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5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6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1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Ex7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Ex8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9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3.xml" ContentType="application/vnd.openxmlformats-officedocument.drawing+xml"/>
  <Override PartName="/xl/charts/chartEx10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ml.chartshapes+xml"/>
  <Override PartName="/xl/charts/chart1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Ex11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12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Ex1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drawings/drawing17.xml" ContentType="application/vnd.openxmlformats-officedocument.drawing+xml"/>
  <Override PartName="/xl/charts/chart21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ml.chartshapes+xml"/>
  <Override PartName="/xl/charts/chart22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9.xml" ContentType="application/vnd.openxmlformats-officedocument.drawing+xml"/>
  <Override PartName="/xl/charts/chart23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4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20.xml" ContentType="application/vnd.openxmlformats-officedocument.drawing+xml"/>
  <Override PartName="/xl/charts/chart25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26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jt001/Documents/Manuscripts/Sequenom/Revision/"/>
    </mc:Choice>
  </mc:AlternateContent>
  <xr:revisionPtr revIDLastSave="0" documentId="13_ncr:1_{26A36B36-4FC9-734D-BD0E-BC021005EB5B}" xr6:coauthVersionLast="47" xr6:coauthVersionMax="47" xr10:uidLastSave="{00000000-0000-0000-0000-000000000000}"/>
  <bookViews>
    <workbookView xWindow="0" yWindow="2680" windowWidth="33800" windowHeight="19600" firstSheet="2" activeTab="8" xr2:uid="{DF93942A-8449-C442-B4E7-4F8989852F87}"/>
  </bookViews>
  <sheets>
    <sheet name="raw dose gDNA data mirus" sheetId="18" r:id="rId1"/>
    <sheet name="tallied gDNA of raw dose data" sheetId="2" r:id="rId2"/>
    <sheet name="List of outliers gDNA mirus" sheetId="51" r:id="rId3"/>
    <sheet name="chart of natural mirus gDNA" sheetId="40" r:id="rId4"/>
    <sheet name="tallied gDNA outliers removed" sheetId="22" r:id="rId5"/>
    <sheet name="chart all gDNA loss no outliers" sheetId="43" r:id="rId6"/>
    <sheet name="chart natural gDNA no outliers" sheetId="23" r:id="rId7"/>
    <sheet name="chart synthetic mirus gDNA" sheetId="42" r:id="rId8"/>
    <sheet name="T-test loss vs no loss" sheetId="52" r:id="rId9"/>
    <sheet name="T-test all dubius vs porr" sheetId="41" r:id="rId10"/>
    <sheet name="T-test natural dubius vs porri" sheetId="31" r:id="rId11"/>
    <sheet name="T-test synthetic dub vs porr" sheetId="34" r:id="rId12"/>
    <sheet name="T-test syn vs. nat" sheetId="37" r:id="rId13"/>
    <sheet name="ANOVA natural populations" sheetId="47" r:id="rId14"/>
    <sheet name="ANOVA across syn lines" sheetId="48" r:id="rId15"/>
    <sheet name="ANOVA S1 vs S2 vs S3 vs nat" sheetId="36" r:id="rId16"/>
    <sheet name="ANOVA lines vs generation" sheetId="50" r:id="rId17"/>
    <sheet name="ANOVA S1 S2 S3 Nat not reduced" sheetId="45" r:id="rId18"/>
    <sheet name="rate of diploidization" sheetId="49" r:id="rId19"/>
    <sheet name="averages only" sheetId="24" r:id="rId20"/>
  </sheets>
  <externalReferences>
    <externalReference r:id="rId21"/>
  </externalReferences>
  <definedNames>
    <definedName name="_xlchart.v1.0" hidden="1">'T-test all dubius vs porr'!$P$1</definedName>
    <definedName name="_xlchart.v1.1" hidden="1">'T-test all dubius vs porr'!$P$2:$P$187</definedName>
    <definedName name="_xlchart.v1.10" hidden="1">'T-test all dubius vs porr'!$CK$1</definedName>
    <definedName name="_xlchart.v1.11" hidden="1">'T-test all dubius vs porr'!$CK$2:$CK$187</definedName>
    <definedName name="_xlchart.v1.12" hidden="1">'T-test all dubius vs porr'!$CL$1</definedName>
    <definedName name="_xlchart.v1.13" hidden="1">'T-test all dubius vs porr'!$CL$2:$CL$187</definedName>
    <definedName name="_xlchart.v1.14" hidden="1">'T-test all dubius vs porr'!$BS$1</definedName>
    <definedName name="_xlchart.v1.15" hidden="1">'T-test all dubius vs porr'!$BS$2:$BS$187</definedName>
    <definedName name="_xlchart.v1.16" hidden="1">'T-test all dubius vs porr'!$BT$1</definedName>
    <definedName name="_xlchart.v1.17" hidden="1">'T-test all dubius vs porr'!$BT$2:$BT$187</definedName>
    <definedName name="_xlchart.v1.18" hidden="1">'T-test all dubius vs porr'!$BU$1</definedName>
    <definedName name="_xlchart.v1.19" hidden="1">'T-test all dubius vs porr'!$BU$2:$BU$187</definedName>
    <definedName name="_xlchart.v1.2" hidden="1">'T-test all dubius vs porr'!$Q$1</definedName>
    <definedName name="_xlchart.v1.20" hidden="1">'T-test all dubius vs porr'!$BV$1</definedName>
    <definedName name="_xlchart.v1.21" hidden="1">'T-test all dubius vs porr'!$BV$2:$BV$187</definedName>
    <definedName name="_xlchart.v1.22" hidden="1">'T-test all dubius vs porr'!$L$1</definedName>
    <definedName name="_xlchart.v1.23" hidden="1">'T-test all dubius vs porr'!$L$2:$L$187</definedName>
    <definedName name="_xlchart.v1.24" hidden="1">'T-test all dubius vs porr'!$M$1</definedName>
    <definedName name="_xlchart.v1.25" hidden="1">'T-test all dubius vs porr'!$M$2:$M$187</definedName>
    <definedName name="_xlchart.v1.26" hidden="1">'T-test all dubius vs porr'!$N$1</definedName>
    <definedName name="_xlchart.v1.27" hidden="1">'T-test all dubius vs porr'!$N$2:$N$187</definedName>
    <definedName name="_xlchart.v1.28" hidden="1">'T-test syn vs. nat'!$W$1</definedName>
    <definedName name="_xlchart.v1.29" hidden="1">'T-test syn vs. nat'!$W$2:$W$111</definedName>
    <definedName name="_xlchart.v1.3" hidden="1">'T-test all dubius vs porr'!$Q$2:$Q$187</definedName>
    <definedName name="_xlchart.v1.30" hidden="1">'T-test syn vs. nat'!$X$1</definedName>
    <definedName name="_xlchart.v1.31" hidden="1">'T-test syn vs. nat'!$X$2:$X$111</definedName>
    <definedName name="_xlchart.v1.32" hidden="1">'T-test syn vs. nat'!$AY$1</definedName>
    <definedName name="_xlchart.v1.33" hidden="1">'T-test syn vs. nat'!$AY$2:$AY$111</definedName>
    <definedName name="_xlchart.v1.34" hidden="1">'T-test syn vs. nat'!$AZ$1</definedName>
    <definedName name="_xlchart.v1.35" hidden="1">'T-test syn vs. nat'!$AZ$2:$AZ$111</definedName>
    <definedName name="_xlchart.v1.36" hidden="1">'T-test syn vs. nat'!$CG$2</definedName>
    <definedName name="_xlchart.v1.37" hidden="1">'T-test syn vs. nat'!$CG$3:$CG$77</definedName>
    <definedName name="_xlchart.v1.38" hidden="1">'T-test syn vs. nat'!$CH$2</definedName>
    <definedName name="_xlchart.v1.39" hidden="1">'T-test syn vs. nat'!$CH$3:$CH$77</definedName>
    <definedName name="_xlchart.v1.4" hidden="1">'T-test all dubius vs porr'!$CH$1</definedName>
    <definedName name="_xlchart.v1.40" hidden="1">'ANOVA natural populations'!$N$2:$N$68</definedName>
    <definedName name="_xlchart.v1.41" hidden="1">'ANOVA natural populations'!$O$1</definedName>
    <definedName name="_xlchart.v1.42" hidden="1">'ANOVA natural populations'!$O$2:$O$68</definedName>
    <definedName name="_xlchart.v1.43" hidden="1">'ANOVA natural populations'!$P$1</definedName>
    <definedName name="_xlchart.v1.44" hidden="1">'ANOVA natural populations'!$P$2:$P$68</definedName>
    <definedName name="_xlchart.v1.45" hidden="1">'ANOVA natural populations'!$Q$2:$Q$68</definedName>
    <definedName name="_xlchart.v1.46" hidden="1">'ANOVA natural populations'!$R$1</definedName>
    <definedName name="_xlchart.v1.47" hidden="1">'ANOVA natural populations'!$R$2:$R$68</definedName>
    <definedName name="_xlchart.v1.48" hidden="1">'ANOVA natural populations'!$S$1</definedName>
    <definedName name="_xlchart.v1.49" hidden="1">'ANOVA natural populations'!$S$2:$S$68</definedName>
    <definedName name="_xlchart.v1.5" hidden="1">'T-test all dubius vs porr'!$CH$2:$CH$187</definedName>
    <definedName name="_xlchart.v1.50" hidden="1">'ANOVA across syn lines'!$AJ$3:$AJ$98</definedName>
    <definedName name="_xlchart.v1.51" hidden="1">'ANOVA across syn lines'!$AK$2</definedName>
    <definedName name="_xlchart.v1.52" hidden="1">'ANOVA across syn lines'!$AK$3:$AK$98</definedName>
    <definedName name="_xlchart.v1.53" hidden="1">'ANOVA across syn lines'!$AL$2</definedName>
    <definedName name="_xlchart.v1.54" hidden="1">'ANOVA across syn lines'!$AL$3:$AL$98</definedName>
    <definedName name="_xlchart.v1.55" hidden="1">'ANOVA S1 vs S2 vs S3 vs nat'!$BI$1</definedName>
    <definedName name="_xlchart.v1.56" hidden="1">'ANOVA S1 vs S2 vs S3 vs nat'!$BI$2:$BI$48</definedName>
    <definedName name="_xlchart.v1.57" hidden="1">'ANOVA S1 vs S2 vs S3 vs nat'!$BJ$1</definedName>
    <definedName name="_xlchart.v1.58" hidden="1">'ANOVA S1 vs S2 vs S3 vs nat'!$BJ$2:$BJ$48</definedName>
    <definedName name="_xlchart.v1.59" hidden="1">'ANOVA S1 vs S2 vs S3 vs nat'!$BK$1</definedName>
    <definedName name="_xlchart.v1.6" hidden="1">'T-test all dubius vs porr'!$CI$1</definedName>
    <definedName name="_xlchart.v1.60" hidden="1">'ANOVA S1 vs S2 vs S3 vs nat'!$BK$2:$BK$48</definedName>
    <definedName name="_xlchart.v1.61" hidden="1">'ANOVA S1 vs S2 vs S3 vs nat'!$BL$1</definedName>
    <definedName name="_xlchart.v1.62" hidden="1">'ANOVA S1 vs S2 vs S3 vs nat'!$BL$2:$BL$48</definedName>
    <definedName name="_xlchart.v1.63" hidden="1">'ANOVA S1 vs S2 vs S3 vs nat'!$CK$1</definedName>
    <definedName name="_xlchart.v1.64" hidden="1">'ANOVA S1 vs S2 vs S3 vs nat'!$CK$2:$CK$48</definedName>
    <definedName name="_xlchart.v1.65" hidden="1">'ANOVA S1 vs S2 vs S3 vs nat'!$CL$1</definedName>
    <definedName name="_xlchart.v1.66" hidden="1">'ANOVA S1 vs S2 vs S3 vs nat'!$CL$2:$CL$48</definedName>
    <definedName name="_xlchart.v1.67" hidden="1">'ANOVA S1 vs S2 vs S3 vs nat'!$CM$1</definedName>
    <definedName name="_xlchart.v1.68" hidden="1">'ANOVA S1 vs S2 vs S3 vs nat'!$CM$2:$CM$48</definedName>
    <definedName name="_xlchart.v1.69" hidden="1">'ANOVA S1 vs S2 vs S3 vs nat'!$CN$1</definedName>
    <definedName name="_xlchart.v1.7" hidden="1">'T-test all dubius vs porr'!$CI$2:$CI$187</definedName>
    <definedName name="_xlchart.v1.70" hidden="1">'ANOVA S1 vs S2 vs S3 vs nat'!$CN$2:$CN$48</definedName>
    <definedName name="_xlchart.v1.71" hidden="1">'ANOVA lines vs generation'!$I$2:$J$111</definedName>
    <definedName name="_xlchart.v1.72" hidden="1">'ANOVA lines vs generation'!$K$1</definedName>
    <definedName name="_xlchart.v1.73" hidden="1">'ANOVA lines vs generation'!$K$2:$K$111</definedName>
    <definedName name="_xlchart.v1.8" hidden="1">'T-test all dubius vs porr'!$CJ$1</definedName>
    <definedName name="_xlchart.v1.9" hidden="1">'T-test all dubius vs porr'!$CJ$2:$CJ$187</definedName>
    <definedName name="solver_eng" localSheetId="13" hidden="1">1</definedName>
    <definedName name="solver_eng" localSheetId="19" hidden="1">1</definedName>
    <definedName name="solver_eng" localSheetId="9" hidden="1">1</definedName>
    <definedName name="solver_lin" localSheetId="13" hidden="1">2</definedName>
    <definedName name="solver_lin" localSheetId="19" hidden="1">2</definedName>
    <definedName name="solver_lin" localSheetId="9" hidden="1">2</definedName>
    <definedName name="solver_neg" localSheetId="13" hidden="1">1</definedName>
    <definedName name="solver_neg" localSheetId="19" hidden="1">1</definedName>
    <definedName name="solver_neg" localSheetId="9" hidden="1">1</definedName>
    <definedName name="solver_num" localSheetId="13" hidden="1">0</definedName>
    <definedName name="solver_num" localSheetId="19" hidden="1">0</definedName>
    <definedName name="solver_num" localSheetId="9" hidden="1">0</definedName>
    <definedName name="solver_opt" localSheetId="13" hidden="1">'ANOVA natural populations'!$V$44</definedName>
    <definedName name="solver_opt" localSheetId="19" hidden="1">'averages only'!$L$8</definedName>
    <definedName name="solver_typ" localSheetId="13" hidden="1">1</definedName>
    <definedName name="solver_typ" localSheetId="19" hidden="1">1</definedName>
    <definedName name="solver_typ" localSheetId="9" hidden="1">1</definedName>
    <definedName name="solver_val" localSheetId="13" hidden="1">0</definedName>
    <definedName name="solver_val" localSheetId="19" hidden="1">0</definedName>
    <definedName name="solver_val" localSheetId="9" hidden="1">0</definedName>
    <definedName name="solver_ver" localSheetId="13" hidden="1">2</definedName>
    <definedName name="solver_ver" localSheetId="19" hidden="1">2</definedName>
    <definedName name="solver_ver" localSheetId="9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9" l="1"/>
  <c r="Z7" i="49"/>
  <c r="Z6" i="49"/>
  <c r="Z5" i="49"/>
  <c r="CT82" i="36" l="1"/>
  <c r="CS82" i="36"/>
  <c r="CR82" i="36"/>
  <c r="CQ82" i="36"/>
  <c r="CT81" i="36"/>
  <c r="CS81" i="36"/>
  <c r="CR81" i="36"/>
  <c r="CQ81" i="36"/>
  <c r="CT80" i="36"/>
  <c r="CS80" i="36"/>
  <c r="CR80" i="36"/>
  <c r="CQ80" i="36"/>
  <c r="CT79" i="36"/>
  <c r="CS79" i="36"/>
  <c r="CR79" i="36"/>
  <c r="CQ79" i="36"/>
  <c r="CT78" i="36"/>
  <c r="CS78" i="36"/>
  <c r="CR78" i="36"/>
  <c r="CQ78" i="36"/>
  <c r="CT77" i="36"/>
  <c r="CS77" i="36"/>
  <c r="CR77" i="36"/>
  <c r="CQ77" i="36"/>
  <c r="CT63" i="36"/>
  <c r="CS63" i="36"/>
  <c r="CR63" i="36"/>
  <c r="CQ63" i="36"/>
  <c r="CT62" i="36"/>
  <c r="CS62" i="36"/>
  <c r="CR62" i="36"/>
  <c r="CQ62" i="36"/>
  <c r="CT61" i="36"/>
  <c r="CS61" i="36"/>
  <c r="CR61" i="36"/>
  <c r="CQ61" i="36"/>
  <c r="CT60" i="36"/>
  <c r="CS60" i="36"/>
  <c r="CR60" i="36"/>
  <c r="CQ60" i="36"/>
  <c r="CT55" i="36"/>
  <c r="CS55" i="36"/>
  <c r="CS54" i="36" s="1"/>
  <c r="CT54" i="36" s="1"/>
  <c r="CR55" i="36"/>
  <c r="CR54" i="36"/>
  <c r="CS53" i="36"/>
  <c r="CR53" i="36"/>
  <c r="CT53" i="36" s="1"/>
  <c r="CV49" i="36"/>
  <c r="CU49" i="36"/>
  <c r="CT49" i="36"/>
  <c r="CS49" i="36"/>
  <c r="CR49" i="36"/>
  <c r="CQ49" i="36"/>
  <c r="CV48" i="36"/>
  <c r="CU48" i="36"/>
  <c r="CT48" i="36"/>
  <c r="CS48" i="36"/>
  <c r="CR48" i="36"/>
  <c r="CQ48" i="36"/>
  <c r="CV47" i="36"/>
  <c r="CU47" i="36"/>
  <c r="CT47" i="36"/>
  <c r="CS47" i="36"/>
  <c r="CR47" i="36"/>
  <c r="CQ47" i="36"/>
  <c r="CV46" i="36"/>
  <c r="CU46" i="36"/>
  <c r="CT46" i="36"/>
  <c r="CS46" i="36"/>
  <c r="CR46" i="36"/>
  <c r="CQ46" i="36"/>
  <c r="CK3" i="36"/>
  <c r="CK4" i="36"/>
  <c r="CK5" i="36"/>
  <c r="CK6" i="36"/>
  <c r="CK7" i="36"/>
  <c r="CK8" i="36"/>
  <c r="CK9" i="36"/>
  <c r="CK10" i="36"/>
  <c r="CK11" i="36"/>
  <c r="CK12" i="36"/>
  <c r="CK13" i="36"/>
  <c r="CK14" i="36"/>
  <c r="CK15" i="36"/>
  <c r="CK16" i="36"/>
  <c r="CK2" i="36"/>
  <c r="CR38" i="36"/>
  <c r="CQ38" i="36"/>
  <c r="CR37" i="36"/>
  <c r="CQ37" i="36"/>
  <c r="CR36" i="36"/>
  <c r="CQ36" i="36"/>
  <c r="CQ22" i="36"/>
  <c r="CQ21" i="36"/>
  <c r="CQ20" i="36"/>
  <c r="CQ8" i="36"/>
  <c r="CQ7" i="36"/>
  <c r="CQ6" i="36"/>
  <c r="CN3" i="36"/>
  <c r="CN4" i="36"/>
  <c r="CN5" i="36"/>
  <c r="CN6" i="36"/>
  <c r="CN7" i="36"/>
  <c r="CN8" i="36"/>
  <c r="CN9" i="36"/>
  <c r="CN10" i="36"/>
  <c r="CN11" i="36"/>
  <c r="CN12" i="36"/>
  <c r="CN13" i="36"/>
  <c r="CN14" i="36"/>
  <c r="CN15" i="36"/>
  <c r="CN16" i="36"/>
  <c r="CN17" i="36"/>
  <c r="CN18" i="36"/>
  <c r="CN19" i="36"/>
  <c r="CN20" i="36"/>
  <c r="CN21" i="36"/>
  <c r="CN22" i="36"/>
  <c r="CN23" i="36"/>
  <c r="CN24" i="36"/>
  <c r="CN25" i="36"/>
  <c r="CN26" i="36"/>
  <c r="CN27" i="36"/>
  <c r="CN28" i="36"/>
  <c r="CN29" i="36"/>
  <c r="CN30" i="36"/>
  <c r="CN31" i="36"/>
  <c r="CN32" i="36"/>
  <c r="CN33" i="36"/>
  <c r="CN34" i="36"/>
  <c r="CN35" i="36"/>
  <c r="CN36" i="36"/>
  <c r="CN37" i="36"/>
  <c r="CN38" i="36"/>
  <c r="CN39" i="36"/>
  <c r="CN40" i="36"/>
  <c r="CN41" i="36"/>
  <c r="CN42" i="36"/>
  <c r="CN43" i="36"/>
  <c r="CN44" i="36"/>
  <c r="CN45" i="36"/>
  <c r="CN46" i="36"/>
  <c r="CN47" i="36"/>
  <c r="CN48" i="36"/>
  <c r="CN2" i="36"/>
  <c r="CM3" i="36"/>
  <c r="CM4" i="36"/>
  <c r="CM5" i="36"/>
  <c r="CM6" i="36"/>
  <c r="CM7" i="36"/>
  <c r="CM8" i="36"/>
  <c r="CM9" i="36"/>
  <c r="CM10" i="36"/>
  <c r="CM11" i="36"/>
  <c r="CM12" i="36"/>
  <c r="CM13" i="36"/>
  <c r="CM14" i="36"/>
  <c r="CM15" i="36"/>
  <c r="CM16" i="36"/>
  <c r="CM17" i="36"/>
  <c r="CM18" i="36"/>
  <c r="CM19" i="36"/>
  <c r="CM20" i="36"/>
  <c r="CM21" i="36"/>
  <c r="CM22" i="36"/>
  <c r="CM23" i="36"/>
  <c r="CM24" i="36"/>
  <c r="CM25" i="36"/>
  <c r="CM26" i="36"/>
  <c r="CM27" i="36"/>
  <c r="CM28" i="36"/>
  <c r="CM29" i="36"/>
  <c r="CM30" i="36"/>
  <c r="CM31" i="36"/>
  <c r="CM32" i="36"/>
  <c r="CM33" i="36"/>
  <c r="CM34" i="36"/>
  <c r="CM35" i="36"/>
  <c r="CM36" i="36"/>
  <c r="CM37" i="36"/>
  <c r="CM38" i="36"/>
  <c r="CM39" i="36"/>
  <c r="CM40" i="36"/>
  <c r="CM41" i="36"/>
  <c r="CM42" i="36"/>
  <c r="CM43" i="36"/>
  <c r="CM44" i="36"/>
  <c r="CM45" i="36"/>
  <c r="CM46" i="36"/>
  <c r="CM47" i="36"/>
  <c r="CM48" i="36"/>
  <c r="CM2" i="36"/>
  <c r="CL3" i="36"/>
  <c r="CL4" i="36"/>
  <c r="CL5" i="36"/>
  <c r="CL6" i="36"/>
  <c r="CL7" i="36"/>
  <c r="CL8" i="36"/>
  <c r="CL9" i="36"/>
  <c r="CL10" i="36"/>
  <c r="CL11" i="36"/>
  <c r="CL12" i="36"/>
  <c r="CL13" i="36"/>
  <c r="CL14" i="36"/>
  <c r="CL15" i="36"/>
  <c r="CL16" i="36"/>
  <c r="CL17" i="36"/>
  <c r="CL18" i="36"/>
  <c r="CL19" i="36"/>
  <c r="CL20" i="36"/>
  <c r="CL21" i="36"/>
  <c r="CL22" i="36"/>
  <c r="CL23" i="36"/>
  <c r="CL24" i="36"/>
  <c r="CL25" i="36"/>
  <c r="CL26" i="36"/>
  <c r="CL27" i="36"/>
  <c r="CL28" i="36"/>
  <c r="CL29" i="36"/>
  <c r="CL30" i="36"/>
  <c r="CL31" i="36"/>
  <c r="CL32" i="36"/>
  <c r="CL33" i="36"/>
  <c r="CL34" i="36"/>
  <c r="CL35" i="36"/>
  <c r="CL36" i="36"/>
  <c r="CL37" i="36"/>
  <c r="CL38" i="36"/>
  <c r="CL39" i="36"/>
  <c r="CL40" i="36"/>
  <c r="CL41" i="36"/>
  <c r="CL42" i="36"/>
  <c r="CL43" i="36"/>
  <c r="CL44" i="36"/>
  <c r="CL45" i="36"/>
  <c r="CL46" i="36"/>
  <c r="CL47" i="36"/>
  <c r="CL48" i="36"/>
  <c r="CL2" i="36"/>
  <c r="AV11" i="48"/>
  <c r="AT7" i="48"/>
  <c r="AQ39" i="48"/>
  <c r="AP39" i="48"/>
  <c r="AO39" i="48"/>
  <c r="AQ38" i="48"/>
  <c r="AP38" i="48"/>
  <c r="AO38" i="48"/>
  <c r="AN38" i="48"/>
  <c r="AQ37" i="48"/>
  <c r="AP37" i="48"/>
  <c r="AO37" i="48"/>
  <c r="AN37" i="48"/>
  <c r="AQ36" i="48"/>
  <c r="AP36" i="48"/>
  <c r="AO36" i="48"/>
  <c r="AN36" i="48"/>
  <c r="AQ35" i="48"/>
  <c r="AP35" i="48"/>
  <c r="AO35" i="48"/>
  <c r="AN35" i="48"/>
  <c r="AQ34" i="48"/>
  <c r="AP34" i="48"/>
  <c r="AO34" i="48"/>
  <c r="AN34" i="48"/>
  <c r="AQ33" i="48"/>
  <c r="AP33" i="48"/>
  <c r="AO33" i="48"/>
  <c r="AN33" i="48"/>
  <c r="AQ32" i="48"/>
  <c r="AP32" i="48"/>
  <c r="AO32" i="48"/>
  <c r="AN32" i="48"/>
  <c r="AQ31" i="48"/>
  <c r="AP31" i="48"/>
  <c r="AO31" i="48"/>
  <c r="AT10" i="48" s="1"/>
  <c r="AN31" i="48"/>
  <c r="AP30" i="48"/>
  <c r="AO30" i="48"/>
  <c r="AQ27" i="48"/>
  <c r="AP27" i="48"/>
  <c r="AO27" i="48"/>
  <c r="AU8" i="48" s="1"/>
  <c r="AQ26" i="48"/>
  <c r="AP26" i="48"/>
  <c r="AO26" i="48"/>
  <c r="AN26" i="48"/>
  <c r="AQ25" i="48"/>
  <c r="AP25" i="48"/>
  <c r="AO25" i="48"/>
  <c r="AN25" i="48"/>
  <c r="AQ24" i="48"/>
  <c r="AP24" i="48"/>
  <c r="AO24" i="48"/>
  <c r="AN24" i="48"/>
  <c r="AQ23" i="48"/>
  <c r="AP23" i="48"/>
  <c r="AO23" i="48"/>
  <c r="AN23" i="48"/>
  <c r="AQ22" i="48"/>
  <c r="AP22" i="48"/>
  <c r="AO22" i="48"/>
  <c r="AN22" i="48"/>
  <c r="AQ21" i="48"/>
  <c r="AP21" i="48"/>
  <c r="AO21" i="48"/>
  <c r="AN21" i="48"/>
  <c r="AQ20" i="48"/>
  <c r="AP20" i="48"/>
  <c r="AO20" i="48"/>
  <c r="AN20" i="48"/>
  <c r="AQ19" i="48"/>
  <c r="AU7" i="48" s="1"/>
  <c r="AP19" i="48"/>
  <c r="AO19" i="48"/>
  <c r="AN19" i="48"/>
  <c r="AP18" i="48"/>
  <c r="AO18" i="48"/>
  <c r="AQ15" i="48"/>
  <c r="AU11" i="48" s="1"/>
  <c r="AP15" i="48"/>
  <c r="AO15" i="48"/>
  <c r="AQ14" i="48"/>
  <c r="AP14" i="48"/>
  <c r="AO14" i="48"/>
  <c r="AN14" i="48"/>
  <c r="AQ13" i="48"/>
  <c r="AP13" i="48"/>
  <c r="AO13" i="48"/>
  <c r="AN13" i="48"/>
  <c r="AQ12" i="48"/>
  <c r="AP12" i="48"/>
  <c r="AO12" i="48"/>
  <c r="AN12" i="48"/>
  <c r="AQ11" i="48"/>
  <c r="AP11" i="48"/>
  <c r="AO11" i="48"/>
  <c r="AN11" i="48"/>
  <c r="AQ10" i="48"/>
  <c r="AP10" i="48"/>
  <c r="AO10" i="48"/>
  <c r="AN10" i="48"/>
  <c r="AQ9" i="48"/>
  <c r="AP9" i="48"/>
  <c r="AO9" i="48"/>
  <c r="AN9" i="48"/>
  <c r="AQ8" i="48"/>
  <c r="AP8" i="48"/>
  <c r="AO8" i="48"/>
  <c r="AN8" i="48"/>
  <c r="AQ7" i="48"/>
  <c r="AP7" i="48"/>
  <c r="AO7" i="48"/>
  <c r="AO5" i="48" s="1"/>
  <c r="AN7" i="48"/>
  <c r="AP6" i="48"/>
  <c r="AO6" i="48"/>
  <c r="CI41" i="48"/>
  <c r="CN13" i="48" s="1"/>
  <c r="CH41" i="48"/>
  <c r="CG41" i="48"/>
  <c r="CI40" i="48"/>
  <c r="CH40" i="48"/>
  <c r="CG40" i="48"/>
  <c r="CF40" i="48"/>
  <c r="CI39" i="48"/>
  <c r="CH39" i="48"/>
  <c r="CG39" i="48"/>
  <c r="CF39" i="48"/>
  <c r="CI38" i="48"/>
  <c r="CH38" i="48"/>
  <c r="CG38" i="48"/>
  <c r="CF38" i="48"/>
  <c r="CI37" i="48"/>
  <c r="CH37" i="48"/>
  <c r="CG37" i="48"/>
  <c r="CF37" i="48"/>
  <c r="CI36" i="48"/>
  <c r="CH36" i="48"/>
  <c r="CG36" i="48"/>
  <c r="CF36" i="48"/>
  <c r="CI35" i="48"/>
  <c r="CH35" i="48"/>
  <c r="CG35" i="48"/>
  <c r="CF35" i="48"/>
  <c r="CI34" i="48"/>
  <c r="CH34" i="48"/>
  <c r="CG34" i="48"/>
  <c r="CF34" i="48"/>
  <c r="CI33" i="48"/>
  <c r="CH33" i="48"/>
  <c r="CG33" i="48"/>
  <c r="CF33" i="48"/>
  <c r="CH32" i="48"/>
  <c r="CG32" i="48"/>
  <c r="CI29" i="48"/>
  <c r="CH29" i="48"/>
  <c r="CG29" i="48"/>
  <c r="CI28" i="48"/>
  <c r="CH28" i="48"/>
  <c r="CG28" i="48"/>
  <c r="CF28" i="48"/>
  <c r="CI27" i="48"/>
  <c r="CH27" i="48"/>
  <c r="CG27" i="48"/>
  <c r="CF27" i="48"/>
  <c r="CI26" i="48"/>
  <c r="CH26" i="48"/>
  <c r="CG26" i="48"/>
  <c r="CF26" i="48"/>
  <c r="CI25" i="48"/>
  <c r="CH25" i="48"/>
  <c r="CG25" i="48"/>
  <c r="CF25" i="48"/>
  <c r="CI24" i="48"/>
  <c r="CH24" i="48"/>
  <c r="CG24" i="48"/>
  <c r="CF24" i="48"/>
  <c r="CI23" i="48"/>
  <c r="CH23" i="48"/>
  <c r="CG23" i="48"/>
  <c r="CF23" i="48"/>
  <c r="CI22" i="48"/>
  <c r="CH22" i="48"/>
  <c r="CG22" i="48"/>
  <c r="CF22" i="48"/>
  <c r="CI21" i="48"/>
  <c r="CM9" i="48" s="1"/>
  <c r="CH21" i="48"/>
  <c r="CG21" i="48"/>
  <c r="CF21" i="48"/>
  <c r="CH20" i="48"/>
  <c r="CG20" i="48"/>
  <c r="CI17" i="48"/>
  <c r="CM13" i="48" s="1"/>
  <c r="CH17" i="48"/>
  <c r="CG17" i="48"/>
  <c r="CI16" i="48"/>
  <c r="CH16" i="48"/>
  <c r="CG16" i="48"/>
  <c r="CF16" i="48"/>
  <c r="CI15" i="48"/>
  <c r="CH15" i="48"/>
  <c r="CG15" i="48"/>
  <c r="CF15" i="48"/>
  <c r="CI14" i="48"/>
  <c r="CH14" i="48"/>
  <c r="CG14" i="48"/>
  <c r="CF14" i="48"/>
  <c r="CI13" i="48"/>
  <c r="CH13" i="48"/>
  <c r="CG13" i="48"/>
  <c r="CF13" i="48"/>
  <c r="CI12" i="48"/>
  <c r="CH12" i="48"/>
  <c r="CG12" i="48"/>
  <c r="CF12" i="48"/>
  <c r="CI11" i="48"/>
  <c r="CH11" i="48"/>
  <c r="CG11" i="48"/>
  <c r="CF11" i="48"/>
  <c r="CI10" i="48"/>
  <c r="CH10" i="48"/>
  <c r="CG10" i="48"/>
  <c r="CF10" i="48"/>
  <c r="CI9" i="48"/>
  <c r="CH9" i="48"/>
  <c r="CG9" i="48"/>
  <c r="CF9" i="48"/>
  <c r="CH8" i="48"/>
  <c r="CG8" i="48"/>
  <c r="BV4" i="48"/>
  <c r="BV5" i="48"/>
  <c r="BV6" i="48"/>
  <c r="BV7" i="48"/>
  <c r="BV8" i="48"/>
  <c r="BV9" i="48"/>
  <c r="BV10" i="48"/>
  <c r="BV11" i="48"/>
  <c r="BV12" i="48"/>
  <c r="BV13" i="48"/>
  <c r="BV14" i="48"/>
  <c r="BV15" i="48"/>
  <c r="BV16" i="48"/>
  <c r="BV17" i="48"/>
  <c r="BV18" i="48"/>
  <c r="BV19" i="48"/>
  <c r="BV20" i="48"/>
  <c r="BV21" i="48"/>
  <c r="BV22" i="48"/>
  <c r="BV23" i="48"/>
  <c r="BV24" i="48"/>
  <c r="BV25" i="48"/>
  <c r="BV26" i="48"/>
  <c r="BV27" i="48"/>
  <c r="BV28" i="48"/>
  <c r="BV29" i="48"/>
  <c r="BV30" i="48"/>
  <c r="BV31" i="48"/>
  <c r="BV32" i="48"/>
  <c r="BV33" i="48"/>
  <c r="BV34" i="48"/>
  <c r="BV35" i="48"/>
  <c r="BV36" i="48"/>
  <c r="BV37" i="48"/>
  <c r="BV38" i="48"/>
  <c r="BV39" i="48"/>
  <c r="BV40" i="48"/>
  <c r="BV41" i="48"/>
  <c r="BV42" i="48"/>
  <c r="BV43" i="48"/>
  <c r="BV44" i="48"/>
  <c r="BV45" i="48"/>
  <c r="BV46" i="48"/>
  <c r="BV47" i="48"/>
  <c r="BV48" i="48"/>
  <c r="BV49" i="48"/>
  <c r="BV50" i="48"/>
  <c r="BV51" i="48"/>
  <c r="BV52" i="48"/>
  <c r="BV53" i="48"/>
  <c r="BV54" i="48"/>
  <c r="BV55" i="48"/>
  <c r="BV56" i="48"/>
  <c r="BV57" i="48"/>
  <c r="BV58" i="48"/>
  <c r="BV59" i="48"/>
  <c r="BV60" i="48"/>
  <c r="BV61" i="48"/>
  <c r="BV62" i="48"/>
  <c r="BV63" i="48"/>
  <c r="BV64" i="48"/>
  <c r="BV65" i="48"/>
  <c r="BV66" i="48"/>
  <c r="BV67" i="48"/>
  <c r="BV68" i="48"/>
  <c r="BV69" i="48"/>
  <c r="BV70" i="48"/>
  <c r="BV71" i="48"/>
  <c r="BV72" i="48"/>
  <c r="BV73" i="48"/>
  <c r="BV74" i="48"/>
  <c r="BV75" i="48"/>
  <c r="BV76" i="48"/>
  <c r="BV77" i="48"/>
  <c r="BV78" i="48"/>
  <c r="BV79" i="48"/>
  <c r="BV80" i="48"/>
  <c r="BV81" i="48"/>
  <c r="BV82" i="48"/>
  <c r="BV83" i="48"/>
  <c r="BV84" i="48"/>
  <c r="BV85" i="48"/>
  <c r="BV86" i="48"/>
  <c r="BV87" i="48"/>
  <c r="BV88" i="48"/>
  <c r="BV89" i="48"/>
  <c r="BV90" i="48"/>
  <c r="BV91" i="48"/>
  <c r="BV92" i="48"/>
  <c r="BV93" i="48"/>
  <c r="BV94" i="48"/>
  <c r="BV95" i="48"/>
  <c r="BV96" i="48"/>
  <c r="BV97" i="48"/>
  <c r="BV98" i="48"/>
  <c r="BV99" i="48"/>
  <c r="BV100" i="48"/>
  <c r="BV101" i="48"/>
  <c r="BV102" i="48"/>
  <c r="BV103" i="48"/>
  <c r="BV104" i="48"/>
  <c r="BV105" i="48"/>
  <c r="BV106" i="48"/>
  <c r="BV107" i="48"/>
  <c r="BV108" i="48"/>
  <c r="BV109" i="48"/>
  <c r="BV110" i="48"/>
  <c r="BV111" i="48"/>
  <c r="BV112" i="48"/>
  <c r="BV3" i="48"/>
  <c r="BU4" i="48"/>
  <c r="BU5" i="48"/>
  <c r="BU6" i="48"/>
  <c r="BU7" i="48"/>
  <c r="BU8" i="48"/>
  <c r="BU9" i="48"/>
  <c r="BU10" i="48"/>
  <c r="BU11" i="48"/>
  <c r="BU12" i="48"/>
  <c r="BU13" i="48"/>
  <c r="BU14" i="48"/>
  <c r="BU15" i="48"/>
  <c r="BU16" i="48"/>
  <c r="BU17" i="48"/>
  <c r="BU18" i="48"/>
  <c r="BU19" i="48"/>
  <c r="BU20" i="48"/>
  <c r="BU21" i="48"/>
  <c r="BU22" i="48"/>
  <c r="BU23" i="48"/>
  <c r="BU24" i="48"/>
  <c r="BU25" i="48"/>
  <c r="BU26" i="48"/>
  <c r="BU27" i="48"/>
  <c r="BU28" i="48"/>
  <c r="BU29" i="48"/>
  <c r="BU30" i="48"/>
  <c r="BU31" i="48"/>
  <c r="BU32" i="48"/>
  <c r="BU33" i="48"/>
  <c r="BU34" i="48"/>
  <c r="BU35" i="48"/>
  <c r="BU36" i="48"/>
  <c r="BU37" i="48"/>
  <c r="BU38" i="48"/>
  <c r="BU39" i="48"/>
  <c r="BU40" i="48"/>
  <c r="BU41" i="48"/>
  <c r="BU42" i="48"/>
  <c r="BU43" i="48"/>
  <c r="BU44" i="48"/>
  <c r="BU45" i="48"/>
  <c r="BU46" i="48"/>
  <c r="BU47" i="48"/>
  <c r="BU48" i="48"/>
  <c r="BU49" i="48"/>
  <c r="BU50" i="48"/>
  <c r="BU51" i="48"/>
  <c r="BU52" i="48"/>
  <c r="BU53" i="48"/>
  <c r="BU54" i="48"/>
  <c r="BU55" i="48"/>
  <c r="BU56" i="48"/>
  <c r="BU57" i="48"/>
  <c r="BU58" i="48"/>
  <c r="BU59" i="48"/>
  <c r="BU60" i="48"/>
  <c r="BU61" i="48"/>
  <c r="BU62" i="48"/>
  <c r="BU63" i="48"/>
  <c r="BU64" i="48"/>
  <c r="BU65" i="48"/>
  <c r="BU66" i="48"/>
  <c r="BU67" i="48"/>
  <c r="BU68" i="48"/>
  <c r="BU69" i="48"/>
  <c r="BU70" i="48"/>
  <c r="BU71" i="48"/>
  <c r="BU72" i="48"/>
  <c r="BU73" i="48"/>
  <c r="BU74" i="48"/>
  <c r="BU75" i="48"/>
  <c r="BU76" i="48"/>
  <c r="BU77" i="48"/>
  <c r="BU78" i="48"/>
  <c r="BU79" i="48"/>
  <c r="BU80" i="48"/>
  <c r="BU81" i="48"/>
  <c r="BU82" i="48"/>
  <c r="BU83" i="48"/>
  <c r="BU84" i="48"/>
  <c r="BU85" i="48"/>
  <c r="BU86" i="48"/>
  <c r="BU87" i="48"/>
  <c r="BU88" i="48"/>
  <c r="BU89" i="48"/>
  <c r="BU90" i="48"/>
  <c r="BU91" i="48"/>
  <c r="BU92" i="48"/>
  <c r="BU93" i="48"/>
  <c r="BU94" i="48"/>
  <c r="BU95" i="48"/>
  <c r="BU96" i="48"/>
  <c r="BU97" i="48"/>
  <c r="BU98" i="48"/>
  <c r="BU99" i="48"/>
  <c r="BU100" i="48"/>
  <c r="BU101" i="48"/>
  <c r="BU102" i="48"/>
  <c r="BU103" i="48"/>
  <c r="BU104" i="48"/>
  <c r="BU105" i="48"/>
  <c r="BU106" i="48"/>
  <c r="BU107" i="48"/>
  <c r="BU108" i="48"/>
  <c r="BU109" i="48"/>
  <c r="BU110" i="48"/>
  <c r="BU111" i="48"/>
  <c r="BU112" i="48"/>
  <c r="BU3" i="48"/>
  <c r="DG3" i="41"/>
  <c r="DG4" i="41"/>
  <c r="DG5" i="41"/>
  <c r="DG6" i="41"/>
  <c r="DG7" i="41"/>
  <c r="DG8" i="41"/>
  <c r="DG9" i="41"/>
  <c r="DG10" i="41"/>
  <c r="DG11" i="41"/>
  <c r="DG12" i="41"/>
  <c r="DG13" i="41"/>
  <c r="DG14" i="41"/>
  <c r="DG15" i="41"/>
  <c r="DG16" i="41"/>
  <c r="DG17" i="41"/>
  <c r="DG18" i="41"/>
  <c r="DG19" i="41"/>
  <c r="DG20" i="41"/>
  <c r="DG21" i="41"/>
  <c r="DG22" i="41"/>
  <c r="DG23" i="41"/>
  <c r="DG24" i="41"/>
  <c r="DG25" i="41"/>
  <c r="DG26" i="41"/>
  <c r="DG27" i="41"/>
  <c r="DG28" i="41"/>
  <c r="DG29" i="41"/>
  <c r="DG30" i="41"/>
  <c r="DG31" i="41"/>
  <c r="DG32" i="41"/>
  <c r="DG33" i="41"/>
  <c r="DG34" i="41"/>
  <c r="DG35" i="41"/>
  <c r="DG36" i="41"/>
  <c r="DG37" i="41"/>
  <c r="DG38" i="41"/>
  <c r="DG39" i="41"/>
  <c r="DG40" i="41"/>
  <c r="DG41" i="41"/>
  <c r="DG42" i="41"/>
  <c r="DG43" i="41"/>
  <c r="DG44" i="41"/>
  <c r="DG45" i="41"/>
  <c r="DG46" i="41"/>
  <c r="DG47" i="41"/>
  <c r="DG48" i="41"/>
  <c r="DG49" i="41"/>
  <c r="DG50" i="41"/>
  <c r="DG51" i="41"/>
  <c r="DG52" i="41"/>
  <c r="DG53" i="41"/>
  <c r="DG54" i="41"/>
  <c r="DG55" i="41"/>
  <c r="DG56" i="41"/>
  <c r="DG57" i="41"/>
  <c r="DG58" i="41"/>
  <c r="DG59" i="41"/>
  <c r="DG60" i="41"/>
  <c r="DG61" i="41"/>
  <c r="DG62" i="41"/>
  <c r="DG63" i="41"/>
  <c r="DG64" i="41"/>
  <c r="DG65" i="41"/>
  <c r="DG66" i="41"/>
  <c r="DG67" i="41"/>
  <c r="DG68" i="41"/>
  <c r="DG69" i="41"/>
  <c r="DG70" i="41"/>
  <c r="DG71" i="41"/>
  <c r="DG72" i="41"/>
  <c r="DG73" i="41"/>
  <c r="DG74" i="41"/>
  <c r="DG75" i="41"/>
  <c r="DG76" i="41"/>
  <c r="DG77" i="41"/>
  <c r="DG78" i="41"/>
  <c r="DG79" i="41"/>
  <c r="DG80" i="41"/>
  <c r="DG81" i="41"/>
  <c r="DG82" i="41"/>
  <c r="DG83" i="41"/>
  <c r="DG84" i="41"/>
  <c r="DG85" i="41"/>
  <c r="DG86" i="41"/>
  <c r="DG87" i="41"/>
  <c r="DG88" i="41"/>
  <c r="DG89" i="41"/>
  <c r="DG90" i="41"/>
  <c r="DG91" i="41"/>
  <c r="DG92" i="41"/>
  <c r="DG93" i="41"/>
  <c r="DG94" i="41"/>
  <c r="DG95" i="41"/>
  <c r="DG96" i="41"/>
  <c r="DG97" i="41"/>
  <c r="DG98" i="41"/>
  <c r="DG99" i="41"/>
  <c r="DG100" i="41"/>
  <c r="DG101" i="41"/>
  <c r="DG102" i="41"/>
  <c r="DG103" i="41"/>
  <c r="DG104" i="41"/>
  <c r="DG105" i="41"/>
  <c r="DG106" i="41"/>
  <c r="DG107" i="41"/>
  <c r="DG108" i="41"/>
  <c r="DG109" i="41"/>
  <c r="DG110" i="41"/>
  <c r="DG111" i="41"/>
  <c r="DG112" i="41"/>
  <c r="DG113" i="41"/>
  <c r="DG114" i="41"/>
  <c r="DG115" i="41"/>
  <c r="DG116" i="41"/>
  <c r="DG117" i="41"/>
  <c r="DG118" i="41"/>
  <c r="DG119" i="41"/>
  <c r="DG120" i="41"/>
  <c r="DG121" i="41"/>
  <c r="DG122" i="41"/>
  <c r="DG123" i="41"/>
  <c r="DG124" i="41"/>
  <c r="DG125" i="41"/>
  <c r="DG126" i="41"/>
  <c r="DG127" i="41"/>
  <c r="DG128" i="41"/>
  <c r="DG129" i="41"/>
  <c r="DG130" i="41"/>
  <c r="DG131" i="41"/>
  <c r="DG132" i="41"/>
  <c r="DG133" i="41"/>
  <c r="DG134" i="41"/>
  <c r="DG135" i="41"/>
  <c r="DG136" i="41"/>
  <c r="DG137" i="41"/>
  <c r="DG138" i="41"/>
  <c r="DG139" i="41"/>
  <c r="DG140" i="41"/>
  <c r="DG141" i="41"/>
  <c r="DG142" i="41"/>
  <c r="DG143" i="41"/>
  <c r="DG144" i="41"/>
  <c r="DG145" i="41"/>
  <c r="DG146" i="41"/>
  <c r="DG147" i="41"/>
  <c r="DG148" i="41"/>
  <c r="DG149" i="41"/>
  <c r="DG150" i="41"/>
  <c r="DG151" i="41"/>
  <c r="DG152" i="41"/>
  <c r="DG153" i="41"/>
  <c r="DG154" i="41"/>
  <c r="DG155" i="41"/>
  <c r="DG156" i="41"/>
  <c r="DG157" i="41"/>
  <c r="DG158" i="41"/>
  <c r="DG159" i="41"/>
  <c r="DG160" i="41"/>
  <c r="DG161" i="41"/>
  <c r="DG162" i="41"/>
  <c r="DG163" i="41"/>
  <c r="DG164" i="41"/>
  <c r="DG165" i="41"/>
  <c r="DG166" i="41"/>
  <c r="DG167" i="41"/>
  <c r="DG168" i="41"/>
  <c r="DG169" i="41"/>
  <c r="DG170" i="41"/>
  <c r="DG171" i="41"/>
  <c r="DG172" i="41"/>
  <c r="DG173" i="41"/>
  <c r="DG174" i="41"/>
  <c r="DG175" i="41"/>
  <c r="DG176" i="41"/>
  <c r="DG177" i="41"/>
  <c r="DG178" i="41"/>
  <c r="DG179" i="41"/>
  <c r="DG180" i="41"/>
  <c r="DG181" i="41"/>
  <c r="DG182" i="41"/>
  <c r="DG183" i="41"/>
  <c r="DG184" i="41"/>
  <c r="DG185" i="41"/>
  <c r="DG186" i="41"/>
  <c r="DG187" i="41"/>
  <c r="DG2" i="41"/>
  <c r="DF3" i="41"/>
  <c r="DF4" i="41"/>
  <c r="DF5" i="41"/>
  <c r="DF6" i="41"/>
  <c r="DF7" i="41"/>
  <c r="DF8" i="41"/>
  <c r="DF9" i="41"/>
  <c r="DF10" i="41"/>
  <c r="DF11" i="41"/>
  <c r="DF12" i="41"/>
  <c r="DF13" i="41"/>
  <c r="DF14" i="41"/>
  <c r="DF15" i="41"/>
  <c r="DF16" i="41"/>
  <c r="DF17" i="41"/>
  <c r="DF18" i="41"/>
  <c r="DF19" i="41"/>
  <c r="DF20" i="41"/>
  <c r="DF21" i="41"/>
  <c r="DF22" i="41"/>
  <c r="DF23" i="41"/>
  <c r="DF24" i="41"/>
  <c r="DF25" i="41"/>
  <c r="DF26" i="41"/>
  <c r="DF27" i="41"/>
  <c r="DF28" i="41"/>
  <c r="DF29" i="41"/>
  <c r="DF30" i="41"/>
  <c r="DF31" i="41"/>
  <c r="DF32" i="41"/>
  <c r="DF33" i="41"/>
  <c r="DF34" i="41"/>
  <c r="DF35" i="41"/>
  <c r="DF36" i="41"/>
  <c r="DF37" i="41"/>
  <c r="DF38" i="41"/>
  <c r="DF39" i="41"/>
  <c r="DF40" i="41"/>
  <c r="DF41" i="41"/>
  <c r="DF42" i="41"/>
  <c r="DF43" i="41"/>
  <c r="DF44" i="41"/>
  <c r="DF45" i="41"/>
  <c r="DF46" i="41"/>
  <c r="DF47" i="41"/>
  <c r="DF48" i="41"/>
  <c r="DF49" i="41"/>
  <c r="DF50" i="41"/>
  <c r="DF51" i="41"/>
  <c r="DF52" i="41"/>
  <c r="DF53" i="41"/>
  <c r="DF54" i="41"/>
  <c r="DF55" i="41"/>
  <c r="DF56" i="41"/>
  <c r="DF57" i="41"/>
  <c r="DF58" i="41"/>
  <c r="DF59" i="41"/>
  <c r="DF60" i="41"/>
  <c r="DF61" i="41"/>
  <c r="DF62" i="41"/>
  <c r="DF63" i="41"/>
  <c r="DF64" i="41"/>
  <c r="DF65" i="41"/>
  <c r="DF66" i="41"/>
  <c r="DF67" i="41"/>
  <c r="DF68" i="41"/>
  <c r="DF69" i="41"/>
  <c r="DF70" i="41"/>
  <c r="DF71" i="41"/>
  <c r="DF72" i="41"/>
  <c r="DF73" i="41"/>
  <c r="DF74" i="41"/>
  <c r="DF75" i="41"/>
  <c r="DF76" i="41"/>
  <c r="DF77" i="41"/>
  <c r="DF78" i="41"/>
  <c r="DF79" i="41"/>
  <c r="DF80" i="41"/>
  <c r="DF81" i="41"/>
  <c r="DF82" i="41"/>
  <c r="DF83" i="41"/>
  <c r="DF84" i="41"/>
  <c r="DF85" i="41"/>
  <c r="DF86" i="41"/>
  <c r="DF87" i="41"/>
  <c r="DF88" i="41"/>
  <c r="DF89" i="41"/>
  <c r="DF90" i="41"/>
  <c r="DF91" i="41"/>
  <c r="DF92" i="41"/>
  <c r="DF93" i="41"/>
  <c r="DF94" i="41"/>
  <c r="DF95" i="41"/>
  <c r="DF96" i="41"/>
  <c r="DF97" i="41"/>
  <c r="DF98" i="41"/>
  <c r="DF99" i="41"/>
  <c r="DF100" i="41"/>
  <c r="DF101" i="41"/>
  <c r="DF102" i="41"/>
  <c r="DF103" i="41"/>
  <c r="DF104" i="41"/>
  <c r="DF105" i="41"/>
  <c r="DF106" i="41"/>
  <c r="DF107" i="41"/>
  <c r="DF108" i="41"/>
  <c r="DF109" i="41"/>
  <c r="DF110" i="41"/>
  <c r="DF111" i="41"/>
  <c r="DF112" i="41"/>
  <c r="DF113" i="41"/>
  <c r="DF114" i="41"/>
  <c r="DF115" i="41"/>
  <c r="DF116" i="41"/>
  <c r="DF117" i="41"/>
  <c r="DF118" i="41"/>
  <c r="DF119" i="41"/>
  <c r="DF120" i="41"/>
  <c r="DF121" i="41"/>
  <c r="DF122" i="41"/>
  <c r="DF123" i="41"/>
  <c r="DF124" i="41"/>
  <c r="DF125" i="41"/>
  <c r="DF126" i="41"/>
  <c r="DF127" i="41"/>
  <c r="DF128" i="41"/>
  <c r="DF129" i="41"/>
  <c r="DF130" i="41"/>
  <c r="DF131" i="41"/>
  <c r="DF132" i="41"/>
  <c r="DF133" i="41"/>
  <c r="DF134" i="41"/>
  <c r="DF135" i="41"/>
  <c r="DF136" i="41"/>
  <c r="DF137" i="41"/>
  <c r="DF138" i="41"/>
  <c r="DF139" i="41"/>
  <c r="DF140" i="41"/>
  <c r="DF141" i="41"/>
  <c r="DF142" i="41"/>
  <c r="DF143" i="41"/>
  <c r="DF144" i="41"/>
  <c r="DF145" i="41"/>
  <c r="DF146" i="41"/>
  <c r="DF147" i="41"/>
  <c r="DF148" i="41"/>
  <c r="DF149" i="41"/>
  <c r="DF150" i="41"/>
  <c r="DF151" i="41"/>
  <c r="DF152" i="41"/>
  <c r="DF153" i="41"/>
  <c r="DF154" i="41"/>
  <c r="DF155" i="41"/>
  <c r="DF156" i="41"/>
  <c r="DF157" i="41"/>
  <c r="DF158" i="41"/>
  <c r="DF159" i="41"/>
  <c r="DF160" i="41"/>
  <c r="DF161" i="41"/>
  <c r="DF162" i="41"/>
  <c r="DF163" i="41"/>
  <c r="DF164" i="41"/>
  <c r="DF165" i="41"/>
  <c r="DF166" i="41"/>
  <c r="DF167" i="41"/>
  <c r="DF168" i="41"/>
  <c r="DF169" i="41"/>
  <c r="DF170" i="41"/>
  <c r="DF171" i="41"/>
  <c r="DF172" i="41"/>
  <c r="DF173" i="41"/>
  <c r="DF174" i="41"/>
  <c r="DF175" i="41"/>
  <c r="DF176" i="41"/>
  <c r="DF177" i="41"/>
  <c r="DF178" i="41"/>
  <c r="DF179" i="41"/>
  <c r="DF180" i="41"/>
  <c r="DF181" i="41"/>
  <c r="DF182" i="41"/>
  <c r="DF183" i="41"/>
  <c r="DF184" i="41"/>
  <c r="DF185" i="41"/>
  <c r="DF186" i="41"/>
  <c r="DF187" i="41"/>
  <c r="DF2" i="41"/>
  <c r="DE3" i="41"/>
  <c r="DE4" i="41"/>
  <c r="DE5" i="41"/>
  <c r="DE6" i="41"/>
  <c r="DE7" i="41"/>
  <c r="DE8" i="41"/>
  <c r="DE9" i="41"/>
  <c r="DE10" i="41"/>
  <c r="DE11" i="41"/>
  <c r="DE12" i="41"/>
  <c r="DE13" i="41"/>
  <c r="DE14" i="41"/>
  <c r="DE15" i="41"/>
  <c r="DE16" i="41"/>
  <c r="DE17" i="41"/>
  <c r="DE18" i="41"/>
  <c r="DE19" i="41"/>
  <c r="DE20" i="41"/>
  <c r="DE21" i="41"/>
  <c r="DE22" i="41"/>
  <c r="DE23" i="41"/>
  <c r="DE24" i="41"/>
  <c r="DE25" i="41"/>
  <c r="DE26" i="41"/>
  <c r="DE27" i="41"/>
  <c r="DE28" i="41"/>
  <c r="DE29" i="41"/>
  <c r="DE30" i="41"/>
  <c r="DE31" i="41"/>
  <c r="DE32" i="41"/>
  <c r="DE33" i="41"/>
  <c r="DE34" i="41"/>
  <c r="DE35" i="41"/>
  <c r="DE36" i="41"/>
  <c r="DE37" i="41"/>
  <c r="DE38" i="41"/>
  <c r="DE39" i="41"/>
  <c r="DE40" i="41"/>
  <c r="DE41" i="41"/>
  <c r="DE42" i="41"/>
  <c r="DE43" i="41"/>
  <c r="DE44" i="41"/>
  <c r="DE45" i="41"/>
  <c r="DE46" i="41"/>
  <c r="DE47" i="41"/>
  <c r="DE48" i="41"/>
  <c r="DE49" i="41"/>
  <c r="DE50" i="41"/>
  <c r="DE51" i="41"/>
  <c r="DE52" i="41"/>
  <c r="DE53" i="41"/>
  <c r="DE54" i="41"/>
  <c r="DE55" i="41"/>
  <c r="DE56" i="41"/>
  <c r="DE57" i="41"/>
  <c r="DE58" i="41"/>
  <c r="DE59" i="41"/>
  <c r="DE60" i="41"/>
  <c r="DE61" i="41"/>
  <c r="DE62" i="41"/>
  <c r="DE63" i="41"/>
  <c r="DE64" i="41"/>
  <c r="DE65" i="41"/>
  <c r="DE66" i="41"/>
  <c r="DE67" i="41"/>
  <c r="DE68" i="41"/>
  <c r="DE69" i="41"/>
  <c r="DE70" i="41"/>
  <c r="DE71" i="41"/>
  <c r="DE72" i="41"/>
  <c r="DE73" i="41"/>
  <c r="DE74" i="41"/>
  <c r="DE75" i="41"/>
  <c r="DE76" i="41"/>
  <c r="DE77" i="41"/>
  <c r="DE78" i="41"/>
  <c r="DE79" i="41"/>
  <c r="DE80" i="41"/>
  <c r="DE81" i="41"/>
  <c r="DE82" i="41"/>
  <c r="DE83" i="41"/>
  <c r="DE84" i="41"/>
  <c r="DE85" i="41"/>
  <c r="DE86" i="41"/>
  <c r="DE87" i="41"/>
  <c r="DE88" i="41"/>
  <c r="DE89" i="41"/>
  <c r="DE90" i="41"/>
  <c r="DE91" i="41"/>
  <c r="DE92" i="41"/>
  <c r="DE93" i="41"/>
  <c r="DE94" i="41"/>
  <c r="DE95" i="41"/>
  <c r="DE96" i="41"/>
  <c r="DE97" i="41"/>
  <c r="DE98" i="41"/>
  <c r="DE99" i="41"/>
  <c r="DE100" i="41"/>
  <c r="DE101" i="41"/>
  <c r="DE102" i="41"/>
  <c r="DE103" i="41"/>
  <c r="DE104" i="41"/>
  <c r="DE105" i="41"/>
  <c r="DE106" i="41"/>
  <c r="DE107" i="41"/>
  <c r="DE108" i="41"/>
  <c r="DE109" i="41"/>
  <c r="DE110" i="41"/>
  <c r="DE111" i="41"/>
  <c r="DE112" i="41"/>
  <c r="DE113" i="41"/>
  <c r="DE114" i="41"/>
  <c r="DE115" i="41"/>
  <c r="DE116" i="41"/>
  <c r="DE117" i="41"/>
  <c r="DE118" i="41"/>
  <c r="DE119" i="41"/>
  <c r="DE120" i="41"/>
  <c r="DE121" i="41"/>
  <c r="DE122" i="41"/>
  <c r="DE123" i="41"/>
  <c r="DE124" i="41"/>
  <c r="DE125" i="41"/>
  <c r="DE126" i="41"/>
  <c r="DE127" i="41"/>
  <c r="DE128" i="41"/>
  <c r="DE129" i="41"/>
  <c r="DE130" i="41"/>
  <c r="DE131" i="41"/>
  <c r="DE132" i="41"/>
  <c r="DE133" i="41"/>
  <c r="DE134" i="41"/>
  <c r="DE135" i="41"/>
  <c r="DE136" i="41"/>
  <c r="DE137" i="41"/>
  <c r="DE138" i="41"/>
  <c r="DE139" i="41"/>
  <c r="DE140" i="41"/>
  <c r="DE141" i="41"/>
  <c r="DE142" i="41"/>
  <c r="DE143" i="41"/>
  <c r="DE144" i="41"/>
  <c r="DE145" i="41"/>
  <c r="DE146" i="41"/>
  <c r="DE147" i="41"/>
  <c r="DE148" i="41"/>
  <c r="DE149" i="41"/>
  <c r="DE150" i="41"/>
  <c r="DE151" i="41"/>
  <c r="DE152" i="41"/>
  <c r="DE153" i="41"/>
  <c r="DE154" i="41"/>
  <c r="DE155" i="41"/>
  <c r="DE156" i="41"/>
  <c r="DE157" i="41"/>
  <c r="DE158" i="41"/>
  <c r="DE159" i="41"/>
  <c r="DE160" i="41"/>
  <c r="DE161" i="41"/>
  <c r="DE162" i="41"/>
  <c r="DE163" i="41"/>
  <c r="DE164" i="41"/>
  <c r="DE165" i="41"/>
  <c r="DE166" i="41"/>
  <c r="DE167" i="41"/>
  <c r="DE168" i="41"/>
  <c r="DE169" i="41"/>
  <c r="DE170" i="41"/>
  <c r="DE171" i="41"/>
  <c r="DE172" i="41"/>
  <c r="DE173" i="41"/>
  <c r="DE174" i="41"/>
  <c r="DE175" i="41"/>
  <c r="DE176" i="41"/>
  <c r="DE177" i="41"/>
  <c r="DE178" i="41"/>
  <c r="DE179" i="41"/>
  <c r="DE180" i="41"/>
  <c r="DE181" i="41"/>
  <c r="DE182" i="41"/>
  <c r="DE183" i="41"/>
  <c r="DE184" i="41"/>
  <c r="DE185" i="41"/>
  <c r="DE186" i="41"/>
  <c r="DE187" i="41"/>
  <c r="DE2" i="41"/>
  <c r="AO3" i="52"/>
  <c r="AO4" i="52"/>
  <c r="AO5" i="52"/>
  <c r="AO6" i="52"/>
  <c r="AO7" i="52"/>
  <c r="AO8" i="52"/>
  <c r="AO9" i="52"/>
  <c r="AO10" i="52"/>
  <c r="AO11" i="52"/>
  <c r="AO12" i="52"/>
  <c r="AO13" i="52"/>
  <c r="AO14" i="52"/>
  <c r="AO15" i="52"/>
  <c r="AO16" i="52"/>
  <c r="AO17" i="52"/>
  <c r="AO18" i="52"/>
  <c r="AO19" i="52"/>
  <c r="AO20" i="52"/>
  <c r="AO21" i="52"/>
  <c r="AO22" i="52"/>
  <c r="AO23" i="52"/>
  <c r="AO24" i="52"/>
  <c r="AO25" i="52"/>
  <c r="AO26" i="52"/>
  <c r="AO27" i="52"/>
  <c r="AO28" i="52"/>
  <c r="AO29" i="52"/>
  <c r="AO30" i="52"/>
  <c r="AO31" i="52"/>
  <c r="AO32" i="52"/>
  <c r="AO33" i="52"/>
  <c r="AO34" i="52"/>
  <c r="AO35" i="52"/>
  <c r="AO36" i="52"/>
  <c r="AO37" i="52"/>
  <c r="AO38" i="52"/>
  <c r="AO39" i="52"/>
  <c r="AO40" i="52"/>
  <c r="AO41" i="52"/>
  <c r="AO42" i="52"/>
  <c r="AO43" i="52"/>
  <c r="AO44" i="52"/>
  <c r="AO45" i="52"/>
  <c r="AO46" i="52"/>
  <c r="AO47" i="52"/>
  <c r="AO48" i="52"/>
  <c r="AO49" i="52"/>
  <c r="AO50" i="52"/>
  <c r="AO51" i="52"/>
  <c r="AO52" i="52"/>
  <c r="AO53" i="52"/>
  <c r="AO54" i="52"/>
  <c r="AO55" i="52"/>
  <c r="AO56" i="52"/>
  <c r="AO57" i="52"/>
  <c r="AO58" i="52"/>
  <c r="AO59" i="52"/>
  <c r="AO60" i="52"/>
  <c r="AO61" i="52"/>
  <c r="AO62" i="52"/>
  <c r="AO63" i="52"/>
  <c r="AO64" i="52"/>
  <c r="AO65" i="52"/>
  <c r="AO66" i="52"/>
  <c r="AO67" i="52"/>
  <c r="AO68" i="52"/>
  <c r="AO69" i="52"/>
  <c r="AO70" i="52"/>
  <c r="AO71" i="52"/>
  <c r="AO72" i="52"/>
  <c r="AO73" i="52"/>
  <c r="AO74" i="52"/>
  <c r="AO75" i="52"/>
  <c r="AO76" i="52"/>
  <c r="AO77" i="52"/>
  <c r="AO78" i="52"/>
  <c r="AO79" i="52"/>
  <c r="AO80" i="52"/>
  <c r="AO81" i="52"/>
  <c r="AO82" i="52"/>
  <c r="AO83" i="52"/>
  <c r="AO84" i="52"/>
  <c r="AO85" i="52"/>
  <c r="AO86" i="52"/>
  <c r="AO87" i="52"/>
  <c r="AO88" i="52"/>
  <c r="AO89" i="52"/>
  <c r="AO90" i="52"/>
  <c r="AO91" i="52"/>
  <c r="AO92" i="52"/>
  <c r="AO93" i="52"/>
  <c r="AO94" i="52"/>
  <c r="AO95" i="52"/>
  <c r="AO96" i="52"/>
  <c r="AO97" i="52"/>
  <c r="AO98" i="52"/>
  <c r="AO99" i="52"/>
  <c r="AO100" i="52"/>
  <c r="AO101" i="52"/>
  <c r="AO102" i="52"/>
  <c r="AO103" i="52"/>
  <c r="AO104" i="52"/>
  <c r="AO105" i="52"/>
  <c r="AO106" i="52"/>
  <c r="AO107" i="52"/>
  <c r="AO108" i="52"/>
  <c r="AO109" i="52"/>
  <c r="AO110" i="52"/>
  <c r="AO111" i="52"/>
  <c r="AO112" i="52"/>
  <c r="AO113" i="52"/>
  <c r="AO114" i="52"/>
  <c r="AO115" i="52"/>
  <c r="AO116" i="52"/>
  <c r="AO117" i="52"/>
  <c r="AO118" i="52"/>
  <c r="AO119" i="52"/>
  <c r="AO120" i="52"/>
  <c r="AO121" i="52"/>
  <c r="AO122" i="52"/>
  <c r="AO123" i="52"/>
  <c r="AO124" i="52"/>
  <c r="AO125" i="52"/>
  <c r="AO126" i="52"/>
  <c r="AO127" i="52"/>
  <c r="AO128" i="52"/>
  <c r="AO129" i="52"/>
  <c r="AO130" i="52"/>
  <c r="AO131" i="52"/>
  <c r="AO132" i="52"/>
  <c r="AO133" i="52"/>
  <c r="AO134" i="52"/>
  <c r="AO135" i="52"/>
  <c r="AO136" i="52"/>
  <c r="AO137" i="52"/>
  <c r="AO138" i="52"/>
  <c r="AO139" i="52"/>
  <c r="AO140" i="52"/>
  <c r="AO141" i="52"/>
  <c r="AO142" i="52"/>
  <c r="AO143" i="52"/>
  <c r="AO144" i="52"/>
  <c r="AO145" i="52"/>
  <c r="AO146" i="52"/>
  <c r="AO147" i="52"/>
  <c r="AO148" i="52"/>
  <c r="AO149" i="52"/>
  <c r="AO150" i="52"/>
  <c r="AO151" i="52"/>
  <c r="AO152" i="52"/>
  <c r="AO153" i="52"/>
  <c r="AO154" i="52"/>
  <c r="AO155" i="52"/>
  <c r="AO156" i="52"/>
  <c r="AO157" i="52"/>
  <c r="AO158" i="52"/>
  <c r="AO159" i="52"/>
  <c r="AO160" i="52"/>
  <c r="AO161" i="52"/>
  <c r="AO162" i="52"/>
  <c r="AO163" i="52"/>
  <c r="AO164" i="52"/>
  <c r="AO165" i="52"/>
  <c r="AO166" i="52"/>
  <c r="AO167" i="52"/>
  <c r="AO168" i="52"/>
  <c r="AO169" i="52"/>
  <c r="AO170" i="52"/>
  <c r="AO171" i="52"/>
  <c r="AO172" i="52"/>
  <c r="AO173" i="52"/>
  <c r="AO174" i="52"/>
  <c r="AO175" i="52"/>
  <c r="AO176" i="52"/>
  <c r="AO177" i="52"/>
  <c r="AO178" i="52"/>
  <c r="AO179" i="52"/>
  <c r="AO180" i="52"/>
  <c r="AO181" i="52"/>
  <c r="AO182" i="52"/>
  <c r="AO183" i="52"/>
  <c r="AO184" i="52"/>
  <c r="AO185" i="52"/>
  <c r="AO186" i="52"/>
  <c r="AO187" i="52"/>
  <c r="AO2" i="52"/>
  <c r="AN3" i="52"/>
  <c r="AN4" i="52"/>
  <c r="AN5" i="52"/>
  <c r="AN6" i="52"/>
  <c r="AN7" i="52"/>
  <c r="AN8" i="52"/>
  <c r="AN9" i="52"/>
  <c r="AN10" i="52"/>
  <c r="AN11" i="52"/>
  <c r="AN12" i="52"/>
  <c r="AN13" i="52"/>
  <c r="AN14" i="52"/>
  <c r="AN15" i="52"/>
  <c r="AN16" i="52"/>
  <c r="AN17" i="52"/>
  <c r="AN18" i="52"/>
  <c r="AN19" i="52"/>
  <c r="AN20" i="52"/>
  <c r="AN21" i="52"/>
  <c r="AN22" i="52"/>
  <c r="AN23" i="52"/>
  <c r="AN24" i="52"/>
  <c r="AN25" i="52"/>
  <c r="AN26" i="52"/>
  <c r="AN27" i="52"/>
  <c r="AN28" i="52"/>
  <c r="AN29" i="52"/>
  <c r="AN30" i="52"/>
  <c r="AN31" i="52"/>
  <c r="AN32" i="52"/>
  <c r="AN33" i="52"/>
  <c r="AN34" i="52"/>
  <c r="AN35" i="52"/>
  <c r="AN36" i="52"/>
  <c r="AN37" i="52"/>
  <c r="AN38" i="52"/>
  <c r="AN39" i="52"/>
  <c r="AN40" i="52"/>
  <c r="AN41" i="52"/>
  <c r="AN42" i="52"/>
  <c r="AN43" i="52"/>
  <c r="AN44" i="52"/>
  <c r="AN45" i="52"/>
  <c r="AN46" i="52"/>
  <c r="AN47" i="52"/>
  <c r="AN48" i="52"/>
  <c r="AN49" i="52"/>
  <c r="AN50" i="52"/>
  <c r="AN51" i="52"/>
  <c r="AN52" i="52"/>
  <c r="AN53" i="52"/>
  <c r="AN54" i="52"/>
  <c r="AN55" i="52"/>
  <c r="AN56" i="52"/>
  <c r="AN57" i="52"/>
  <c r="AN58" i="52"/>
  <c r="AN59" i="52"/>
  <c r="AN60" i="52"/>
  <c r="AN61" i="52"/>
  <c r="AN62" i="52"/>
  <c r="AN63" i="52"/>
  <c r="AN64" i="52"/>
  <c r="AN65" i="52"/>
  <c r="AN66" i="52"/>
  <c r="AN67" i="52"/>
  <c r="AN68" i="52"/>
  <c r="AN69" i="52"/>
  <c r="AN70" i="52"/>
  <c r="AN71" i="52"/>
  <c r="AN72" i="52"/>
  <c r="AN73" i="52"/>
  <c r="AN74" i="52"/>
  <c r="AN75" i="52"/>
  <c r="AN76" i="52"/>
  <c r="AN77" i="52"/>
  <c r="AN78" i="52"/>
  <c r="AN79" i="52"/>
  <c r="AN80" i="52"/>
  <c r="AN81" i="52"/>
  <c r="AN82" i="52"/>
  <c r="AN83" i="52"/>
  <c r="AN84" i="52"/>
  <c r="AN85" i="52"/>
  <c r="AN86" i="52"/>
  <c r="AN87" i="52"/>
  <c r="AN88" i="52"/>
  <c r="AN89" i="52"/>
  <c r="AN90" i="52"/>
  <c r="AN91" i="52"/>
  <c r="AN92" i="52"/>
  <c r="AN93" i="52"/>
  <c r="AN94" i="52"/>
  <c r="AN95" i="52"/>
  <c r="AN96" i="52"/>
  <c r="AN97" i="52"/>
  <c r="AN98" i="52"/>
  <c r="AN99" i="52"/>
  <c r="AN100" i="52"/>
  <c r="AN101" i="52"/>
  <c r="AN102" i="52"/>
  <c r="AN103" i="52"/>
  <c r="AN104" i="52"/>
  <c r="AN105" i="52"/>
  <c r="AN106" i="52"/>
  <c r="AN107" i="52"/>
  <c r="AN108" i="52"/>
  <c r="AN109" i="52"/>
  <c r="AN110" i="52"/>
  <c r="AN111" i="52"/>
  <c r="AN112" i="52"/>
  <c r="AN113" i="52"/>
  <c r="AN114" i="52"/>
  <c r="AN115" i="52"/>
  <c r="AN116" i="52"/>
  <c r="AN117" i="52"/>
  <c r="AN118" i="52"/>
  <c r="AN119" i="52"/>
  <c r="AN120" i="52"/>
  <c r="AN121" i="52"/>
  <c r="AN122" i="52"/>
  <c r="AN123" i="52"/>
  <c r="AN124" i="52"/>
  <c r="AN125" i="52"/>
  <c r="AN126" i="52"/>
  <c r="AN127" i="52"/>
  <c r="AN128" i="52"/>
  <c r="AN129" i="52"/>
  <c r="AN130" i="52"/>
  <c r="AN131" i="52"/>
  <c r="AN132" i="52"/>
  <c r="AN133" i="52"/>
  <c r="AN134" i="52"/>
  <c r="AN135" i="52"/>
  <c r="AN136" i="52"/>
  <c r="AN137" i="52"/>
  <c r="AN138" i="52"/>
  <c r="AN139" i="52"/>
  <c r="AN140" i="52"/>
  <c r="AN141" i="52"/>
  <c r="AN142" i="52"/>
  <c r="AN143" i="52"/>
  <c r="AN144" i="52"/>
  <c r="AN145" i="52"/>
  <c r="AN146" i="52"/>
  <c r="AN147" i="52"/>
  <c r="AN148" i="52"/>
  <c r="AN149" i="52"/>
  <c r="AN150" i="52"/>
  <c r="AN151" i="52"/>
  <c r="AN152" i="52"/>
  <c r="AN153" i="52"/>
  <c r="AN154" i="52"/>
  <c r="AN155" i="52"/>
  <c r="AN156" i="52"/>
  <c r="AN157" i="52"/>
  <c r="AN158" i="52"/>
  <c r="AN159" i="52"/>
  <c r="AN160" i="52"/>
  <c r="AN161" i="52"/>
  <c r="AN162" i="52"/>
  <c r="AN163" i="52"/>
  <c r="AN164" i="52"/>
  <c r="AN165" i="52"/>
  <c r="AN166" i="52"/>
  <c r="AN167" i="52"/>
  <c r="AN168" i="52"/>
  <c r="AN169" i="52"/>
  <c r="AN170" i="52"/>
  <c r="AN171" i="52"/>
  <c r="AN172" i="52"/>
  <c r="AN173" i="52"/>
  <c r="AN174" i="52"/>
  <c r="AN175" i="52"/>
  <c r="AN176" i="52"/>
  <c r="AN177" i="52"/>
  <c r="AN178" i="52"/>
  <c r="AN179" i="52"/>
  <c r="AN180" i="52"/>
  <c r="AN181" i="52"/>
  <c r="AN182" i="52"/>
  <c r="AN183" i="52"/>
  <c r="AN184" i="52"/>
  <c r="AN185" i="52"/>
  <c r="AN186" i="52"/>
  <c r="AN187" i="52"/>
  <c r="AN2" i="52"/>
  <c r="Q2" i="41"/>
  <c r="Q3" i="41"/>
  <c r="Q4" i="41"/>
  <c r="Q5" i="41"/>
  <c r="Q6" i="41"/>
  <c r="Q7" i="41"/>
  <c r="Q8" i="41"/>
  <c r="Q9" i="41"/>
  <c r="Q10" i="41"/>
  <c r="Q11" i="41"/>
  <c r="Q12" i="41"/>
  <c r="Q13" i="41"/>
  <c r="Q14" i="41"/>
  <c r="Q15" i="41"/>
  <c r="Q16" i="41"/>
  <c r="Q17" i="41"/>
  <c r="Q18" i="41"/>
  <c r="Q19" i="41"/>
  <c r="Q20" i="41"/>
  <c r="Q21" i="41"/>
  <c r="Q22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7" i="52"/>
  <c r="G187" i="52"/>
  <c r="E187" i="52"/>
  <c r="J187" i="52" s="1"/>
  <c r="Q186" i="52"/>
  <c r="G186" i="52"/>
  <c r="E186" i="52"/>
  <c r="J186" i="52" s="1"/>
  <c r="Q185" i="52"/>
  <c r="G185" i="52"/>
  <c r="E185" i="52"/>
  <c r="J185" i="52" s="1"/>
  <c r="Q184" i="52"/>
  <c r="G184" i="52"/>
  <c r="E184" i="52"/>
  <c r="J184" i="52" s="1"/>
  <c r="Q183" i="52"/>
  <c r="G183" i="52"/>
  <c r="E183" i="52"/>
  <c r="J183" i="52" s="1"/>
  <c r="Q182" i="52"/>
  <c r="G182" i="52"/>
  <c r="E182" i="52"/>
  <c r="J182" i="52" s="1"/>
  <c r="Q181" i="52"/>
  <c r="G181" i="52"/>
  <c r="E181" i="52"/>
  <c r="J181" i="52" s="1"/>
  <c r="Q180" i="52"/>
  <c r="G180" i="52"/>
  <c r="E180" i="52"/>
  <c r="J180" i="52" s="1"/>
  <c r="Q179" i="52"/>
  <c r="G179" i="52"/>
  <c r="E179" i="52"/>
  <c r="J179" i="52" s="1"/>
  <c r="Q178" i="52"/>
  <c r="G178" i="52"/>
  <c r="E178" i="52"/>
  <c r="J178" i="52" s="1"/>
  <c r="Q177" i="52"/>
  <c r="G177" i="52"/>
  <c r="E177" i="52"/>
  <c r="J177" i="52" s="1"/>
  <c r="Q176" i="52"/>
  <c r="G176" i="52"/>
  <c r="E176" i="52"/>
  <c r="J176" i="52" s="1"/>
  <c r="Q175" i="52"/>
  <c r="G175" i="52"/>
  <c r="E175" i="52"/>
  <c r="J175" i="52" s="1"/>
  <c r="Q174" i="52"/>
  <c r="G174" i="52"/>
  <c r="E174" i="52"/>
  <c r="J174" i="52" s="1"/>
  <c r="Q173" i="52"/>
  <c r="G173" i="52"/>
  <c r="E173" i="52"/>
  <c r="J173" i="52" s="1"/>
  <c r="Q172" i="52"/>
  <c r="G172" i="52"/>
  <c r="E172" i="52"/>
  <c r="J172" i="52" s="1"/>
  <c r="Q171" i="52"/>
  <c r="G171" i="52"/>
  <c r="E171" i="52"/>
  <c r="J171" i="52" s="1"/>
  <c r="Q170" i="52"/>
  <c r="G170" i="52"/>
  <c r="E170" i="52"/>
  <c r="J170" i="52" s="1"/>
  <c r="Q169" i="52"/>
  <c r="G169" i="52"/>
  <c r="E169" i="52"/>
  <c r="J169" i="52" s="1"/>
  <c r="Q168" i="52"/>
  <c r="G168" i="52"/>
  <c r="E168" i="52"/>
  <c r="J168" i="52" s="1"/>
  <c r="Q167" i="52"/>
  <c r="G167" i="52"/>
  <c r="E167" i="52"/>
  <c r="J167" i="52" s="1"/>
  <c r="Q166" i="52"/>
  <c r="G166" i="52"/>
  <c r="E166" i="52"/>
  <c r="J166" i="52" s="1"/>
  <c r="Q165" i="52"/>
  <c r="G165" i="52"/>
  <c r="E165" i="52"/>
  <c r="J165" i="52" s="1"/>
  <c r="Q164" i="52"/>
  <c r="G164" i="52"/>
  <c r="E164" i="52"/>
  <c r="J164" i="52" s="1"/>
  <c r="Q163" i="52"/>
  <c r="G163" i="52"/>
  <c r="E163" i="52"/>
  <c r="J163" i="52" s="1"/>
  <c r="Q162" i="52"/>
  <c r="G162" i="52"/>
  <c r="E162" i="52"/>
  <c r="J162" i="52" s="1"/>
  <c r="Q161" i="52"/>
  <c r="G161" i="52"/>
  <c r="E161" i="52"/>
  <c r="J161" i="52" s="1"/>
  <c r="Q160" i="52"/>
  <c r="G160" i="52"/>
  <c r="E160" i="52"/>
  <c r="J160" i="52" s="1"/>
  <c r="Q159" i="52"/>
  <c r="G159" i="52"/>
  <c r="E159" i="52"/>
  <c r="J159" i="52" s="1"/>
  <c r="Q158" i="52"/>
  <c r="G158" i="52"/>
  <c r="E158" i="52"/>
  <c r="J158" i="52" s="1"/>
  <c r="Q157" i="52"/>
  <c r="G157" i="52"/>
  <c r="E157" i="52"/>
  <c r="J157" i="52" s="1"/>
  <c r="Q156" i="52"/>
  <c r="G156" i="52"/>
  <c r="E156" i="52"/>
  <c r="J156" i="52" s="1"/>
  <c r="Q155" i="52"/>
  <c r="G155" i="52"/>
  <c r="E155" i="52"/>
  <c r="J155" i="52" s="1"/>
  <c r="Q154" i="52"/>
  <c r="G154" i="52"/>
  <c r="E154" i="52"/>
  <c r="J154" i="52" s="1"/>
  <c r="Q153" i="52"/>
  <c r="G153" i="52"/>
  <c r="E153" i="52"/>
  <c r="J153" i="52" s="1"/>
  <c r="Q152" i="52"/>
  <c r="G152" i="52"/>
  <c r="E152" i="52"/>
  <c r="J152" i="52" s="1"/>
  <c r="Q151" i="52"/>
  <c r="G151" i="52"/>
  <c r="E151" i="52"/>
  <c r="J151" i="52" s="1"/>
  <c r="Q150" i="52"/>
  <c r="G150" i="52"/>
  <c r="E150" i="52"/>
  <c r="J150" i="52" s="1"/>
  <c r="Q149" i="52"/>
  <c r="G149" i="52"/>
  <c r="E149" i="52"/>
  <c r="J149" i="52" s="1"/>
  <c r="Q148" i="52"/>
  <c r="G148" i="52"/>
  <c r="E148" i="52"/>
  <c r="J148" i="52" s="1"/>
  <c r="Q147" i="52"/>
  <c r="G147" i="52"/>
  <c r="E147" i="52"/>
  <c r="J147" i="52" s="1"/>
  <c r="Q146" i="52"/>
  <c r="G146" i="52"/>
  <c r="E146" i="52"/>
  <c r="J146" i="52" s="1"/>
  <c r="Q145" i="52"/>
  <c r="G145" i="52"/>
  <c r="E145" i="52"/>
  <c r="J145" i="52" s="1"/>
  <c r="Q144" i="52"/>
  <c r="G144" i="52"/>
  <c r="E144" i="52"/>
  <c r="J144" i="52" s="1"/>
  <c r="Q143" i="52"/>
  <c r="G143" i="52"/>
  <c r="E143" i="52"/>
  <c r="J143" i="52" s="1"/>
  <c r="Q142" i="52"/>
  <c r="G142" i="52"/>
  <c r="E142" i="52"/>
  <c r="J142" i="52" s="1"/>
  <c r="Q141" i="52"/>
  <c r="G141" i="52"/>
  <c r="E141" i="52"/>
  <c r="J141" i="52" s="1"/>
  <c r="Q140" i="52"/>
  <c r="G140" i="52"/>
  <c r="E140" i="52"/>
  <c r="J140" i="52" s="1"/>
  <c r="Q139" i="52"/>
  <c r="G139" i="52"/>
  <c r="E139" i="52"/>
  <c r="J139" i="52" s="1"/>
  <c r="Q138" i="52"/>
  <c r="G138" i="52"/>
  <c r="E138" i="52"/>
  <c r="J138" i="52" s="1"/>
  <c r="Q137" i="52"/>
  <c r="G137" i="52"/>
  <c r="E137" i="52"/>
  <c r="J137" i="52" s="1"/>
  <c r="Q136" i="52"/>
  <c r="G136" i="52"/>
  <c r="E136" i="52"/>
  <c r="J136" i="52" s="1"/>
  <c r="Q135" i="52"/>
  <c r="G135" i="52"/>
  <c r="E135" i="52"/>
  <c r="J135" i="52" s="1"/>
  <c r="Q134" i="52"/>
  <c r="G134" i="52"/>
  <c r="E134" i="52"/>
  <c r="J134" i="52" s="1"/>
  <c r="Q133" i="52"/>
  <c r="G133" i="52"/>
  <c r="E133" i="52"/>
  <c r="J133" i="52" s="1"/>
  <c r="Q132" i="52"/>
  <c r="G132" i="52"/>
  <c r="E132" i="52"/>
  <c r="J132" i="52" s="1"/>
  <c r="Q131" i="52"/>
  <c r="G131" i="52"/>
  <c r="E131" i="52"/>
  <c r="J131" i="52" s="1"/>
  <c r="Q130" i="52"/>
  <c r="G130" i="52"/>
  <c r="E130" i="52"/>
  <c r="J130" i="52" s="1"/>
  <c r="Q129" i="52"/>
  <c r="G129" i="52"/>
  <c r="E129" i="52"/>
  <c r="J129" i="52" s="1"/>
  <c r="Q128" i="52"/>
  <c r="G128" i="52"/>
  <c r="E128" i="52"/>
  <c r="J128" i="52" s="1"/>
  <c r="Q127" i="52"/>
  <c r="G127" i="52"/>
  <c r="E127" i="52"/>
  <c r="J127" i="52" s="1"/>
  <c r="Q126" i="52"/>
  <c r="G126" i="52"/>
  <c r="E126" i="52"/>
  <c r="J126" i="52" s="1"/>
  <c r="Q125" i="52"/>
  <c r="G125" i="52"/>
  <c r="E125" i="52"/>
  <c r="J125" i="52" s="1"/>
  <c r="Q124" i="52"/>
  <c r="G124" i="52"/>
  <c r="E124" i="52"/>
  <c r="J124" i="52" s="1"/>
  <c r="Q123" i="52"/>
  <c r="G123" i="52"/>
  <c r="E123" i="52"/>
  <c r="J123" i="52" s="1"/>
  <c r="Q122" i="52"/>
  <c r="G122" i="52"/>
  <c r="E122" i="52"/>
  <c r="J122" i="52" s="1"/>
  <c r="Q121" i="52"/>
  <c r="G121" i="52"/>
  <c r="E121" i="52"/>
  <c r="J121" i="52" s="1"/>
  <c r="Q120" i="52"/>
  <c r="G120" i="52"/>
  <c r="E120" i="52"/>
  <c r="J120" i="52" s="1"/>
  <c r="Q119" i="52"/>
  <c r="G119" i="52"/>
  <c r="E119" i="52"/>
  <c r="J119" i="52" s="1"/>
  <c r="Q118" i="52"/>
  <c r="G118" i="52"/>
  <c r="E118" i="52"/>
  <c r="J118" i="52" s="1"/>
  <c r="Q117" i="52"/>
  <c r="G117" i="52"/>
  <c r="E117" i="52"/>
  <c r="J117" i="52" s="1"/>
  <c r="Q116" i="52"/>
  <c r="G116" i="52"/>
  <c r="E116" i="52"/>
  <c r="J116" i="52" s="1"/>
  <c r="Q115" i="52"/>
  <c r="G115" i="52"/>
  <c r="E115" i="52"/>
  <c r="J115" i="52" s="1"/>
  <c r="Q114" i="52"/>
  <c r="G114" i="52"/>
  <c r="E114" i="52"/>
  <c r="J114" i="52" s="1"/>
  <c r="Q113" i="52"/>
  <c r="G113" i="52"/>
  <c r="E113" i="52"/>
  <c r="J113" i="52" s="1"/>
  <c r="Q112" i="52"/>
  <c r="G112" i="52"/>
  <c r="E112" i="52"/>
  <c r="J112" i="52" s="1"/>
  <c r="Q111" i="52"/>
  <c r="G111" i="52"/>
  <c r="E111" i="52"/>
  <c r="J111" i="52" s="1"/>
  <c r="Q110" i="52"/>
  <c r="G110" i="52"/>
  <c r="E110" i="52"/>
  <c r="J110" i="52" s="1"/>
  <c r="Q109" i="52"/>
  <c r="G109" i="52"/>
  <c r="E109" i="52"/>
  <c r="J109" i="52" s="1"/>
  <c r="Q108" i="52"/>
  <c r="G108" i="52"/>
  <c r="E108" i="52"/>
  <c r="J108" i="52" s="1"/>
  <c r="Q107" i="52"/>
  <c r="G107" i="52"/>
  <c r="E107" i="52"/>
  <c r="J107" i="52" s="1"/>
  <c r="Q106" i="52"/>
  <c r="G106" i="52"/>
  <c r="E106" i="52"/>
  <c r="J106" i="52" s="1"/>
  <c r="Q105" i="52"/>
  <c r="G105" i="52"/>
  <c r="E105" i="52"/>
  <c r="J105" i="52" s="1"/>
  <c r="Q104" i="52"/>
  <c r="G104" i="52"/>
  <c r="E104" i="52"/>
  <c r="J104" i="52" s="1"/>
  <c r="Q103" i="52"/>
  <c r="G103" i="52"/>
  <c r="E103" i="52"/>
  <c r="J103" i="52" s="1"/>
  <c r="Q102" i="52"/>
  <c r="J102" i="52"/>
  <c r="G102" i="52"/>
  <c r="E102" i="52"/>
  <c r="Q101" i="52"/>
  <c r="J101" i="52"/>
  <c r="G101" i="52"/>
  <c r="E101" i="52"/>
  <c r="Q100" i="52"/>
  <c r="J100" i="52"/>
  <c r="G100" i="52"/>
  <c r="E100" i="52"/>
  <c r="Q99" i="52"/>
  <c r="J99" i="52"/>
  <c r="G99" i="52"/>
  <c r="E99" i="52"/>
  <c r="Q98" i="52"/>
  <c r="J98" i="52"/>
  <c r="G98" i="52"/>
  <c r="E98" i="52"/>
  <c r="Q97" i="52"/>
  <c r="J97" i="52"/>
  <c r="G97" i="52"/>
  <c r="E97" i="52"/>
  <c r="Q96" i="52"/>
  <c r="J96" i="52"/>
  <c r="G96" i="52"/>
  <c r="E96" i="52"/>
  <c r="Q95" i="52"/>
  <c r="J95" i="52"/>
  <c r="G95" i="52"/>
  <c r="E95" i="52"/>
  <c r="Q94" i="52"/>
  <c r="J94" i="52"/>
  <c r="G94" i="52"/>
  <c r="E94" i="52"/>
  <c r="Q93" i="52"/>
  <c r="J93" i="52"/>
  <c r="G93" i="52"/>
  <c r="E93" i="52"/>
  <c r="Q92" i="52"/>
  <c r="J92" i="52"/>
  <c r="G92" i="52"/>
  <c r="E92" i="52"/>
  <c r="Q91" i="52"/>
  <c r="J91" i="52"/>
  <c r="G91" i="52"/>
  <c r="E91" i="52"/>
  <c r="Q90" i="52"/>
  <c r="J90" i="52"/>
  <c r="G90" i="52"/>
  <c r="E90" i="52"/>
  <c r="Q89" i="52"/>
  <c r="J89" i="52"/>
  <c r="G89" i="52"/>
  <c r="E89" i="52"/>
  <c r="Q88" i="52"/>
  <c r="J88" i="52"/>
  <c r="G88" i="52"/>
  <c r="E88" i="52"/>
  <c r="Q87" i="52"/>
  <c r="J87" i="52"/>
  <c r="G87" i="52"/>
  <c r="E87" i="52"/>
  <c r="Q86" i="52"/>
  <c r="J86" i="52"/>
  <c r="G86" i="52"/>
  <c r="E86" i="52"/>
  <c r="Q85" i="52"/>
  <c r="J85" i="52"/>
  <c r="G85" i="52"/>
  <c r="E85" i="52"/>
  <c r="Q84" i="52"/>
  <c r="J84" i="52"/>
  <c r="G84" i="52"/>
  <c r="E84" i="52"/>
  <c r="Q83" i="52"/>
  <c r="J83" i="52"/>
  <c r="G83" i="52"/>
  <c r="E83" i="52"/>
  <c r="Q82" i="52"/>
  <c r="J82" i="52"/>
  <c r="G82" i="52"/>
  <c r="E82" i="52"/>
  <c r="Q81" i="52"/>
  <c r="J81" i="52"/>
  <c r="G81" i="52"/>
  <c r="E81" i="52"/>
  <c r="Q80" i="52"/>
  <c r="J80" i="52"/>
  <c r="G80" i="52"/>
  <c r="E80" i="52"/>
  <c r="Q79" i="52"/>
  <c r="J79" i="52"/>
  <c r="G79" i="52"/>
  <c r="E79" i="52"/>
  <c r="Q78" i="52"/>
  <c r="J78" i="52"/>
  <c r="G78" i="52"/>
  <c r="E78" i="52"/>
  <c r="Q77" i="52"/>
  <c r="J77" i="52"/>
  <c r="G77" i="52"/>
  <c r="E77" i="52"/>
  <c r="Q76" i="52"/>
  <c r="J76" i="52"/>
  <c r="G76" i="52"/>
  <c r="E76" i="52"/>
  <c r="Q75" i="52"/>
  <c r="J75" i="52"/>
  <c r="G75" i="52"/>
  <c r="E75" i="52"/>
  <c r="Q74" i="52"/>
  <c r="J74" i="52"/>
  <c r="G74" i="52"/>
  <c r="E74" i="52"/>
  <c r="Q73" i="52"/>
  <c r="J73" i="52"/>
  <c r="G73" i="52"/>
  <c r="E73" i="52"/>
  <c r="Q72" i="52"/>
  <c r="J72" i="52"/>
  <c r="G72" i="52"/>
  <c r="E72" i="52"/>
  <c r="Q71" i="52"/>
  <c r="J71" i="52"/>
  <c r="G71" i="52"/>
  <c r="E71" i="52"/>
  <c r="Q70" i="52"/>
  <c r="J70" i="52"/>
  <c r="G70" i="52"/>
  <c r="E70" i="52"/>
  <c r="Q69" i="52"/>
  <c r="J69" i="52"/>
  <c r="G69" i="52"/>
  <c r="E69" i="52"/>
  <c r="Q68" i="52"/>
  <c r="J68" i="52"/>
  <c r="G68" i="52"/>
  <c r="E68" i="52"/>
  <c r="Q67" i="52"/>
  <c r="J67" i="52"/>
  <c r="G67" i="52"/>
  <c r="E67" i="52"/>
  <c r="Q66" i="52"/>
  <c r="J66" i="52"/>
  <c r="G66" i="52"/>
  <c r="E66" i="52"/>
  <c r="Q65" i="52"/>
  <c r="J65" i="52"/>
  <c r="G65" i="52"/>
  <c r="E65" i="52"/>
  <c r="Q64" i="52"/>
  <c r="J64" i="52"/>
  <c r="G64" i="52"/>
  <c r="E64" i="52"/>
  <c r="Q63" i="52"/>
  <c r="J63" i="52"/>
  <c r="G63" i="52"/>
  <c r="E63" i="52"/>
  <c r="Q62" i="52"/>
  <c r="J62" i="52"/>
  <c r="G62" i="52"/>
  <c r="E62" i="52"/>
  <c r="Q61" i="52"/>
  <c r="J61" i="52"/>
  <c r="G61" i="52"/>
  <c r="E61" i="52"/>
  <c r="Q60" i="52"/>
  <c r="J60" i="52"/>
  <c r="G60" i="52"/>
  <c r="E60" i="52"/>
  <c r="Q59" i="52"/>
  <c r="J59" i="52"/>
  <c r="G59" i="52"/>
  <c r="E59" i="52"/>
  <c r="Q58" i="52"/>
  <c r="J58" i="52"/>
  <c r="G58" i="52"/>
  <c r="E58" i="52"/>
  <c r="Q57" i="52"/>
  <c r="J57" i="52"/>
  <c r="G57" i="52"/>
  <c r="E57" i="52"/>
  <c r="Q56" i="52"/>
  <c r="J56" i="52"/>
  <c r="G56" i="52"/>
  <c r="E56" i="52"/>
  <c r="Q55" i="52"/>
  <c r="J55" i="52"/>
  <c r="G55" i="52"/>
  <c r="E55" i="52"/>
  <c r="Q54" i="52"/>
  <c r="J54" i="52"/>
  <c r="G54" i="52"/>
  <c r="E54" i="52"/>
  <c r="Q53" i="52"/>
  <c r="J53" i="52"/>
  <c r="G53" i="52"/>
  <c r="E53" i="52"/>
  <c r="Q52" i="52"/>
  <c r="J52" i="52"/>
  <c r="G52" i="52"/>
  <c r="E52" i="52"/>
  <c r="Q51" i="52"/>
  <c r="J51" i="52"/>
  <c r="G51" i="52"/>
  <c r="E51" i="52"/>
  <c r="Q50" i="52"/>
  <c r="J50" i="52"/>
  <c r="G50" i="52"/>
  <c r="E50" i="52"/>
  <c r="Q49" i="52"/>
  <c r="J49" i="52"/>
  <c r="G49" i="52"/>
  <c r="E49" i="52"/>
  <c r="Q48" i="52"/>
  <c r="J48" i="52"/>
  <c r="G48" i="52"/>
  <c r="E48" i="52"/>
  <c r="Q47" i="52"/>
  <c r="J47" i="52"/>
  <c r="G47" i="52"/>
  <c r="E47" i="52"/>
  <c r="Q46" i="52"/>
  <c r="J46" i="52"/>
  <c r="G46" i="52"/>
  <c r="E46" i="52"/>
  <c r="Q45" i="52"/>
  <c r="J45" i="52"/>
  <c r="G45" i="52"/>
  <c r="E45" i="52"/>
  <c r="Q44" i="52"/>
  <c r="J44" i="52"/>
  <c r="G44" i="52"/>
  <c r="E44" i="52"/>
  <c r="Q43" i="52"/>
  <c r="J43" i="52"/>
  <c r="G43" i="52"/>
  <c r="E43" i="52"/>
  <c r="Q42" i="52"/>
  <c r="J42" i="52"/>
  <c r="G42" i="52"/>
  <c r="E42" i="52"/>
  <c r="Q41" i="52"/>
  <c r="J41" i="52"/>
  <c r="G41" i="52"/>
  <c r="E41" i="52"/>
  <c r="Q40" i="52"/>
  <c r="J40" i="52"/>
  <c r="G40" i="52"/>
  <c r="E40" i="52"/>
  <c r="Q39" i="52"/>
  <c r="J39" i="52"/>
  <c r="G39" i="52"/>
  <c r="E39" i="52"/>
  <c r="Q38" i="52"/>
  <c r="J38" i="52"/>
  <c r="G38" i="52"/>
  <c r="E38" i="52"/>
  <c r="Q37" i="52"/>
  <c r="J37" i="52"/>
  <c r="G37" i="52"/>
  <c r="E37" i="52"/>
  <c r="Q36" i="52"/>
  <c r="J36" i="52"/>
  <c r="G36" i="52"/>
  <c r="E36" i="52"/>
  <c r="Q35" i="52"/>
  <c r="J35" i="52"/>
  <c r="G35" i="52"/>
  <c r="E35" i="52"/>
  <c r="Q34" i="52"/>
  <c r="G34" i="52"/>
  <c r="E34" i="52"/>
  <c r="J34" i="52" s="1"/>
  <c r="Q33" i="52"/>
  <c r="J33" i="52"/>
  <c r="G33" i="52"/>
  <c r="E33" i="52"/>
  <c r="Q32" i="52"/>
  <c r="G32" i="52"/>
  <c r="E32" i="52"/>
  <c r="J32" i="52" s="1"/>
  <c r="Q31" i="52"/>
  <c r="J31" i="52"/>
  <c r="G31" i="52"/>
  <c r="E31" i="52"/>
  <c r="Q30" i="52"/>
  <c r="G30" i="52"/>
  <c r="E30" i="52"/>
  <c r="J30" i="52" s="1"/>
  <c r="Q29" i="52"/>
  <c r="G29" i="52"/>
  <c r="E29" i="52"/>
  <c r="J29" i="52" s="1"/>
  <c r="Q28" i="52"/>
  <c r="G28" i="52"/>
  <c r="E28" i="52"/>
  <c r="J28" i="52" s="1"/>
  <c r="Q27" i="52"/>
  <c r="G27" i="52"/>
  <c r="E27" i="52"/>
  <c r="J27" i="52" s="1"/>
  <c r="Q26" i="52"/>
  <c r="G26" i="52"/>
  <c r="E26" i="52"/>
  <c r="J26" i="52" s="1"/>
  <c r="Q25" i="52"/>
  <c r="G25" i="52"/>
  <c r="E25" i="52"/>
  <c r="J25" i="52" s="1"/>
  <c r="Q24" i="52"/>
  <c r="G24" i="52"/>
  <c r="E24" i="52"/>
  <c r="J24" i="52" s="1"/>
  <c r="Q23" i="52"/>
  <c r="G23" i="52"/>
  <c r="E23" i="52"/>
  <c r="J23" i="52" s="1"/>
  <c r="Q22" i="52"/>
  <c r="G22" i="52"/>
  <c r="E22" i="52"/>
  <c r="J22" i="52" s="1"/>
  <c r="Q21" i="52"/>
  <c r="G21" i="52"/>
  <c r="E21" i="52"/>
  <c r="J21" i="52" s="1"/>
  <c r="Q20" i="52"/>
  <c r="G20" i="52"/>
  <c r="E20" i="52"/>
  <c r="J20" i="52" s="1"/>
  <c r="Q19" i="52"/>
  <c r="G19" i="52"/>
  <c r="E19" i="52"/>
  <c r="J19" i="52" s="1"/>
  <c r="Q18" i="52"/>
  <c r="G18" i="52"/>
  <c r="E18" i="52"/>
  <c r="J18" i="52" s="1"/>
  <c r="Q17" i="52"/>
  <c r="G17" i="52"/>
  <c r="E17" i="52"/>
  <c r="J17" i="52" s="1"/>
  <c r="Q16" i="52"/>
  <c r="G16" i="52"/>
  <c r="E16" i="52"/>
  <c r="J16" i="52" s="1"/>
  <c r="Q15" i="52"/>
  <c r="G15" i="52"/>
  <c r="E15" i="52"/>
  <c r="J15" i="52" s="1"/>
  <c r="Q14" i="52"/>
  <c r="G14" i="52"/>
  <c r="E14" i="52"/>
  <c r="J14" i="52" s="1"/>
  <c r="Q13" i="52"/>
  <c r="G13" i="52"/>
  <c r="E13" i="52"/>
  <c r="J13" i="52" s="1"/>
  <c r="Q12" i="52"/>
  <c r="G12" i="52"/>
  <c r="E12" i="52"/>
  <c r="J12" i="52" s="1"/>
  <c r="Q11" i="52"/>
  <c r="G11" i="52"/>
  <c r="E11" i="52"/>
  <c r="J11" i="52" s="1"/>
  <c r="Q10" i="52"/>
  <c r="G10" i="52"/>
  <c r="E10" i="52"/>
  <c r="J10" i="52" s="1"/>
  <c r="Q9" i="52"/>
  <c r="J9" i="52"/>
  <c r="Q8" i="52"/>
  <c r="J8" i="52"/>
  <c r="G8" i="52"/>
  <c r="E8" i="52"/>
  <c r="Q7" i="52"/>
  <c r="J7" i="52"/>
  <c r="G7" i="52"/>
  <c r="E7" i="52"/>
  <c r="Q6" i="52"/>
  <c r="J6" i="52"/>
  <c r="G6" i="52"/>
  <c r="E6" i="52"/>
  <c r="Q5" i="52"/>
  <c r="G5" i="52"/>
  <c r="E5" i="52"/>
  <c r="J5" i="52" s="1"/>
  <c r="Q4" i="52"/>
  <c r="J4" i="52"/>
  <c r="G4" i="52"/>
  <c r="E4" i="52"/>
  <c r="Q3" i="52"/>
  <c r="G3" i="52"/>
  <c r="E3" i="52"/>
  <c r="J3" i="52" s="1"/>
  <c r="Q2" i="52"/>
  <c r="J2" i="52"/>
  <c r="G2" i="52"/>
  <c r="E2" i="52"/>
  <c r="J9" i="41"/>
  <c r="R256" i="22"/>
  <c r="L256" i="22"/>
  <c r="R101" i="22"/>
  <c r="L101" i="22"/>
  <c r="L100" i="22"/>
  <c r="L255" i="22"/>
  <c r="R255" i="22"/>
  <c r="Q255" i="22"/>
  <c r="P255" i="22"/>
  <c r="O255" i="22"/>
  <c r="N255" i="22"/>
  <c r="M255" i="22"/>
  <c r="L248" i="22"/>
  <c r="R248" i="22"/>
  <c r="R109" i="22"/>
  <c r="R247" i="22"/>
  <c r="R232" i="22"/>
  <c r="R210" i="22"/>
  <c r="R193" i="22"/>
  <c r="R177" i="22"/>
  <c r="R162" i="22"/>
  <c r="R147" i="22"/>
  <c r="R132" i="22"/>
  <c r="L232" i="22"/>
  <c r="L210" i="22"/>
  <c r="L193" i="22"/>
  <c r="L177" i="22"/>
  <c r="L162" i="22"/>
  <c r="L147" i="22"/>
  <c r="L132" i="22"/>
  <c r="L109" i="22"/>
  <c r="R108" i="22"/>
  <c r="Q108" i="22"/>
  <c r="P108" i="22"/>
  <c r="O108" i="22"/>
  <c r="N108" i="22"/>
  <c r="M108" i="22"/>
  <c r="L108" i="22"/>
  <c r="L247" i="22"/>
  <c r="F246" i="22"/>
  <c r="D246" i="22"/>
  <c r="D231" i="22"/>
  <c r="D232" i="22"/>
  <c r="D233" i="22"/>
  <c r="D234" i="22"/>
  <c r="D235" i="22"/>
  <c r="D237" i="22"/>
  <c r="D238" i="22"/>
  <c r="D239" i="22"/>
  <c r="D240" i="22"/>
  <c r="D241" i="22"/>
  <c r="D242" i="22"/>
  <c r="D230" i="22"/>
  <c r="D209" i="22"/>
  <c r="D210" i="22"/>
  <c r="D211" i="22"/>
  <c r="D212" i="22"/>
  <c r="D213" i="22"/>
  <c r="D215" i="22"/>
  <c r="D216" i="22"/>
  <c r="D217" i="22"/>
  <c r="D218" i="22"/>
  <c r="D219" i="22"/>
  <c r="D220" i="22"/>
  <c r="D222" i="22"/>
  <c r="D223" i="22"/>
  <c r="D224" i="22"/>
  <c r="D225" i="22"/>
  <c r="D226" i="22"/>
  <c r="D227" i="22"/>
  <c r="D208" i="22"/>
  <c r="D193" i="22"/>
  <c r="D194" i="22"/>
  <c r="D195" i="22"/>
  <c r="D196" i="22"/>
  <c r="D197" i="22"/>
  <c r="D198" i="22"/>
  <c r="D200" i="22"/>
  <c r="D201" i="22"/>
  <c r="D202" i="22"/>
  <c r="D203" i="22"/>
  <c r="D204" i="22"/>
  <c r="D205" i="22"/>
  <c r="D191" i="22"/>
  <c r="F231" i="22"/>
  <c r="F232" i="22"/>
  <c r="F233" i="22"/>
  <c r="F234" i="22"/>
  <c r="F235" i="22"/>
  <c r="F237" i="22"/>
  <c r="F238" i="22"/>
  <c r="F239" i="22"/>
  <c r="F240" i="22"/>
  <c r="F241" i="22"/>
  <c r="F242" i="22"/>
  <c r="F230" i="22"/>
  <c r="F209" i="22"/>
  <c r="F210" i="22"/>
  <c r="F211" i="22"/>
  <c r="F212" i="22"/>
  <c r="F213" i="22"/>
  <c r="F215" i="22"/>
  <c r="F216" i="22"/>
  <c r="F217" i="22"/>
  <c r="F218" i="22"/>
  <c r="F219" i="22"/>
  <c r="F220" i="22"/>
  <c r="F222" i="22"/>
  <c r="F223" i="22"/>
  <c r="F224" i="22"/>
  <c r="F225" i="22"/>
  <c r="F226" i="22"/>
  <c r="F227" i="22"/>
  <c r="F208" i="22"/>
  <c r="F193" i="22"/>
  <c r="F194" i="22"/>
  <c r="F195" i="22"/>
  <c r="F196" i="22"/>
  <c r="F197" i="22"/>
  <c r="F198" i="22"/>
  <c r="F200" i="22"/>
  <c r="F201" i="22"/>
  <c r="F202" i="22"/>
  <c r="F203" i="22"/>
  <c r="F204" i="22"/>
  <c r="F205" i="22"/>
  <c r="F191" i="22"/>
  <c r="F177" i="22"/>
  <c r="F178" i="22"/>
  <c r="F179" i="22"/>
  <c r="F180" i="22"/>
  <c r="F181" i="22"/>
  <c r="F183" i="22"/>
  <c r="F184" i="22"/>
  <c r="F185" i="22"/>
  <c r="F186" i="22"/>
  <c r="F187" i="22"/>
  <c r="F188" i="22"/>
  <c r="F175" i="22"/>
  <c r="F161" i="22"/>
  <c r="F162" i="22"/>
  <c r="F163" i="22"/>
  <c r="F164" i="22"/>
  <c r="F165" i="22"/>
  <c r="F167" i="22"/>
  <c r="F168" i="22"/>
  <c r="F169" i="22"/>
  <c r="F170" i="22"/>
  <c r="F171" i="22"/>
  <c r="F172" i="22"/>
  <c r="F160" i="22"/>
  <c r="F146" i="22"/>
  <c r="F147" i="22"/>
  <c r="F148" i="22"/>
  <c r="F149" i="22"/>
  <c r="F150" i="22"/>
  <c r="F152" i="22"/>
  <c r="F153" i="22"/>
  <c r="F154" i="22"/>
  <c r="F155" i="22"/>
  <c r="F156" i="22"/>
  <c r="F157" i="22"/>
  <c r="F145" i="22"/>
  <c r="D177" i="22"/>
  <c r="D178" i="22"/>
  <c r="D179" i="22"/>
  <c r="D180" i="22"/>
  <c r="D181" i="22"/>
  <c r="D183" i="22"/>
  <c r="D184" i="22"/>
  <c r="D185" i="22"/>
  <c r="D186" i="22"/>
  <c r="D187" i="22"/>
  <c r="D188" i="22"/>
  <c r="D175" i="22"/>
  <c r="D161" i="22"/>
  <c r="D162" i="22"/>
  <c r="D163" i="22"/>
  <c r="D164" i="22"/>
  <c r="D165" i="22"/>
  <c r="D167" i="22"/>
  <c r="D168" i="22"/>
  <c r="D169" i="22"/>
  <c r="D170" i="22"/>
  <c r="D171" i="22"/>
  <c r="D172" i="22"/>
  <c r="D160" i="22"/>
  <c r="D146" i="22"/>
  <c r="D147" i="22"/>
  <c r="D148" i="22"/>
  <c r="D149" i="22"/>
  <c r="D150" i="22"/>
  <c r="D152" i="22"/>
  <c r="D153" i="22"/>
  <c r="D154" i="22"/>
  <c r="D155" i="22"/>
  <c r="D156" i="22"/>
  <c r="D157" i="22"/>
  <c r="D145" i="22"/>
  <c r="F131" i="22"/>
  <c r="F132" i="22"/>
  <c r="F133" i="22"/>
  <c r="F134" i="22"/>
  <c r="F135" i="22"/>
  <c r="F137" i="22"/>
  <c r="F138" i="22"/>
  <c r="F139" i="22"/>
  <c r="F140" i="22"/>
  <c r="F141" i="22"/>
  <c r="F142" i="22"/>
  <c r="F130" i="22"/>
  <c r="D131" i="22"/>
  <c r="D132" i="22"/>
  <c r="D133" i="22"/>
  <c r="D134" i="22"/>
  <c r="D135" i="22"/>
  <c r="D137" i="22"/>
  <c r="D138" i="22"/>
  <c r="D139" i="22"/>
  <c r="D140" i="22"/>
  <c r="D141" i="22"/>
  <c r="D142" i="22"/>
  <c r="D130" i="22"/>
  <c r="F108" i="22"/>
  <c r="F109" i="22"/>
  <c r="F110" i="22"/>
  <c r="F111" i="22"/>
  <c r="F112" i="22"/>
  <c r="F113" i="22"/>
  <c r="F115" i="22"/>
  <c r="F116" i="22"/>
  <c r="F117" i="22"/>
  <c r="F118" i="22"/>
  <c r="F119" i="22"/>
  <c r="F120" i="22"/>
  <c r="F122" i="22"/>
  <c r="F123" i="22"/>
  <c r="F124" i="22"/>
  <c r="F125" i="22"/>
  <c r="F126" i="22"/>
  <c r="F127" i="22"/>
  <c r="F107" i="22"/>
  <c r="D108" i="22"/>
  <c r="D109" i="22"/>
  <c r="D110" i="22"/>
  <c r="D111" i="22"/>
  <c r="D112" i="22"/>
  <c r="D113" i="22"/>
  <c r="D115" i="22"/>
  <c r="D116" i="22"/>
  <c r="D117" i="22"/>
  <c r="D118" i="22"/>
  <c r="D119" i="22"/>
  <c r="D120" i="22"/>
  <c r="D122" i="22"/>
  <c r="D123" i="22"/>
  <c r="D124" i="22"/>
  <c r="D125" i="22"/>
  <c r="D126" i="22"/>
  <c r="D127" i="22"/>
  <c r="D107" i="22"/>
  <c r="M109" i="22"/>
  <c r="N247" i="22"/>
  <c r="M247" i="22"/>
  <c r="Q248" i="22"/>
  <c r="AB24" i="50"/>
  <c r="AA24" i="50"/>
  <c r="Z24" i="50"/>
  <c r="AA23" i="50"/>
  <c r="AB23" i="50" s="1"/>
  <c r="Z23" i="50"/>
  <c r="AA22" i="50"/>
  <c r="Z22" i="50"/>
  <c r="AB22" i="50" s="1"/>
  <c r="AD18" i="50"/>
  <c r="AC18" i="50"/>
  <c r="AB18" i="50"/>
  <c r="AA18" i="50"/>
  <c r="Z18" i="50"/>
  <c r="Y18" i="50"/>
  <c r="AD17" i="50"/>
  <c r="AC17" i="50"/>
  <c r="AB17" i="50"/>
  <c r="AA17" i="50"/>
  <c r="Z17" i="50"/>
  <c r="Y17" i="50"/>
  <c r="AD16" i="50"/>
  <c r="AC16" i="50"/>
  <c r="AB16" i="50"/>
  <c r="AA16" i="50"/>
  <c r="Z16" i="50"/>
  <c r="Y16" i="50"/>
  <c r="AN53" i="36"/>
  <c r="AM53" i="36"/>
  <c r="AL53" i="36"/>
  <c r="AK53" i="36"/>
  <c r="AN52" i="36"/>
  <c r="AM52" i="36"/>
  <c r="AL52" i="36"/>
  <c r="AK52" i="36"/>
  <c r="AN51" i="36"/>
  <c r="AM51" i="36"/>
  <c r="AL51" i="36"/>
  <c r="AK51" i="36"/>
  <c r="AX36" i="36"/>
  <c r="AW36" i="36"/>
  <c r="AV36" i="36"/>
  <c r="AU36" i="36"/>
  <c r="AX35" i="36"/>
  <c r="AW35" i="36"/>
  <c r="AV35" i="36"/>
  <c r="AU35" i="36"/>
  <c r="AX34" i="36"/>
  <c r="AW34" i="36"/>
  <c r="AV34" i="36"/>
  <c r="AU34" i="36"/>
  <c r="AM44" i="36"/>
  <c r="AL44" i="36"/>
  <c r="AP38" i="36"/>
  <c r="AO38" i="36"/>
  <c r="AN38" i="36"/>
  <c r="AM38" i="36"/>
  <c r="AL38" i="36"/>
  <c r="AK38" i="36"/>
  <c r="AP37" i="36"/>
  <c r="AO37" i="36"/>
  <c r="AN37" i="36"/>
  <c r="AM37" i="36"/>
  <c r="AL37" i="36"/>
  <c r="AK37" i="36"/>
  <c r="AP36" i="36"/>
  <c r="AO36" i="36"/>
  <c r="AN36" i="36"/>
  <c r="AM36" i="36"/>
  <c r="AL36" i="36"/>
  <c r="AK36" i="36"/>
  <c r="AG5" i="36"/>
  <c r="AF5" i="36"/>
  <c r="K3" i="47"/>
  <c r="K4" i="47"/>
  <c r="K5" i="47"/>
  <c r="K6" i="47"/>
  <c r="K7" i="47"/>
  <c r="K8" i="47"/>
  <c r="K9" i="47"/>
  <c r="K10" i="47"/>
  <c r="K11" i="47"/>
  <c r="K12" i="47"/>
  <c r="K13" i="47"/>
  <c r="K14" i="47"/>
  <c r="K15" i="47"/>
  <c r="K16" i="47"/>
  <c r="K17" i="47"/>
  <c r="K18" i="47"/>
  <c r="K19" i="47"/>
  <c r="K20" i="47"/>
  <c r="K21" i="47"/>
  <c r="K22" i="47"/>
  <c r="K23" i="47"/>
  <c r="K24" i="47"/>
  <c r="K25" i="47"/>
  <c r="K26" i="47"/>
  <c r="K27" i="47"/>
  <c r="K28" i="47"/>
  <c r="K29" i="47"/>
  <c r="K30" i="47"/>
  <c r="K31" i="47"/>
  <c r="K32" i="47"/>
  <c r="K33" i="47"/>
  <c r="K34" i="47"/>
  <c r="K35" i="47"/>
  <c r="K36" i="47"/>
  <c r="K37" i="47"/>
  <c r="K38" i="47"/>
  <c r="K39" i="47"/>
  <c r="K40" i="47"/>
  <c r="K41" i="47"/>
  <c r="K42" i="47"/>
  <c r="K43" i="47"/>
  <c r="K44" i="47"/>
  <c r="K45" i="47"/>
  <c r="K46" i="47"/>
  <c r="K47" i="47"/>
  <c r="K48" i="47"/>
  <c r="K49" i="47"/>
  <c r="K50" i="47"/>
  <c r="K51" i="47"/>
  <c r="K52" i="47"/>
  <c r="K53" i="47"/>
  <c r="K54" i="47"/>
  <c r="K55" i="47"/>
  <c r="K56" i="47"/>
  <c r="K57" i="47"/>
  <c r="K58" i="47"/>
  <c r="K59" i="47"/>
  <c r="K60" i="47"/>
  <c r="K61" i="47"/>
  <c r="K62" i="47"/>
  <c r="K63" i="47"/>
  <c r="K64" i="47"/>
  <c r="K65" i="47"/>
  <c r="K66" i="47"/>
  <c r="K67" i="47"/>
  <c r="K68" i="47"/>
  <c r="K69" i="47"/>
  <c r="K70" i="47"/>
  <c r="K71" i="47"/>
  <c r="K72" i="47"/>
  <c r="K73" i="47"/>
  <c r="K74" i="47"/>
  <c r="K75" i="47"/>
  <c r="K76" i="47"/>
  <c r="K77" i="47"/>
  <c r="K78" i="47"/>
  <c r="K79" i="47"/>
  <c r="K80" i="47"/>
  <c r="K81" i="47"/>
  <c r="K82" i="47"/>
  <c r="K83" i="47"/>
  <c r="K84" i="47"/>
  <c r="K85" i="47"/>
  <c r="K86" i="47"/>
  <c r="K87" i="47"/>
  <c r="K88" i="47"/>
  <c r="K89" i="47"/>
  <c r="K2" i="47"/>
  <c r="R63" i="47"/>
  <c r="S63" i="47"/>
  <c r="R64" i="47"/>
  <c r="S64" i="47"/>
  <c r="R65" i="47"/>
  <c r="S65" i="47"/>
  <c r="R66" i="47"/>
  <c r="S66" i="47"/>
  <c r="R67" i="47"/>
  <c r="S67" i="47"/>
  <c r="R68" i="47"/>
  <c r="S68" i="47"/>
  <c r="S62" i="47"/>
  <c r="R62" i="47"/>
  <c r="X22" i="47"/>
  <c r="W22" i="47"/>
  <c r="V22" i="47"/>
  <c r="S9" i="47"/>
  <c r="R9" i="47"/>
  <c r="J3" i="47"/>
  <c r="J4" i="47"/>
  <c r="J5" i="47"/>
  <c r="J6" i="47"/>
  <c r="J7" i="47"/>
  <c r="J8" i="47"/>
  <c r="J9" i="47"/>
  <c r="J10" i="47"/>
  <c r="J2" i="47"/>
  <c r="BJ4" i="37"/>
  <c r="BI4" i="37"/>
  <c r="BJ3" i="37"/>
  <c r="BI3" i="37"/>
  <c r="BX3" i="37"/>
  <c r="BX4" i="37"/>
  <c r="AA2" i="37"/>
  <c r="AA3" i="37"/>
  <c r="U9" i="37"/>
  <c r="U8" i="37"/>
  <c r="T8" i="37"/>
  <c r="T9" i="37"/>
  <c r="N9" i="37"/>
  <c r="N8" i="37"/>
  <c r="F2" i="31"/>
  <c r="BM31" i="41"/>
  <c r="BL31" i="41"/>
  <c r="BK31" i="41"/>
  <c r="BJ31" i="41"/>
  <c r="BM30" i="41"/>
  <c r="BL30" i="41"/>
  <c r="BK30" i="41"/>
  <c r="BJ30" i="41"/>
  <c r="BM29" i="41"/>
  <c r="BL29" i="41"/>
  <c r="BK29" i="41"/>
  <c r="BJ29" i="41"/>
  <c r="BM28" i="41"/>
  <c r="BL28" i="41"/>
  <c r="BK28" i="41"/>
  <c r="BJ28" i="41"/>
  <c r="BM27" i="41"/>
  <c r="BL27" i="41"/>
  <c r="BK27" i="41"/>
  <c r="BJ27" i="41"/>
  <c r="BM26" i="41"/>
  <c r="BL26" i="41"/>
  <c r="BK26" i="41"/>
  <c r="BJ26" i="41"/>
  <c r="BB28" i="41"/>
  <c r="BA28" i="41"/>
  <c r="AZ28" i="41"/>
  <c r="AY28" i="41"/>
  <c r="BB27" i="41"/>
  <c r="BA27" i="41"/>
  <c r="AZ27" i="41"/>
  <c r="AY27" i="41"/>
  <c r="BB26" i="41"/>
  <c r="BA26" i="41"/>
  <c r="AZ26" i="41"/>
  <c r="AY26" i="41"/>
  <c r="BB25" i="41"/>
  <c r="BA25" i="41"/>
  <c r="AZ25" i="41"/>
  <c r="AY25" i="41"/>
  <c r="AQ36" i="41"/>
  <c r="AP36" i="41"/>
  <c r="AT30" i="41"/>
  <c r="AS30" i="41"/>
  <c r="AR30" i="41"/>
  <c r="AQ30" i="41"/>
  <c r="AP30" i="41"/>
  <c r="AO30" i="41"/>
  <c r="AT29" i="41"/>
  <c r="AS29" i="41"/>
  <c r="AR29" i="41"/>
  <c r="AQ29" i="41"/>
  <c r="AP29" i="41"/>
  <c r="AO29" i="41"/>
  <c r="AT28" i="41"/>
  <c r="AS28" i="41"/>
  <c r="AR28" i="41"/>
  <c r="AQ28" i="41"/>
  <c r="AP28" i="41"/>
  <c r="AO28" i="41"/>
  <c r="AT27" i="41"/>
  <c r="AS27" i="41"/>
  <c r="AR27" i="41"/>
  <c r="AQ27" i="41"/>
  <c r="AP27" i="41"/>
  <c r="AO27" i="41"/>
  <c r="AQ34" i="41" s="1"/>
  <c r="T30" i="41"/>
  <c r="T3" i="41"/>
  <c r="M100" i="22"/>
  <c r="L4" i="22"/>
  <c r="N4" i="22"/>
  <c r="N3" i="22"/>
  <c r="F9" i="22"/>
  <c r="D9" i="22"/>
  <c r="I107" i="22"/>
  <c r="I24" i="22"/>
  <c r="I25" i="22"/>
  <c r="I27" i="22"/>
  <c r="I28" i="22"/>
  <c r="I29" i="22"/>
  <c r="I32" i="22"/>
  <c r="I33" i="22"/>
  <c r="I35" i="22"/>
  <c r="I36" i="22"/>
  <c r="I37" i="22"/>
  <c r="I38" i="22"/>
  <c r="I39" i="22"/>
  <c r="I40" i="22"/>
  <c r="I41" i="22"/>
  <c r="I42" i="22"/>
  <c r="I43" i="22"/>
  <c r="I44" i="22"/>
  <c r="I47" i="22"/>
  <c r="I48" i="22"/>
  <c r="I49" i="22"/>
  <c r="I51" i="22"/>
  <c r="I52" i="22"/>
  <c r="I53" i="22"/>
  <c r="I54" i="22"/>
  <c r="I55" i="22"/>
  <c r="I56" i="22"/>
  <c r="I57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5" i="22"/>
  <c r="I76" i="22"/>
  <c r="I77" i="22"/>
  <c r="I78" i="22"/>
  <c r="I79" i="22"/>
  <c r="I80" i="22"/>
  <c r="I82" i="22"/>
  <c r="I83" i="22"/>
  <c r="I84" i="22"/>
  <c r="I85" i="22"/>
  <c r="I86" i="22"/>
  <c r="I89" i="22"/>
  <c r="I90" i="22"/>
  <c r="I91" i="22"/>
  <c r="I92" i="22"/>
  <c r="I93" i="22"/>
  <c r="I94" i="22"/>
  <c r="I95" i="22"/>
  <c r="I3" i="22"/>
  <c r="I4" i="22"/>
  <c r="I5" i="22"/>
  <c r="I6" i="22"/>
  <c r="I7" i="22"/>
  <c r="I8" i="22"/>
  <c r="I9" i="22"/>
  <c r="I10" i="22"/>
  <c r="I11" i="22"/>
  <c r="I12" i="22"/>
  <c r="I13" i="22"/>
  <c r="I14" i="22"/>
  <c r="I17" i="22"/>
  <c r="I18" i="22"/>
  <c r="I19" i="22"/>
  <c r="I20" i="22"/>
  <c r="I21" i="22"/>
  <c r="I22" i="22"/>
  <c r="I2" i="22"/>
  <c r="G3" i="51"/>
  <c r="G7" i="51"/>
  <c r="G6" i="51"/>
  <c r="G5" i="51"/>
  <c r="G4" i="51"/>
  <c r="G2" i="51"/>
  <c r="AY31" i="41" a="1"/>
  <c r="AU39" i="36" a="1"/>
  <c r="CQ66" i="36" a="1"/>
  <c r="CQ25" i="36" a="1"/>
  <c r="CQ70" i="36" l="1"/>
  <c r="CQ66" i="36"/>
  <c r="CU66" i="36"/>
  <c r="CY66" i="36"/>
  <c r="CS67" i="36"/>
  <c r="CW67" i="36"/>
  <c r="CQ68" i="36"/>
  <c r="CU68" i="36"/>
  <c r="CY68" i="36"/>
  <c r="CS69" i="36"/>
  <c r="CW69" i="36"/>
  <c r="CU70" i="36"/>
  <c r="CY70" i="36"/>
  <c r="CW71" i="36"/>
  <c r="CQ72" i="36"/>
  <c r="CU72" i="36"/>
  <c r="CY72" i="36"/>
  <c r="CR66" i="36"/>
  <c r="CV66" i="36"/>
  <c r="CZ66" i="36"/>
  <c r="CT67" i="36"/>
  <c r="CX67" i="36"/>
  <c r="CR68" i="36"/>
  <c r="CV68" i="36"/>
  <c r="CZ68" i="36"/>
  <c r="CT69" i="36"/>
  <c r="CX69" i="36"/>
  <c r="CR70" i="36"/>
  <c r="CV70" i="36"/>
  <c r="CZ70" i="36"/>
  <c r="CT71" i="36"/>
  <c r="CX71" i="36"/>
  <c r="CR72" i="36"/>
  <c r="CV72" i="36"/>
  <c r="CZ72" i="36"/>
  <c r="CT66" i="36"/>
  <c r="CX66" i="36"/>
  <c r="CR67" i="36"/>
  <c r="CV67" i="36"/>
  <c r="CZ67" i="36"/>
  <c r="CT68" i="36"/>
  <c r="CX68" i="36"/>
  <c r="CR69" i="36"/>
  <c r="CV69" i="36"/>
  <c r="CZ69" i="36"/>
  <c r="CT70" i="36"/>
  <c r="CX70" i="36"/>
  <c r="CR71" i="36"/>
  <c r="CV71" i="36"/>
  <c r="CZ71" i="36"/>
  <c r="CT72" i="36"/>
  <c r="CX72" i="36"/>
  <c r="CS66" i="36"/>
  <c r="CW66" i="36"/>
  <c r="CQ67" i="36"/>
  <c r="CU67" i="36"/>
  <c r="CY67" i="36"/>
  <c r="CS68" i="36"/>
  <c r="CW68" i="36"/>
  <c r="CQ69" i="36"/>
  <c r="CU69" i="36"/>
  <c r="CY69" i="36"/>
  <c r="CS70" i="36"/>
  <c r="CW70" i="36"/>
  <c r="CQ71" i="36"/>
  <c r="CU71" i="36"/>
  <c r="CY71" i="36"/>
  <c r="CS72" i="36"/>
  <c r="CW72" i="36"/>
  <c r="CS71" i="36"/>
  <c r="CW46" i="36"/>
  <c r="CX53" i="36"/>
  <c r="CY53" i="36"/>
  <c r="CW48" i="36"/>
  <c r="CY48" i="36" s="1"/>
  <c r="CW47" i="36"/>
  <c r="CU53" i="36"/>
  <c r="CV53" i="36" s="1"/>
  <c r="CW53" i="36"/>
  <c r="CX46" i="36"/>
  <c r="CY46" i="36"/>
  <c r="CX48" i="36"/>
  <c r="CW49" i="36"/>
  <c r="CT22" i="36"/>
  <c r="CS12" i="36"/>
  <c r="CT38" i="36"/>
  <c r="CT37" i="36"/>
  <c r="CR6" i="36"/>
  <c r="CV6" i="36"/>
  <c r="CT7" i="36"/>
  <c r="CR8" i="36"/>
  <c r="CV8" i="36"/>
  <c r="CS6" i="36"/>
  <c r="CU7" i="36"/>
  <c r="CS8" i="36"/>
  <c r="CR14" i="36"/>
  <c r="CR20" i="36"/>
  <c r="CR21" i="36"/>
  <c r="CR22" i="36"/>
  <c r="CT6" i="36"/>
  <c r="CR7" i="36"/>
  <c r="CV7" i="36"/>
  <c r="CT8" i="36"/>
  <c r="CS14" i="36"/>
  <c r="CS20" i="36"/>
  <c r="CS21" i="36"/>
  <c r="CS22" i="36"/>
  <c r="CS36" i="36"/>
  <c r="CS37" i="36"/>
  <c r="CS38" i="36"/>
  <c r="CU6" i="36"/>
  <c r="CS7" i="36"/>
  <c r="CU8" i="36"/>
  <c r="CT20" i="36"/>
  <c r="CT21" i="36"/>
  <c r="CT36" i="36"/>
  <c r="CR26" i="36"/>
  <c r="CV26" i="36"/>
  <c r="CZ26" i="36"/>
  <c r="CT27" i="36"/>
  <c r="CX27" i="36"/>
  <c r="CR28" i="36"/>
  <c r="CV28" i="36"/>
  <c r="CZ28" i="36"/>
  <c r="CQ25" i="36"/>
  <c r="CU25" i="36"/>
  <c r="CY25" i="36"/>
  <c r="CS26" i="36"/>
  <c r="CW26" i="36"/>
  <c r="CQ27" i="36"/>
  <c r="CU27" i="36"/>
  <c r="CY27" i="36"/>
  <c r="CS28" i="36"/>
  <c r="CW28" i="36"/>
  <c r="CT25" i="36"/>
  <c r="CR25" i="36"/>
  <c r="CV25" i="36"/>
  <c r="CZ25" i="36"/>
  <c r="CT26" i="36"/>
  <c r="CX26" i="36"/>
  <c r="CR27" i="36"/>
  <c r="CV27" i="36"/>
  <c r="CZ27" i="36"/>
  <c r="CT28" i="36"/>
  <c r="CX28" i="36"/>
  <c r="CS25" i="36"/>
  <c r="CW25" i="36"/>
  <c r="CQ26" i="36"/>
  <c r="CU26" i="36"/>
  <c r="CY26" i="36"/>
  <c r="CS27" i="36"/>
  <c r="CW27" i="36"/>
  <c r="CQ28" i="36"/>
  <c r="CU28" i="36"/>
  <c r="CY28" i="36"/>
  <c r="CX25" i="36"/>
  <c r="AM42" i="36"/>
  <c r="AM43" i="36" s="1"/>
  <c r="AL43" i="36"/>
  <c r="AL42" i="36" s="1"/>
  <c r="AN44" i="36"/>
  <c r="AY7" i="48"/>
  <c r="AU9" i="48"/>
  <c r="AU10" i="48" s="1"/>
  <c r="AV10" i="48" s="1"/>
  <c r="AV7" i="48"/>
  <c r="AT11" i="48"/>
  <c r="CL12" i="48"/>
  <c r="AT8" i="48"/>
  <c r="CG7" i="48"/>
  <c r="CM10" i="48"/>
  <c r="CL10" i="48"/>
  <c r="CN10" i="48" s="1"/>
  <c r="CL13" i="48"/>
  <c r="CL11" i="48" s="1"/>
  <c r="CM11" i="48"/>
  <c r="CM12" i="48" s="1"/>
  <c r="CN12" i="48" s="1"/>
  <c r="CL9" i="48"/>
  <c r="CN9" i="48" s="1"/>
  <c r="CQ10" i="48"/>
  <c r="AP35" i="41"/>
  <c r="AE17" i="50"/>
  <c r="AG17" i="50" s="1"/>
  <c r="AG22" i="50"/>
  <c r="AE18" i="50"/>
  <c r="AG18" i="50" s="1"/>
  <c r="AE16" i="50"/>
  <c r="AF22" i="50"/>
  <c r="AC22" i="50"/>
  <c r="AD22" i="50" s="1"/>
  <c r="AE22" i="50"/>
  <c r="AF17" i="50"/>
  <c r="AF18" i="50"/>
  <c r="AX39" i="36"/>
  <c r="BB39" i="36"/>
  <c r="AV40" i="36"/>
  <c r="AZ40" i="36"/>
  <c r="BD40" i="36"/>
  <c r="AX41" i="36"/>
  <c r="BB41" i="36"/>
  <c r="AV42" i="36"/>
  <c r="AZ42" i="36"/>
  <c r="BD42" i="36"/>
  <c r="AU39" i="36"/>
  <c r="AY39" i="36"/>
  <c r="BC39" i="36"/>
  <c r="AW40" i="36"/>
  <c r="BA40" i="36"/>
  <c r="AU41" i="36"/>
  <c r="AY41" i="36"/>
  <c r="BC41" i="36"/>
  <c r="AW42" i="36"/>
  <c r="BA42" i="36"/>
  <c r="AV39" i="36"/>
  <c r="AZ39" i="36"/>
  <c r="BD39" i="36"/>
  <c r="AX40" i="36"/>
  <c r="BB40" i="36"/>
  <c r="AV41" i="36"/>
  <c r="AZ41" i="36"/>
  <c r="BD41" i="36"/>
  <c r="AX42" i="36"/>
  <c r="BB42" i="36"/>
  <c r="AW39" i="36"/>
  <c r="BA39" i="36"/>
  <c r="AU40" i="36"/>
  <c r="AY40" i="36"/>
  <c r="BC40" i="36"/>
  <c r="AW41" i="36"/>
  <c r="BA41" i="36"/>
  <c r="AU42" i="36"/>
  <c r="AY42" i="36"/>
  <c r="BC42" i="36"/>
  <c r="AP34" i="41"/>
  <c r="AR34" i="41" s="1"/>
  <c r="AQ35" i="41"/>
  <c r="AR35" i="41" s="1"/>
  <c r="AV34" i="41" s="1"/>
  <c r="AR36" i="41"/>
  <c r="BB31" i="41"/>
  <c r="BF31" i="41"/>
  <c r="AZ32" i="41"/>
  <c r="BD32" i="41"/>
  <c r="BH32" i="41"/>
  <c r="BB33" i="41"/>
  <c r="BF33" i="41"/>
  <c r="AZ34" i="41"/>
  <c r="BD34" i="41"/>
  <c r="BH34" i="41"/>
  <c r="BB35" i="41"/>
  <c r="BF35" i="41"/>
  <c r="AZ36" i="41"/>
  <c r="BD36" i="41"/>
  <c r="BH36" i="41"/>
  <c r="BB37" i="41"/>
  <c r="BF37" i="41"/>
  <c r="AY31" i="41"/>
  <c r="BC31" i="41"/>
  <c r="BG31" i="41"/>
  <c r="BA32" i="41"/>
  <c r="BE32" i="41"/>
  <c r="AY33" i="41"/>
  <c r="BC33" i="41"/>
  <c r="BG33" i="41"/>
  <c r="BA34" i="41"/>
  <c r="BE34" i="41"/>
  <c r="AY35" i="41"/>
  <c r="BC35" i="41"/>
  <c r="BG35" i="41"/>
  <c r="BA36" i="41"/>
  <c r="BE36" i="41"/>
  <c r="AY37" i="41"/>
  <c r="BC37" i="41"/>
  <c r="BG37" i="41"/>
  <c r="AZ31" i="41"/>
  <c r="BD31" i="41"/>
  <c r="BH31" i="41"/>
  <c r="BB32" i="41"/>
  <c r="BF32" i="41"/>
  <c r="AZ33" i="41"/>
  <c r="BD33" i="41"/>
  <c r="BH33" i="41"/>
  <c r="BB34" i="41"/>
  <c r="BF34" i="41"/>
  <c r="AZ35" i="41"/>
  <c r="BD35" i="41"/>
  <c r="BH35" i="41"/>
  <c r="BB36" i="41"/>
  <c r="BF36" i="41"/>
  <c r="AZ37" i="41"/>
  <c r="BD37" i="41"/>
  <c r="BH37" i="41"/>
  <c r="BA31" i="41"/>
  <c r="BE31" i="41"/>
  <c r="AY32" i="41"/>
  <c r="BC32" i="41"/>
  <c r="BG32" i="41"/>
  <c r="BA33" i="41"/>
  <c r="BE33" i="41"/>
  <c r="AY34" i="41"/>
  <c r="BC34" i="41"/>
  <c r="BG34" i="41"/>
  <c r="BA35" i="41"/>
  <c r="BE35" i="41"/>
  <c r="AY36" i="41"/>
  <c r="BC36" i="41"/>
  <c r="BG36" i="41"/>
  <c r="BA37" i="41"/>
  <c r="BE37" i="41"/>
  <c r="AU29" i="41"/>
  <c r="AV29" i="41" s="1"/>
  <c r="CY47" i="36" l="1"/>
  <c r="CX47" i="36"/>
  <c r="CY49" i="36"/>
  <c r="CX49" i="36"/>
  <c r="CS13" i="36"/>
  <c r="CR13" i="36"/>
  <c r="CT13" i="36" s="1"/>
  <c r="CT14" i="36"/>
  <c r="CR12" i="36"/>
  <c r="AN43" i="36"/>
  <c r="AQ36" i="36" s="1"/>
  <c r="AR36" i="36" s="1"/>
  <c r="AN42" i="36"/>
  <c r="AQ42" i="36"/>
  <c r="AW7" i="48"/>
  <c r="AX7" i="48" s="1"/>
  <c r="AV8" i="48"/>
  <c r="AW8" i="48" s="1"/>
  <c r="AX8" i="48" s="1"/>
  <c r="AY8" i="48"/>
  <c r="CO9" i="48"/>
  <c r="CP9" i="48" s="1"/>
  <c r="AT9" i="48"/>
  <c r="CN11" i="48"/>
  <c r="CO11" i="48" s="1"/>
  <c r="CP11" i="48" s="1"/>
  <c r="CQ11" i="48"/>
  <c r="CO10" i="48"/>
  <c r="CP10" i="48" s="1"/>
  <c r="CQ9" i="48"/>
  <c r="AU34" i="41"/>
  <c r="AU27" i="41"/>
  <c r="AS34" i="41"/>
  <c r="AT34" i="41" s="1"/>
  <c r="AW29" i="41"/>
  <c r="AU28" i="41"/>
  <c r="AV28" i="41" s="1"/>
  <c r="AF16" i="50"/>
  <c r="AG16" i="50"/>
  <c r="AU30" i="41"/>
  <c r="AV30" i="41" s="1"/>
  <c r="AW34" i="41"/>
  <c r="AV27" i="41"/>
  <c r="AW27" i="41"/>
  <c r="AW28" i="41"/>
  <c r="CW7" i="36" l="1"/>
  <c r="CY12" i="36"/>
  <c r="CW8" i="36"/>
  <c r="CW6" i="36"/>
  <c r="CX12" i="36"/>
  <c r="CT12" i="36"/>
  <c r="CU12" i="36" s="1"/>
  <c r="CV12" i="36" s="1"/>
  <c r="CW12" i="36"/>
  <c r="AS42" i="36"/>
  <c r="AS36" i="36"/>
  <c r="AO42" i="36"/>
  <c r="AP42" i="36" s="1"/>
  <c r="AQ38" i="36"/>
  <c r="AS38" i="36" s="1"/>
  <c r="AR42" i="36"/>
  <c r="AQ37" i="36"/>
  <c r="AR37" i="36" s="1"/>
  <c r="AV9" i="48"/>
  <c r="AW9" i="48" s="1"/>
  <c r="AX9" i="48" s="1"/>
  <c r="AY9" i="48"/>
  <c r="AW30" i="41"/>
  <c r="U3" i="37"/>
  <c r="U4" i="37"/>
  <c r="U5" i="37"/>
  <c r="U6" i="37"/>
  <c r="U7" i="37"/>
  <c r="U10" i="37"/>
  <c r="U11" i="37"/>
  <c r="U12" i="37"/>
  <c r="U13" i="37"/>
  <c r="U14" i="37"/>
  <c r="U15" i="37"/>
  <c r="U16" i="37"/>
  <c r="U17" i="37"/>
  <c r="U18" i="37"/>
  <c r="U19" i="37"/>
  <c r="U20" i="37"/>
  <c r="U21" i="37"/>
  <c r="U22" i="37"/>
  <c r="U23" i="37"/>
  <c r="U24" i="37"/>
  <c r="U25" i="37"/>
  <c r="U26" i="37"/>
  <c r="U27" i="37"/>
  <c r="U28" i="37"/>
  <c r="U29" i="37"/>
  <c r="U30" i="37"/>
  <c r="U31" i="37"/>
  <c r="U32" i="37"/>
  <c r="U33" i="37"/>
  <c r="U34" i="37"/>
  <c r="U35" i="37"/>
  <c r="U36" i="37"/>
  <c r="U37" i="37"/>
  <c r="U38" i="37"/>
  <c r="U39" i="37"/>
  <c r="U40" i="37"/>
  <c r="U41" i="37"/>
  <c r="U42" i="37"/>
  <c r="U43" i="37"/>
  <c r="U44" i="37"/>
  <c r="U45" i="37"/>
  <c r="U46" i="37"/>
  <c r="U47" i="37"/>
  <c r="U48" i="37"/>
  <c r="U49" i="37"/>
  <c r="U50" i="37"/>
  <c r="U51" i="37"/>
  <c r="U52" i="37"/>
  <c r="U53" i="37"/>
  <c r="U54" i="37"/>
  <c r="U55" i="37"/>
  <c r="U56" i="37"/>
  <c r="U57" i="37"/>
  <c r="U58" i="37"/>
  <c r="U59" i="37"/>
  <c r="U60" i="37"/>
  <c r="U61" i="37"/>
  <c r="U62" i="37"/>
  <c r="U63" i="37"/>
  <c r="U64" i="37"/>
  <c r="U65" i="37"/>
  <c r="U66" i="37"/>
  <c r="U67" i="37"/>
  <c r="U68" i="37"/>
  <c r="U69" i="37"/>
  <c r="U70" i="37"/>
  <c r="U71" i="37"/>
  <c r="U72" i="37"/>
  <c r="U73" i="37"/>
  <c r="U74" i="37"/>
  <c r="U75" i="37"/>
  <c r="U76" i="37"/>
  <c r="U77" i="37"/>
  <c r="U78" i="37"/>
  <c r="U79" i="37"/>
  <c r="U80" i="37"/>
  <c r="U81" i="37"/>
  <c r="U82" i="37"/>
  <c r="U83" i="37"/>
  <c r="U84" i="37"/>
  <c r="U85" i="37"/>
  <c r="U86" i="37"/>
  <c r="U87" i="37"/>
  <c r="U88" i="37"/>
  <c r="U89" i="37"/>
  <c r="U90" i="37"/>
  <c r="U91" i="37"/>
  <c r="U92" i="37"/>
  <c r="U93" i="37"/>
  <c r="U94" i="37"/>
  <c r="U95" i="37"/>
  <c r="U96" i="37"/>
  <c r="U97" i="37"/>
  <c r="U98" i="37"/>
  <c r="U99" i="37"/>
  <c r="U100" i="37"/>
  <c r="U101" i="37"/>
  <c r="U102" i="37"/>
  <c r="U103" i="37"/>
  <c r="U104" i="37"/>
  <c r="U105" i="37"/>
  <c r="U106" i="37"/>
  <c r="U107" i="37"/>
  <c r="U108" i="37"/>
  <c r="U109" i="37"/>
  <c r="U110" i="37"/>
  <c r="U111" i="37"/>
  <c r="U112" i="37"/>
  <c r="U2" i="37"/>
  <c r="T3" i="37"/>
  <c r="T4" i="37"/>
  <c r="T5" i="37"/>
  <c r="T6" i="37"/>
  <c r="T7" i="37"/>
  <c r="T10" i="37"/>
  <c r="T11" i="37"/>
  <c r="T12" i="37"/>
  <c r="T13" i="37"/>
  <c r="T14" i="37"/>
  <c r="T15" i="37"/>
  <c r="T16" i="37"/>
  <c r="T17" i="37"/>
  <c r="T18" i="37"/>
  <c r="T19" i="37"/>
  <c r="T20" i="37"/>
  <c r="T21" i="37"/>
  <c r="T22" i="37"/>
  <c r="T23" i="37"/>
  <c r="T24" i="37"/>
  <c r="T25" i="37"/>
  <c r="T26" i="37"/>
  <c r="T27" i="37"/>
  <c r="T28" i="37"/>
  <c r="T29" i="37"/>
  <c r="T30" i="37"/>
  <c r="T31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63" i="37"/>
  <c r="T64" i="37"/>
  <c r="T65" i="37"/>
  <c r="T66" i="37"/>
  <c r="T67" i="37"/>
  <c r="T68" i="37"/>
  <c r="T69" i="37"/>
  <c r="T70" i="37"/>
  <c r="T71" i="37"/>
  <c r="T72" i="37"/>
  <c r="T73" i="37"/>
  <c r="T74" i="37"/>
  <c r="T75" i="37"/>
  <c r="T76" i="37"/>
  <c r="T77" i="37"/>
  <c r="T2" i="37"/>
  <c r="AF3" i="36"/>
  <c r="AF2" i="36"/>
  <c r="CX6" i="36" l="1"/>
  <c r="CY6" i="36"/>
  <c r="CY8" i="36"/>
  <c r="CX8" i="36"/>
  <c r="CY7" i="36"/>
  <c r="CX7" i="36"/>
  <c r="AR38" i="36"/>
  <c r="AS37" i="36"/>
  <c r="Q106" i="50"/>
  <c r="P106" i="50"/>
  <c r="Q100" i="50"/>
  <c r="P100" i="50"/>
  <c r="Q94" i="50"/>
  <c r="P94" i="50"/>
  <c r="Q88" i="50"/>
  <c r="P88" i="50"/>
  <c r="Q82" i="50"/>
  <c r="P82" i="50"/>
  <c r="Q77" i="50"/>
  <c r="P77" i="50"/>
  <c r="Q71" i="50"/>
  <c r="P71" i="50"/>
  <c r="Q70" i="50"/>
  <c r="Q63" i="50"/>
  <c r="P63" i="50"/>
  <c r="Q58" i="50"/>
  <c r="P58" i="50"/>
  <c r="Q51" i="50"/>
  <c r="Q45" i="50"/>
  <c r="Q39" i="50"/>
  <c r="Q33" i="50"/>
  <c r="Q27" i="50"/>
  <c r="Q21" i="50"/>
  <c r="Q15" i="50"/>
  <c r="Q9" i="50"/>
  <c r="Q2" i="50"/>
  <c r="P57" i="50"/>
  <c r="P51" i="50"/>
  <c r="P45" i="50"/>
  <c r="P39" i="50"/>
  <c r="P33" i="50"/>
  <c r="P27" i="50"/>
  <c r="P21" i="50"/>
  <c r="P15" i="50"/>
  <c r="P9" i="50"/>
  <c r="P2" i="50"/>
  <c r="F3" i="50"/>
  <c r="F4" i="50"/>
  <c r="F5" i="50"/>
  <c r="F6" i="50"/>
  <c r="F7" i="50"/>
  <c r="F8" i="50"/>
  <c r="F9" i="50"/>
  <c r="F10" i="50"/>
  <c r="F11" i="50"/>
  <c r="F12" i="50"/>
  <c r="F13" i="50"/>
  <c r="F14" i="50"/>
  <c r="F15" i="50"/>
  <c r="F16" i="50"/>
  <c r="F17" i="50"/>
  <c r="F18" i="50"/>
  <c r="F19" i="50"/>
  <c r="F20" i="50"/>
  <c r="F21" i="50"/>
  <c r="F22" i="50"/>
  <c r="F23" i="50"/>
  <c r="F24" i="50"/>
  <c r="F25" i="50"/>
  <c r="F26" i="50"/>
  <c r="F27" i="50"/>
  <c r="F28" i="50"/>
  <c r="F29" i="50"/>
  <c r="F30" i="50"/>
  <c r="F31" i="50"/>
  <c r="F32" i="50"/>
  <c r="F33" i="50"/>
  <c r="F34" i="50"/>
  <c r="F35" i="50"/>
  <c r="F36" i="50"/>
  <c r="F37" i="50"/>
  <c r="F38" i="50"/>
  <c r="F39" i="50"/>
  <c r="F40" i="50"/>
  <c r="F41" i="50"/>
  <c r="F42" i="50"/>
  <c r="F43" i="50"/>
  <c r="F44" i="50"/>
  <c r="F45" i="50"/>
  <c r="F46" i="50"/>
  <c r="F47" i="50"/>
  <c r="F48" i="50"/>
  <c r="F49" i="50"/>
  <c r="F50" i="50"/>
  <c r="F51" i="50"/>
  <c r="F52" i="50"/>
  <c r="F53" i="50"/>
  <c r="F54" i="50"/>
  <c r="F55" i="50"/>
  <c r="F56" i="50"/>
  <c r="F57" i="50"/>
  <c r="F58" i="50"/>
  <c r="F59" i="50"/>
  <c r="F60" i="50"/>
  <c r="F61" i="50"/>
  <c r="F62" i="50"/>
  <c r="F63" i="50"/>
  <c r="F64" i="50"/>
  <c r="F65" i="50"/>
  <c r="F66" i="50"/>
  <c r="F67" i="50"/>
  <c r="F68" i="50"/>
  <c r="F69" i="50"/>
  <c r="F70" i="50"/>
  <c r="F71" i="50"/>
  <c r="F72" i="50"/>
  <c r="F73" i="50"/>
  <c r="F74" i="50"/>
  <c r="F75" i="50"/>
  <c r="F76" i="50"/>
  <c r="F77" i="50"/>
  <c r="F78" i="50"/>
  <c r="F79" i="50"/>
  <c r="F80" i="50"/>
  <c r="F81" i="50"/>
  <c r="F82" i="50"/>
  <c r="F83" i="50"/>
  <c r="F84" i="50"/>
  <c r="F85" i="50"/>
  <c r="F86" i="50"/>
  <c r="F87" i="50"/>
  <c r="F88" i="50"/>
  <c r="F89" i="50"/>
  <c r="F90" i="50"/>
  <c r="F91" i="50"/>
  <c r="F92" i="50"/>
  <c r="F93" i="50"/>
  <c r="F94" i="50"/>
  <c r="F95" i="50"/>
  <c r="F96" i="50"/>
  <c r="F97" i="50"/>
  <c r="F98" i="50"/>
  <c r="F99" i="50"/>
  <c r="F100" i="50"/>
  <c r="F101" i="50"/>
  <c r="F102" i="50"/>
  <c r="F103" i="50"/>
  <c r="F104" i="50"/>
  <c r="F105" i="50"/>
  <c r="F106" i="50"/>
  <c r="F107" i="50"/>
  <c r="F108" i="50"/>
  <c r="F109" i="50"/>
  <c r="F110" i="50"/>
  <c r="F111" i="50"/>
  <c r="F2" i="50"/>
  <c r="V77" i="47"/>
  <c r="V76" i="47"/>
  <c r="V75" i="47"/>
  <c r="V74" i="47"/>
  <c r="V73" i="47"/>
  <c r="V72" i="47"/>
  <c r="X71" i="47"/>
  <c r="W71" i="47"/>
  <c r="V67" i="47"/>
  <c r="V66" i="47"/>
  <c r="V65" i="47"/>
  <c r="V64" i="47"/>
  <c r="V63" i="47"/>
  <c r="V62" i="47"/>
  <c r="X61" i="47"/>
  <c r="W61" i="47"/>
  <c r="V57" i="47"/>
  <c r="V56" i="47"/>
  <c r="V55" i="47"/>
  <c r="V54" i="47"/>
  <c r="V53" i="47"/>
  <c r="V52" i="47"/>
  <c r="X51" i="47"/>
  <c r="W51" i="47"/>
  <c r="M3" i="47"/>
  <c r="M7" i="47"/>
  <c r="J11" i="47"/>
  <c r="J12" i="47"/>
  <c r="M11" i="47" s="1"/>
  <c r="J13" i="47"/>
  <c r="J14" i="47"/>
  <c r="J15" i="47"/>
  <c r="J16" i="47"/>
  <c r="J17" i="47"/>
  <c r="J18" i="47"/>
  <c r="M15" i="47" s="1"/>
  <c r="J19" i="47"/>
  <c r="J20" i="47"/>
  <c r="J21" i="47"/>
  <c r="J22" i="47"/>
  <c r="J23" i="47"/>
  <c r="J24" i="47"/>
  <c r="M21" i="47" s="1"/>
  <c r="J25" i="47"/>
  <c r="J26" i="47"/>
  <c r="J27" i="47"/>
  <c r="J28" i="47"/>
  <c r="J29" i="47"/>
  <c r="J30" i="47"/>
  <c r="J31" i="47"/>
  <c r="J32" i="47"/>
  <c r="J33" i="47"/>
  <c r="J34" i="47"/>
  <c r="J35" i="47"/>
  <c r="J36" i="47"/>
  <c r="J37" i="47"/>
  <c r="J38" i="47"/>
  <c r="J39" i="47"/>
  <c r="M34" i="47" s="1"/>
  <c r="J40" i="47"/>
  <c r="J41" i="47"/>
  <c r="J42" i="47"/>
  <c r="J43" i="47"/>
  <c r="J44" i="47"/>
  <c r="M37" i="47" s="1"/>
  <c r="J45" i="47"/>
  <c r="M38" i="47" s="1"/>
  <c r="J46" i="47"/>
  <c r="J47" i="47"/>
  <c r="J48" i="47"/>
  <c r="J49" i="47"/>
  <c r="J50" i="47"/>
  <c r="J51" i="47"/>
  <c r="J52" i="47"/>
  <c r="M45" i="47" s="1"/>
  <c r="J53" i="47"/>
  <c r="M46" i="47" s="1"/>
  <c r="J54" i="47"/>
  <c r="J55" i="47"/>
  <c r="J56" i="47"/>
  <c r="J57" i="47"/>
  <c r="J58" i="47"/>
  <c r="J59" i="47"/>
  <c r="J60" i="47"/>
  <c r="J61" i="47"/>
  <c r="J62" i="47"/>
  <c r="M53" i="47" s="1"/>
  <c r="J63" i="47"/>
  <c r="J64" i="47"/>
  <c r="J65" i="47"/>
  <c r="J66" i="47"/>
  <c r="J67" i="47"/>
  <c r="J68" i="47"/>
  <c r="J69" i="47"/>
  <c r="J70" i="47"/>
  <c r="J71" i="47"/>
  <c r="J72" i="47"/>
  <c r="J73" i="47"/>
  <c r="J74" i="47"/>
  <c r="J75" i="47"/>
  <c r="J76" i="47"/>
  <c r="J77" i="47"/>
  <c r="J78" i="47"/>
  <c r="J79" i="47"/>
  <c r="J80" i="47"/>
  <c r="J81" i="47"/>
  <c r="J82" i="47"/>
  <c r="J83" i="47"/>
  <c r="J84" i="47"/>
  <c r="J85" i="47"/>
  <c r="J86" i="47"/>
  <c r="J87" i="47"/>
  <c r="J88" i="47"/>
  <c r="J89" i="47"/>
  <c r="AB127" i="48"/>
  <c r="AA127" i="48"/>
  <c r="AB113" i="48"/>
  <c r="AA113" i="48"/>
  <c r="AB93" i="48"/>
  <c r="AA93" i="48"/>
  <c r="AA78" i="48"/>
  <c r="AB78" i="48"/>
  <c r="AA64" i="48"/>
  <c r="AB64" i="48"/>
  <c r="AA50" i="48"/>
  <c r="AB50" i="48"/>
  <c r="AB36" i="48"/>
  <c r="AA36" i="48"/>
  <c r="AB22" i="48"/>
  <c r="AA22" i="48"/>
  <c r="W4" i="48"/>
  <c r="W5" i="48"/>
  <c r="W6" i="48"/>
  <c r="W7" i="48"/>
  <c r="W8" i="48"/>
  <c r="W9" i="48"/>
  <c r="W11" i="48"/>
  <c r="W12" i="48"/>
  <c r="W13" i="48"/>
  <c r="W14" i="48"/>
  <c r="W15" i="48"/>
  <c r="W16" i="48"/>
  <c r="W18" i="48"/>
  <c r="W19" i="48"/>
  <c r="W20" i="48"/>
  <c r="W21" i="48"/>
  <c r="W22" i="48"/>
  <c r="W23" i="48"/>
  <c r="W24" i="48"/>
  <c r="W26" i="48"/>
  <c r="W27" i="48"/>
  <c r="W28" i="48"/>
  <c r="W29" i="48"/>
  <c r="W30" i="48"/>
  <c r="W31" i="48"/>
  <c r="W33" i="48"/>
  <c r="W34" i="48"/>
  <c r="W35" i="48"/>
  <c r="W36" i="48"/>
  <c r="W37" i="48"/>
  <c r="W38" i="48"/>
  <c r="W39" i="48"/>
  <c r="W41" i="48"/>
  <c r="W42" i="48"/>
  <c r="W43" i="48"/>
  <c r="W44" i="48"/>
  <c r="W45" i="48"/>
  <c r="W46" i="48"/>
  <c r="W48" i="48"/>
  <c r="W49" i="48"/>
  <c r="W50" i="48"/>
  <c r="W51" i="48"/>
  <c r="W52" i="48"/>
  <c r="W53" i="48"/>
  <c r="W54" i="48"/>
  <c r="W56" i="48"/>
  <c r="W57" i="48"/>
  <c r="W58" i="48"/>
  <c r="W59" i="48"/>
  <c r="W60" i="48"/>
  <c r="W61" i="48"/>
  <c r="W63" i="48"/>
  <c r="W64" i="48"/>
  <c r="W65" i="48"/>
  <c r="W66" i="48"/>
  <c r="W67" i="48"/>
  <c r="W68" i="48"/>
  <c r="W69" i="48"/>
  <c r="W71" i="48"/>
  <c r="W73" i="48"/>
  <c r="W74" i="48"/>
  <c r="W75" i="48"/>
  <c r="W76" i="48"/>
  <c r="W77" i="48"/>
  <c r="W79" i="48"/>
  <c r="W80" i="48"/>
  <c r="W81" i="48"/>
  <c r="W82" i="48"/>
  <c r="W83" i="48"/>
  <c r="W84" i="48"/>
  <c r="W85" i="48"/>
  <c r="W87" i="48"/>
  <c r="W89" i="48"/>
  <c r="W90" i="48"/>
  <c r="W91" i="48"/>
  <c r="W92" i="48"/>
  <c r="W93" i="48"/>
  <c r="W94" i="48"/>
  <c r="W96" i="48"/>
  <c r="W97" i="48"/>
  <c r="W98" i="48"/>
  <c r="W99" i="48"/>
  <c r="W100" i="48"/>
  <c r="W101" i="48"/>
  <c r="W102" i="48"/>
  <c r="W104" i="48"/>
  <c r="W105" i="48"/>
  <c r="W106" i="48"/>
  <c r="W107" i="48"/>
  <c r="W108" i="48"/>
  <c r="W109" i="48"/>
  <c r="W111" i="48"/>
  <c r="W112" i="48"/>
  <c r="W113" i="48"/>
  <c r="W114" i="48"/>
  <c r="W115" i="48"/>
  <c r="W116" i="48"/>
  <c r="W118" i="48"/>
  <c r="W119" i="48"/>
  <c r="W120" i="48"/>
  <c r="W121" i="48"/>
  <c r="W122" i="48"/>
  <c r="W123" i="48"/>
  <c r="W124" i="48"/>
  <c r="W126" i="48"/>
  <c r="W127" i="48"/>
  <c r="W128" i="48"/>
  <c r="W129" i="48"/>
  <c r="W130" i="48"/>
  <c r="W131" i="48"/>
  <c r="W133" i="48"/>
  <c r="W134" i="48"/>
  <c r="W135" i="48"/>
  <c r="W136" i="48"/>
  <c r="W137" i="48"/>
  <c r="W138" i="48"/>
  <c r="W139" i="48"/>
  <c r="W3" i="48"/>
  <c r="Q4" i="48"/>
  <c r="Q5" i="48"/>
  <c r="Q6" i="48"/>
  <c r="Q7" i="48"/>
  <c r="Q8" i="48"/>
  <c r="Q9" i="48"/>
  <c r="Q10" i="48"/>
  <c r="Q11" i="48"/>
  <c r="Q12" i="48"/>
  <c r="Q13" i="48"/>
  <c r="Q14" i="48"/>
  <c r="Q15" i="48"/>
  <c r="Q16" i="48"/>
  <c r="Q17" i="48"/>
  <c r="Q18" i="48"/>
  <c r="Q19" i="48"/>
  <c r="Q20" i="48"/>
  <c r="Q21" i="48"/>
  <c r="Q22" i="48"/>
  <c r="Q23" i="48"/>
  <c r="Q24" i="48"/>
  <c r="Q26" i="48"/>
  <c r="Q27" i="48"/>
  <c r="Q28" i="48"/>
  <c r="Q29" i="48"/>
  <c r="Q30" i="48"/>
  <c r="Q31" i="48"/>
  <c r="Q32" i="48"/>
  <c r="Q33" i="48"/>
  <c r="Q34" i="48"/>
  <c r="Q35" i="48"/>
  <c r="Q36" i="48"/>
  <c r="Q37" i="48"/>
  <c r="Q38" i="48"/>
  <c r="Q39" i="48"/>
  <c r="Q41" i="48"/>
  <c r="Q42" i="48"/>
  <c r="Q43" i="48"/>
  <c r="Q44" i="48"/>
  <c r="Q45" i="48"/>
  <c r="Q46" i="48"/>
  <c r="Q48" i="48"/>
  <c r="Q49" i="48"/>
  <c r="Q50" i="48"/>
  <c r="Q51" i="48"/>
  <c r="Q52" i="48"/>
  <c r="Q53" i="48"/>
  <c r="Q54" i="48"/>
  <c r="Q56" i="48"/>
  <c r="Q57" i="48"/>
  <c r="Q58" i="48"/>
  <c r="Q59" i="48"/>
  <c r="Q60" i="48"/>
  <c r="Q61" i="48"/>
  <c r="Q62" i="48"/>
  <c r="Q63" i="48"/>
  <c r="Q64" i="48"/>
  <c r="Q65" i="48"/>
  <c r="Q66" i="48"/>
  <c r="Q67" i="48"/>
  <c r="Q68" i="48"/>
  <c r="Q69" i="48"/>
  <c r="Q71" i="48"/>
  <c r="Q72" i="48"/>
  <c r="Q73" i="48"/>
  <c r="Q74" i="48"/>
  <c r="Q75" i="48"/>
  <c r="Q76" i="48"/>
  <c r="Q77" i="48"/>
  <c r="Q78" i="48"/>
  <c r="Q79" i="48"/>
  <c r="Q80" i="48"/>
  <c r="Q81" i="48"/>
  <c r="Q82" i="48"/>
  <c r="Q83" i="48"/>
  <c r="Q84" i="48"/>
  <c r="Q85" i="48"/>
  <c r="Q87" i="48"/>
  <c r="Q88" i="48"/>
  <c r="Q89" i="48"/>
  <c r="Q90" i="48"/>
  <c r="Q91" i="48"/>
  <c r="Q92" i="48"/>
  <c r="Q93" i="48"/>
  <c r="Q94" i="48"/>
  <c r="Q95" i="48"/>
  <c r="Q96" i="48"/>
  <c r="Q97" i="48"/>
  <c r="Q98" i="48"/>
  <c r="Q99" i="48"/>
  <c r="Q100" i="48"/>
  <c r="Q101" i="48"/>
  <c r="Q102" i="48"/>
  <c r="Q104" i="48"/>
  <c r="Q105" i="48"/>
  <c r="Q106" i="48"/>
  <c r="Q107" i="48"/>
  <c r="Q108" i="48"/>
  <c r="Q109" i="48"/>
  <c r="Q110" i="48"/>
  <c r="Q111" i="48"/>
  <c r="Q112" i="48"/>
  <c r="Q113" i="48"/>
  <c r="Q114" i="48"/>
  <c r="Q115" i="48"/>
  <c r="Q116" i="48"/>
  <c r="Q117" i="48"/>
  <c r="Q118" i="48"/>
  <c r="Q119" i="48"/>
  <c r="Q120" i="48"/>
  <c r="Q121" i="48"/>
  <c r="Q122" i="48"/>
  <c r="Q123" i="48"/>
  <c r="Q124" i="48"/>
  <c r="Q126" i="48"/>
  <c r="Q127" i="48"/>
  <c r="Q128" i="48"/>
  <c r="Q129" i="48"/>
  <c r="Q130" i="48"/>
  <c r="Q131" i="48"/>
  <c r="Q132" i="48"/>
  <c r="Q133" i="48"/>
  <c r="Q134" i="48"/>
  <c r="Q135" i="48"/>
  <c r="Q136" i="48"/>
  <c r="Q137" i="48"/>
  <c r="Q138" i="48"/>
  <c r="Q139" i="48"/>
  <c r="Q3" i="48"/>
  <c r="J4" i="48"/>
  <c r="K4" i="48"/>
  <c r="L4" i="48"/>
  <c r="M4" i="48"/>
  <c r="N4" i="48"/>
  <c r="J5" i="48"/>
  <c r="K5" i="48"/>
  <c r="L5" i="48"/>
  <c r="M5" i="48"/>
  <c r="N5" i="48"/>
  <c r="J27" i="48"/>
  <c r="K27" i="48"/>
  <c r="L27" i="48"/>
  <c r="M27" i="48"/>
  <c r="N27" i="48"/>
  <c r="J28" i="48"/>
  <c r="K28" i="48"/>
  <c r="L28" i="48"/>
  <c r="M28" i="48"/>
  <c r="N28" i="48"/>
  <c r="J42" i="48"/>
  <c r="K42" i="48"/>
  <c r="L42" i="48"/>
  <c r="M42" i="48"/>
  <c r="N42" i="48"/>
  <c r="J43" i="48"/>
  <c r="K43" i="48"/>
  <c r="L43" i="48"/>
  <c r="M43" i="48"/>
  <c r="N43" i="48"/>
  <c r="J57" i="48"/>
  <c r="K57" i="48"/>
  <c r="L57" i="48"/>
  <c r="M57" i="48"/>
  <c r="N57" i="48"/>
  <c r="J58" i="48"/>
  <c r="K58" i="48"/>
  <c r="L58" i="48"/>
  <c r="M58" i="48"/>
  <c r="N58" i="48"/>
  <c r="J72" i="48"/>
  <c r="K72" i="48"/>
  <c r="L72" i="48"/>
  <c r="M72" i="48"/>
  <c r="N72" i="48"/>
  <c r="J73" i="48"/>
  <c r="K73" i="48"/>
  <c r="L73" i="48"/>
  <c r="M73" i="48"/>
  <c r="N73" i="48"/>
  <c r="J88" i="48"/>
  <c r="K88" i="48"/>
  <c r="L88" i="48"/>
  <c r="M88" i="48"/>
  <c r="N88" i="48"/>
  <c r="J89" i="48"/>
  <c r="K89" i="48"/>
  <c r="L89" i="48"/>
  <c r="M89" i="48"/>
  <c r="N89" i="48"/>
  <c r="J105" i="48"/>
  <c r="K105" i="48"/>
  <c r="L105" i="48"/>
  <c r="M105" i="48"/>
  <c r="N105" i="48"/>
  <c r="J106" i="48"/>
  <c r="K106" i="48"/>
  <c r="L106" i="48"/>
  <c r="M106" i="48"/>
  <c r="N106" i="48"/>
  <c r="J127" i="48"/>
  <c r="K127" i="48"/>
  <c r="L127" i="48"/>
  <c r="M127" i="48"/>
  <c r="N127" i="48"/>
  <c r="J128" i="48"/>
  <c r="K128" i="48"/>
  <c r="L128" i="48"/>
  <c r="M128" i="48"/>
  <c r="N128" i="48"/>
  <c r="F139" i="48"/>
  <c r="E139" i="48"/>
  <c r="D139" i="48"/>
  <c r="C139" i="48"/>
  <c r="B139" i="48"/>
  <c r="G138" i="48"/>
  <c r="G137" i="48"/>
  <c r="G136" i="48"/>
  <c r="G135" i="48"/>
  <c r="G134" i="48"/>
  <c r="G133" i="48"/>
  <c r="G131" i="48"/>
  <c r="G130" i="48"/>
  <c r="G129" i="48"/>
  <c r="G128" i="48"/>
  <c r="G127" i="48"/>
  <c r="G126" i="48"/>
  <c r="F124" i="48"/>
  <c r="E124" i="48"/>
  <c r="D124" i="48"/>
  <c r="C124" i="48"/>
  <c r="B124" i="48"/>
  <c r="G123" i="48"/>
  <c r="G122" i="48"/>
  <c r="G121" i="48"/>
  <c r="G120" i="48"/>
  <c r="G119" i="48"/>
  <c r="G118" i="48"/>
  <c r="G116" i="48"/>
  <c r="G115" i="48"/>
  <c r="G114" i="48"/>
  <c r="G113" i="48"/>
  <c r="G112" i="48"/>
  <c r="G111" i="48"/>
  <c r="G109" i="48"/>
  <c r="G108" i="48"/>
  <c r="G107" i="48"/>
  <c r="G106" i="48"/>
  <c r="G105" i="48"/>
  <c r="G104" i="48"/>
  <c r="F102" i="48"/>
  <c r="E102" i="48"/>
  <c r="D102" i="48"/>
  <c r="C102" i="48"/>
  <c r="B102" i="48"/>
  <c r="G101" i="48"/>
  <c r="G100" i="48"/>
  <c r="G99" i="48"/>
  <c r="G98" i="48"/>
  <c r="G97" i="48"/>
  <c r="G96" i="48"/>
  <c r="G94" i="48"/>
  <c r="G93" i="48"/>
  <c r="G92" i="48"/>
  <c r="G91" i="48"/>
  <c r="G90" i="48"/>
  <c r="G89" i="48"/>
  <c r="G87" i="48"/>
  <c r="F85" i="48"/>
  <c r="E85" i="48"/>
  <c r="D85" i="48"/>
  <c r="C85" i="48"/>
  <c r="B85" i="48"/>
  <c r="G84" i="48"/>
  <c r="G83" i="48"/>
  <c r="G82" i="48"/>
  <c r="G81" i="48"/>
  <c r="G80" i="48"/>
  <c r="G79" i="48"/>
  <c r="G77" i="48"/>
  <c r="G76" i="48"/>
  <c r="G75" i="48"/>
  <c r="G74" i="48"/>
  <c r="G73" i="48"/>
  <c r="G71" i="48"/>
  <c r="F69" i="48"/>
  <c r="E69" i="48"/>
  <c r="D69" i="48"/>
  <c r="C69" i="48"/>
  <c r="B69" i="48"/>
  <c r="G68" i="48"/>
  <c r="G67" i="48"/>
  <c r="G66" i="48"/>
  <c r="G65" i="48"/>
  <c r="G64" i="48"/>
  <c r="G63" i="48"/>
  <c r="G61" i="48"/>
  <c r="G60" i="48"/>
  <c r="G59" i="48"/>
  <c r="G58" i="48"/>
  <c r="G57" i="48"/>
  <c r="G56" i="48"/>
  <c r="F54" i="48"/>
  <c r="E54" i="48"/>
  <c r="D54" i="48"/>
  <c r="C54" i="48"/>
  <c r="B54" i="48"/>
  <c r="G53" i="48"/>
  <c r="G52" i="48"/>
  <c r="G51" i="48"/>
  <c r="G50" i="48"/>
  <c r="G49" i="48"/>
  <c r="G48" i="48"/>
  <c r="G46" i="48"/>
  <c r="G45" i="48"/>
  <c r="G44" i="48"/>
  <c r="G43" i="48"/>
  <c r="G42" i="48"/>
  <c r="G41" i="48"/>
  <c r="F39" i="48"/>
  <c r="E39" i="48"/>
  <c r="D39" i="48"/>
  <c r="C39" i="48"/>
  <c r="B39" i="48"/>
  <c r="G38" i="48"/>
  <c r="G37" i="48"/>
  <c r="G36" i="48"/>
  <c r="G35" i="48"/>
  <c r="G34" i="48"/>
  <c r="G33" i="48"/>
  <c r="G31" i="48"/>
  <c r="G30" i="48"/>
  <c r="G29" i="48"/>
  <c r="G28" i="48"/>
  <c r="G27" i="48"/>
  <c r="G26" i="48"/>
  <c r="F24" i="48"/>
  <c r="E24" i="48"/>
  <c r="D24" i="48"/>
  <c r="C24" i="48"/>
  <c r="B24" i="48"/>
  <c r="G23" i="48"/>
  <c r="G22" i="48"/>
  <c r="G21" i="48"/>
  <c r="G20" i="48"/>
  <c r="G19" i="48"/>
  <c r="G18" i="48"/>
  <c r="G16" i="48"/>
  <c r="G15" i="48"/>
  <c r="G14" i="48"/>
  <c r="G13" i="48"/>
  <c r="G12" i="48"/>
  <c r="G11" i="48"/>
  <c r="G9" i="48"/>
  <c r="G8" i="48"/>
  <c r="G7" i="48"/>
  <c r="G6" i="48"/>
  <c r="G5" i="48"/>
  <c r="G4" i="48"/>
  <c r="G3" i="48"/>
  <c r="X12" i="47"/>
  <c r="V13" i="47"/>
  <c r="V12" i="47"/>
  <c r="L19" i="22"/>
  <c r="L34" i="22"/>
  <c r="L49" i="22"/>
  <c r="M4" i="22"/>
  <c r="AX32" i="22"/>
  <c r="AX28" i="22"/>
  <c r="AX12" i="22"/>
  <c r="AX8" i="22"/>
  <c r="AX4" i="22"/>
  <c r="AR32" i="22"/>
  <c r="AR28" i="22"/>
  <c r="AR12" i="22"/>
  <c r="AR8" i="22"/>
  <c r="AR4" i="22"/>
  <c r="AU54" i="22"/>
  <c r="AS54" i="22"/>
  <c r="AU50" i="22"/>
  <c r="AS50" i="22"/>
  <c r="AT54" i="22"/>
  <c r="AT50" i="22"/>
  <c r="R34" i="47" l="1"/>
  <c r="S34" i="47"/>
  <c r="R53" i="47"/>
  <c r="S53" i="47"/>
  <c r="R15" i="47"/>
  <c r="S15" i="47"/>
  <c r="R46" i="47"/>
  <c r="S46" i="47"/>
  <c r="R38" i="47"/>
  <c r="S38" i="47"/>
  <c r="R45" i="47"/>
  <c r="S45" i="47"/>
  <c r="R37" i="47"/>
  <c r="S37" i="47"/>
  <c r="R21" i="47"/>
  <c r="S21" i="47"/>
  <c r="R11" i="47"/>
  <c r="S11" i="47"/>
  <c r="R7" i="47"/>
  <c r="S7" i="47"/>
  <c r="R3" i="47"/>
  <c r="S3" i="47"/>
  <c r="M50" i="47"/>
  <c r="M24" i="47"/>
  <c r="M48" i="47"/>
  <c r="M36" i="47"/>
  <c r="M22" i="47"/>
  <c r="M32" i="47"/>
  <c r="M18" i="47"/>
  <c r="M52" i="47"/>
  <c r="M55" i="47"/>
  <c r="M41" i="47"/>
  <c r="M27" i="47"/>
  <c r="M54" i="47"/>
  <c r="M40" i="47"/>
  <c r="M31" i="47"/>
  <c r="M26" i="47"/>
  <c r="M17" i="47"/>
  <c r="M6" i="47"/>
  <c r="M61" i="47"/>
  <c r="M58" i="47"/>
  <c r="M47" i="47"/>
  <c r="M44" i="47"/>
  <c r="M35" i="47"/>
  <c r="M30" i="47"/>
  <c r="M16" i="47"/>
  <c r="M60" i="47"/>
  <c r="M56" i="47"/>
  <c r="M51" i="47"/>
  <c r="M42" i="47"/>
  <c r="M28" i="47"/>
  <c r="M20" i="47"/>
  <c r="M14" i="47"/>
  <c r="M13" i="47"/>
  <c r="M10" i="47"/>
  <c r="M5" i="47"/>
  <c r="M12" i="47"/>
  <c r="M8" i="47"/>
  <c r="M4" i="47"/>
  <c r="M2" i="47"/>
  <c r="M59" i="47"/>
  <c r="M57" i="47"/>
  <c r="M49" i="47"/>
  <c r="M43" i="47"/>
  <c r="M39" i="47"/>
  <c r="M33" i="47"/>
  <c r="M29" i="47"/>
  <c r="M25" i="47"/>
  <c r="M23" i="47"/>
  <c r="M19" i="47"/>
  <c r="X23" i="47"/>
  <c r="G69" i="48"/>
  <c r="B70" i="48" s="1"/>
  <c r="G54" i="48"/>
  <c r="B55" i="48" s="1"/>
  <c r="G85" i="48"/>
  <c r="D86" i="48" s="1"/>
  <c r="G124" i="48"/>
  <c r="C125" i="48" s="1"/>
  <c r="G139" i="48"/>
  <c r="E140" i="48" s="1"/>
  <c r="G24" i="48"/>
  <c r="D25" i="48" s="1"/>
  <c r="G39" i="48"/>
  <c r="C40" i="48" s="1"/>
  <c r="G102" i="48"/>
  <c r="E103" i="48" s="1"/>
  <c r="I300" i="22"/>
  <c r="I301" i="22"/>
  <c r="I302" i="22"/>
  <c r="I303" i="22"/>
  <c r="Q101" i="22"/>
  <c r="Q100" i="22"/>
  <c r="AB3" i="37"/>
  <c r="AB2" i="37"/>
  <c r="R49" i="47" l="1"/>
  <c r="S49" i="47"/>
  <c r="R4" i="47"/>
  <c r="S4" i="47"/>
  <c r="R28" i="47"/>
  <c r="S28" i="47"/>
  <c r="R44" i="47"/>
  <c r="S44" i="47"/>
  <c r="R40" i="47"/>
  <c r="S40" i="47"/>
  <c r="R22" i="47"/>
  <c r="S22" i="47"/>
  <c r="R24" i="47"/>
  <c r="S24" i="47"/>
  <c r="R19" i="47"/>
  <c r="S19" i="47"/>
  <c r="R57" i="47"/>
  <c r="S57" i="47"/>
  <c r="R13" i="47"/>
  <c r="S13" i="47"/>
  <c r="R16" i="47"/>
  <c r="S16" i="47"/>
  <c r="R17" i="47"/>
  <c r="S17" i="47"/>
  <c r="R52" i="47"/>
  <c r="S52" i="47"/>
  <c r="R23" i="47"/>
  <c r="S23" i="47"/>
  <c r="S39" i="47"/>
  <c r="R39" i="47"/>
  <c r="R59" i="47"/>
  <c r="S59" i="47"/>
  <c r="R12" i="47"/>
  <c r="S12" i="47"/>
  <c r="R14" i="47"/>
  <c r="S14" i="47"/>
  <c r="R51" i="47"/>
  <c r="S51" i="47"/>
  <c r="R30" i="47"/>
  <c r="S30" i="47"/>
  <c r="R58" i="47"/>
  <c r="S58" i="47"/>
  <c r="R26" i="47"/>
  <c r="S26" i="47"/>
  <c r="R27" i="47"/>
  <c r="S27" i="47"/>
  <c r="R18" i="47"/>
  <c r="S18" i="47"/>
  <c r="R48" i="47"/>
  <c r="S48" i="47"/>
  <c r="R29" i="47"/>
  <c r="S29" i="47"/>
  <c r="R10" i="47"/>
  <c r="S10" i="47"/>
  <c r="R60" i="47"/>
  <c r="S60" i="47"/>
  <c r="R6" i="47"/>
  <c r="S6" i="47"/>
  <c r="R55" i="47"/>
  <c r="S55" i="47"/>
  <c r="R33" i="47"/>
  <c r="S33" i="47"/>
  <c r="R8" i="47"/>
  <c r="S8" i="47"/>
  <c r="R42" i="47"/>
  <c r="S42" i="47"/>
  <c r="R47" i="47"/>
  <c r="S47" i="47"/>
  <c r="R54" i="47"/>
  <c r="S54" i="47"/>
  <c r="R36" i="47"/>
  <c r="S36" i="47"/>
  <c r="R50" i="47"/>
  <c r="S50" i="47"/>
  <c r="R25" i="47"/>
  <c r="S25" i="47"/>
  <c r="R43" i="47"/>
  <c r="S43" i="47"/>
  <c r="R2" i="47"/>
  <c r="W52" i="47" s="1"/>
  <c r="S2" i="47"/>
  <c r="R5" i="47"/>
  <c r="S5" i="47"/>
  <c r="R20" i="47"/>
  <c r="S20" i="47"/>
  <c r="R56" i="47"/>
  <c r="S56" i="47"/>
  <c r="R35" i="47"/>
  <c r="S35" i="47"/>
  <c r="R61" i="47"/>
  <c r="S61" i="47"/>
  <c r="R31" i="47"/>
  <c r="S31" i="47"/>
  <c r="R41" i="47"/>
  <c r="S41" i="47"/>
  <c r="R32" i="47"/>
  <c r="S32" i="47"/>
  <c r="C140" i="48"/>
  <c r="D40" i="48"/>
  <c r="B40" i="48"/>
  <c r="F86" i="48"/>
  <c r="F55" i="48"/>
  <c r="C55" i="48"/>
  <c r="D55" i="48"/>
  <c r="D140" i="48"/>
  <c r="C25" i="48"/>
  <c r="D103" i="48"/>
  <c r="B103" i="48"/>
  <c r="E55" i="48"/>
  <c r="C103" i="48"/>
  <c r="B125" i="48"/>
  <c r="F70" i="48"/>
  <c r="D125" i="48"/>
  <c r="B25" i="48"/>
  <c r="F125" i="48"/>
  <c r="F25" i="48"/>
  <c r="E125" i="48"/>
  <c r="F103" i="48"/>
  <c r="E86" i="48"/>
  <c r="C70" i="48"/>
  <c r="E25" i="48"/>
  <c r="C86" i="48"/>
  <c r="B140" i="48"/>
  <c r="E40" i="48"/>
  <c r="B86" i="48"/>
  <c r="E70" i="48"/>
  <c r="F140" i="48"/>
  <c r="D70" i="48"/>
  <c r="F40" i="48"/>
  <c r="AF68" i="45"/>
  <c r="X32" i="47"/>
  <c r="X13" i="47"/>
  <c r="V34" i="47"/>
  <c r="V33" i="47"/>
  <c r="V32" i="47"/>
  <c r="X52" i="47" l="1"/>
  <c r="X72" i="47"/>
  <c r="X58" i="47"/>
  <c r="X78" i="47"/>
  <c r="X62" i="47"/>
  <c r="X68" i="47"/>
  <c r="X74" i="47"/>
  <c r="X64" i="47"/>
  <c r="X54" i="47"/>
  <c r="X76" i="47"/>
  <c r="X66" i="47"/>
  <c r="X56" i="47"/>
  <c r="X73" i="47"/>
  <c r="X63" i="47"/>
  <c r="X53" i="47"/>
  <c r="X77" i="47"/>
  <c r="X67" i="47"/>
  <c r="X57" i="47"/>
  <c r="X75" i="47"/>
  <c r="X65" i="47"/>
  <c r="X55" i="47"/>
  <c r="Y65" i="47"/>
  <c r="W55" i="47"/>
  <c r="W75" i="47"/>
  <c r="W65" i="47"/>
  <c r="Y55" i="47"/>
  <c r="Y75" i="47"/>
  <c r="Y78" i="47"/>
  <c r="AD56" i="47" s="1"/>
  <c r="Y62" i="47"/>
  <c r="W72" i="47"/>
  <c r="Y68" i="47"/>
  <c r="W58" i="47"/>
  <c r="W78" i="47"/>
  <c r="W62" i="47"/>
  <c r="Y52" i="47"/>
  <c r="Y72" i="47"/>
  <c r="W68" i="47"/>
  <c r="Y58" i="47"/>
  <c r="AC56" i="47" s="1"/>
  <c r="Y64" i="47"/>
  <c r="W54" i="47"/>
  <c r="W74" i="47"/>
  <c r="W64" i="47"/>
  <c r="Y54" i="47"/>
  <c r="Y74" i="47"/>
  <c r="Y66" i="47"/>
  <c r="W56" i="47"/>
  <c r="W76" i="47"/>
  <c r="W66" i="47"/>
  <c r="Y56" i="47"/>
  <c r="Y76" i="47"/>
  <c r="Y63" i="47"/>
  <c r="W53" i="47"/>
  <c r="W73" i="47"/>
  <c r="W63" i="47"/>
  <c r="Y53" i="47"/>
  <c r="Y73" i="47"/>
  <c r="Y67" i="47"/>
  <c r="W57" i="47"/>
  <c r="W77" i="47"/>
  <c r="W67" i="47"/>
  <c r="Y57" i="47"/>
  <c r="Y77" i="47"/>
  <c r="U34" i="41"/>
  <c r="U33" i="41"/>
  <c r="U32" i="41"/>
  <c r="U31" i="41"/>
  <c r="U30" i="41"/>
  <c r="T34" i="41"/>
  <c r="T33" i="41"/>
  <c r="T32" i="41"/>
  <c r="T31" i="41"/>
  <c r="J101" i="2"/>
  <c r="P301" i="18"/>
  <c r="AB52" i="47" l="1"/>
  <c r="AC53" i="47"/>
  <c r="AB56" i="47"/>
  <c r="AB55" i="47"/>
  <c r="W50" i="47"/>
  <c r="AB53" i="47"/>
  <c r="AC52" i="47"/>
  <c r="X38" i="47"/>
  <c r="AC16" i="47" s="1"/>
  <c r="W38" i="47"/>
  <c r="V38" i="47"/>
  <c r="X37" i="47"/>
  <c r="W37" i="47"/>
  <c r="V37" i="47"/>
  <c r="U37" i="47"/>
  <c r="X36" i="47"/>
  <c r="W36" i="47"/>
  <c r="V36" i="47"/>
  <c r="U36" i="47"/>
  <c r="X35" i="47"/>
  <c r="W35" i="47"/>
  <c r="V35" i="47"/>
  <c r="U35" i="47"/>
  <c r="X34" i="47"/>
  <c r="W34" i="47"/>
  <c r="U34" i="47"/>
  <c r="X33" i="47"/>
  <c r="W33" i="47"/>
  <c r="U33" i="47"/>
  <c r="W32" i="47"/>
  <c r="U32" i="47"/>
  <c r="W31" i="47"/>
  <c r="V31" i="47"/>
  <c r="X28" i="47"/>
  <c r="W28" i="47"/>
  <c r="V28" i="47"/>
  <c r="X27" i="47"/>
  <c r="W27" i="47"/>
  <c r="V27" i="47"/>
  <c r="U27" i="47"/>
  <c r="X26" i="47"/>
  <c r="W26" i="47"/>
  <c r="V26" i="47"/>
  <c r="U26" i="47"/>
  <c r="X25" i="47"/>
  <c r="W25" i="47"/>
  <c r="V25" i="47"/>
  <c r="U25" i="47"/>
  <c r="X24" i="47"/>
  <c r="W24" i="47"/>
  <c r="V24" i="47"/>
  <c r="U24" i="47"/>
  <c r="W23" i="47"/>
  <c r="V23" i="47"/>
  <c r="U23" i="47"/>
  <c r="U22" i="47"/>
  <c r="W21" i="47"/>
  <c r="V21" i="47"/>
  <c r="X18" i="47"/>
  <c r="AB16" i="47" s="1"/>
  <c r="W18" i="47"/>
  <c r="V18" i="47"/>
  <c r="X17" i="47"/>
  <c r="W17" i="47"/>
  <c r="V17" i="47"/>
  <c r="U17" i="47"/>
  <c r="X16" i="47"/>
  <c r="W16" i="47"/>
  <c r="V16" i="47"/>
  <c r="U16" i="47"/>
  <c r="X15" i="47"/>
  <c r="W15" i="47"/>
  <c r="V15" i="47"/>
  <c r="U15" i="47"/>
  <c r="X14" i="47"/>
  <c r="W14" i="47"/>
  <c r="V14" i="47"/>
  <c r="U14" i="47"/>
  <c r="W13" i="47"/>
  <c r="U13" i="47"/>
  <c r="W12" i="47"/>
  <c r="U12" i="47"/>
  <c r="W11" i="47"/>
  <c r="V11" i="47"/>
  <c r="I3" i="47"/>
  <c r="I4" i="47"/>
  <c r="I5" i="47"/>
  <c r="I6" i="47"/>
  <c r="I7" i="47"/>
  <c r="I8" i="47"/>
  <c r="I10" i="47"/>
  <c r="I11" i="47"/>
  <c r="I12" i="47"/>
  <c r="I13" i="47"/>
  <c r="I14" i="47"/>
  <c r="I15" i="47"/>
  <c r="I16" i="47"/>
  <c r="I17" i="47"/>
  <c r="I18" i="47"/>
  <c r="I19" i="47"/>
  <c r="I20" i="47"/>
  <c r="I21" i="47"/>
  <c r="I22" i="47"/>
  <c r="I23" i="47"/>
  <c r="I24" i="47"/>
  <c r="I25" i="47"/>
  <c r="I26" i="47"/>
  <c r="I27" i="47"/>
  <c r="I28" i="47"/>
  <c r="I29" i="47"/>
  <c r="I30" i="47"/>
  <c r="I31" i="47"/>
  <c r="I32" i="47"/>
  <c r="I33" i="47"/>
  <c r="I34" i="47"/>
  <c r="I35" i="47"/>
  <c r="I36" i="47"/>
  <c r="I37" i="47"/>
  <c r="I38" i="47"/>
  <c r="I39" i="47"/>
  <c r="I40" i="47"/>
  <c r="I41" i="47"/>
  <c r="I42" i="47"/>
  <c r="I43" i="47"/>
  <c r="I44" i="47"/>
  <c r="I45" i="47"/>
  <c r="I46" i="47"/>
  <c r="I47" i="47"/>
  <c r="I48" i="47"/>
  <c r="I49" i="47"/>
  <c r="I50" i="47"/>
  <c r="I51" i="47"/>
  <c r="I52" i="47"/>
  <c r="I53" i="47"/>
  <c r="I54" i="47"/>
  <c r="I55" i="47"/>
  <c r="I56" i="47"/>
  <c r="I57" i="47"/>
  <c r="I58" i="47"/>
  <c r="I59" i="47"/>
  <c r="I60" i="47"/>
  <c r="I61" i="47"/>
  <c r="I62" i="47"/>
  <c r="I63" i="47"/>
  <c r="I64" i="47"/>
  <c r="I65" i="47"/>
  <c r="I66" i="47"/>
  <c r="I67" i="47"/>
  <c r="I68" i="47"/>
  <c r="I69" i="47"/>
  <c r="I70" i="47"/>
  <c r="I71" i="47"/>
  <c r="I72" i="47"/>
  <c r="I73" i="47"/>
  <c r="I74" i="47"/>
  <c r="I75" i="47"/>
  <c r="I76" i="47"/>
  <c r="I77" i="47"/>
  <c r="I78" i="47"/>
  <c r="I79" i="47"/>
  <c r="I80" i="47"/>
  <c r="I81" i="47"/>
  <c r="I82" i="47"/>
  <c r="I83" i="47"/>
  <c r="I84" i="47"/>
  <c r="I85" i="47"/>
  <c r="I86" i="47"/>
  <c r="I87" i="47"/>
  <c r="I88" i="47"/>
  <c r="I89" i="47"/>
  <c r="I2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C35" i="47"/>
  <c r="C36" i="47"/>
  <c r="C37" i="47"/>
  <c r="C38" i="47"/>
  <c r="C39" i="47"/>
  <c r="C40" i="47"/>
  <c r="C41" i="47"/>
  <c r="C42" i="47"/>
  <c r="C43" i="47"/>
  <c r="C44" i="47"/>
  <c r="C45" i="47"/>
  <c r="C46" i="47"/>
  <c r="C47" i="47"/>
  <c r="C48" i="47"/>
  <c r="C49" i="47"/>
  <c r="C50" i="47"/>
  <c r="C51" i="47"/>
  <c r="C52" i="47"/>
  <c r="C53" i="47"/>
  <c r="C54" i="47"/>
  <c r="C55" i="47"/>
  <c r="C56" i="47"/>
  <c r="C57" i="47"/>
  <c r="C58" i="47"/>
  <c r="C59" i="47"/>
  <c r="C60" i="47"/>
  <c r="C61" i="47"/>
  <c r="C62" i="47"/>
  <c r="C63" i="47"/>
  <c r="C64" i="47"/>
  <c r="C65" i="47"/>
  <c r="C66" i="47"/>
  <c r="C67" i="47"/>
  <c r="C68" i="47"/>
  <c r="C69" i="47"/>
  <c r="C70" i="47"/>
  <c r="C71" i="47"/>
  <c r="C72" i="47"/>
  <c r="C73" i="47"/>
  <c r="C74" i="47"/>
  <c r="C75" i="47"/>
  <c r="C76" i="47"/>
  <c r="C77" i="47"/>
  <c r="C78" i="47"/>
  <c r="C79" i="47"/>
  <c r="C80" i="47"/>
  <c r="C81" i="47"/>
  <c r="C82" i="47"/>
  <c r="C83" i="47"/>
  <c r="C84" i="47"/>
  <c r="C85" i="47"/>
  <c r="C86" i="47"/>
  <c r="C87" i="47"/>
  <c r="C88" i="47"/>
  <c r="C89" i="47"/>
  <c r="C3" i="47"/>
  <c r="C4" i="47"/>
  <c r="C5" i="47"/>
  <c r="C6" i="47"/>
  <c r="C7" i="47"/>
  <c r="C8" i="47"/>
  <c r="C10" i="47"/>
  <c r="C11" i="47"/>
  <c r="C12" i="47"/>
  <c r="C13" i="47"/>
  <c r="C14" i="47"/>
  <c r="C2" i="47"/>
  <c r="AD52" i="47" l="1"/>
  <c r="AC54" i="47"/>
  <c r="AC55" i="47" s="1"/>
  <c r="AD55" i="47" s="1"/>
  <c r="AD53" i="47"/>
  <c r="AG53" i="47"/>
  <c r="AG52" i="47"/>
  <c r="AB54" i="47"/>
  <c r="AA12" i="47"/>
  <c r="V10" i="47"/>
  <c r="AB13" i="47"/>
  <c r="AA16" i="47"/>
  <c r="AA15" i="47"/>
  <c r="AB12" i="47"/>
  <c r="AA13" i="47"/>
  <c r="AE53" i="47" l="1"/>
  <c r="AF53" i="47" s="1"/>
  <c r="AD54" i="47"/>
  <c r="AE54" i="47" s="1"/>
  <c r="AF54" i="47" s="1"/>
  <c r="AG54" i="47"/>
  <c r="AE52" i="47"/>
  <c r="AF52" i="47" s="1"/>
  <c r="AC12" i="47"/>
  <c r="AF12" i="47"/>
  <c r="AC13" i="47"/>
  <c r="AF13" i="47"/>
  <c r="AB14" i="47"/>
  <c r="AB15" i="47" s="1"/>
  <c r="AC15" i="47" s="1"/>
  <c r="AA14" i="47"/>
  <c r="AD13" i="47" l="1"/>
  <c r="AE13" i="47" s="1"/>
  <c r="AC14" i="47"/>
  <c r="AD14" i="47" s="1"/>
  <c r="AE14" i="47" s="1"/>
  <c r="AF14" i="47"/>
  <c r="AD12" i="47"/>
  <c r="AE12" i="47" s="1"/>
  <c r="AR69" i="45"/>
  <c r="AQ69" i="45"/>
  <c r="AP69" i="45"/>
  <c r="AO69" i="45"/>
  <c r="AR68" i="45"/>
  <c r="AQ68" i="45"/>
  <c r="AP68" i="45"/>
  <c r="AO68" i="45"/>
  <c r="AR67" i="45"/>
  <c r="AQ67" i="45"/>
  <c r="AP67" i="45"/>
  <c r="AO67" i="45"/>
  <c r="AR66" i="45"/>
  <c r="AQ66" i="45"/>
  <c r="AP66" i="45"/>
  <c r="AO66" i="45"/>
  <c r="AH77" i="45"/>
  <c r="AG77" i="45"/>
  <c r="AF77" i="45"/>
  <c r="AG76" i="45"/>
  <c r="AH76" i="45" s="1"/>
  <c r="AF76" i="45"/>
  <c r="AG75" i="45"/>
  <c r="AJ71" i="45"/>
  <c r="AI71" i="45"/>
  <c r="AH71" i="45"/>
  <c r="AG71" i="45"/>
  <c r="AF71" i="45"/>
  <c r="AE71" i="45"/>
  <c r="AJ70" i="45"/>
  <c r="AI70" i="45"/>
  <c r="AH70" i="45"/>
  <c r="AG70" i="45"/>
  <c r="AF70" i="45"/>
  <c r="AE70" i="45"/>
  <c r="AJ69" i="45"/>
  <c r="AI69" i="45"/>
  <c r="AH69" i="45"/>
  <c r="AG69" i="45"/>
  <c r="AF69" i="45"/>
  <c r="AE69" i="45"/>
  <c r="AJ68" i="45"/>
  <c r="AI68" i="45"/>
  <c r="AH68" i="45"/>
  <c r="AG68" i="45"/>
  <c r="AE68" i="45"/>
  <c r="AO72" i="45" a="1"/>
  <c r="AO72" i="45" l="1"/>
  <c r="AS72" i="45"/>
  <c r="AW72" i="45"/>
  <c r="AQ73" i="45"/>
  <c r="AU73" i="45"/>
  <c r="AO74" i="45"/>
  <c r="AS74" i="45"/>
  <c r="AW74" i="45"/>
  <c r="AQ75" i="45"/>
  <c r="AU75" i="45"/>
  <c r="AO76" i="45"/>
  <c r="AS76" i="45"/>
  <c r="AW76" i="45"/>
  <c r="AQ77" i="45"/>
  <c r="AU77" i="45"/>
  <c r="AO78" i="45"/>
  <c r="AS78" i="45"/>
  <c r="AW78" i="45"/>
  <c r="AU72" i="45"/>
  <c r="AO73" i="45"/>
  <c r="AW73" i="45"/>
  <c r="AU74" i="45"/>
  <c r="AS75" i="45"/>
  <c r="AQ76" i="45"/>
  <c r="AO77" i="45"/>
  <c r="AW77" i="45"/>
  <c r="AU78" i="45"/>
  <c r="AR72" i="45"/>
  <c r="AP73" i="45"/>
  <c r="AX73" i="45"/>
  <c r="AV74" i="45"/>
  <c r="AT75" i="45"/>
  <c r="AR76" i="45"/>
  <c r="AP77" i="45"/>
  <c r="AX77" i="45"/>
  <c r="AV78" i="45"/>
  <c r="AP72" i="45"/>
  <c r="AT72" i="45"/>
  <c r="AX72" i="45"/>
  <c r="AR73" i="45"/>
  <c r="AV73" i="45"/>
  <c r="AP74" i="45"/>
  <c r="AT74" i="45"/>
  <c r="AX74" i="45"/>
  <c r="AR75" i="45"/>
  <c r="AV75" i="45"/>
  <c r="AP76" i="45"/>
  <c r="AT76" i="45"/>
  <c r="AX76" i="45"/>
  <c r="AR77" i="45"/>
  <c r="AV77" i="45"/>
  <c r="AP78" i="45"/>
  <c r="AT78" i="45"/>
  <c r="AX78" i="45"/>
  <c r="AQ72" i="45"/>
  <c r="AS73" i="45"/>
  <c r="AQ74" i="45"/>
  <c r="AO75" i="45"/>
  <c r="AW75" i="45"/>
  <c r="AU76" i="45"/>
  <c r="AS77" i="45"/>
  <c r="AQ78" i="45"/>
  <c r="AV72" i="45"/>
  <c r="AT73" i="45"/>
  <c r="AR74" i="45"/>
  <c r="AP75" i="45"/>
  <c r="AX75" i="45"/>
  <c r="AV76" i="45"/>
  <c r="AT77" i="45"/>
  <c r="AR78" i="45"/>
  <c r="AK70" i="45"/>
  <c r="AL75" i="45"/>
  <c r="AK71" i="45"/>
  <c r="AM71" i="45" s="1"/>
  <c r="AF75" i="45"/>
  <c r="AL70" i="45"/>
  <c r="AM70" i="45"/>
  <c r="AK68" i="45"/>
  <c r="AL71" i="45"/>
  <c r="AM75" i="45"/>
  <c r="AK69" i="45"/>
  <c r="AH75" i="45"/>
  <c r="AI75" i="45" s="1"/>
  <c r="AJ75" i="45" s="1"/>
  <c r="AK75" i="45"/>
  <c r="AM68" i="45" l="1"/>
  <c r="AL68" i="45"/>
  <c r="AL69" i="45"/>
  <c r="AM69" i="45"/>
  <c r="G111" i="45" l="1"/>
  <c r="E111" i="45"/>
  <c r="G110" i="45"/>
  <c r="E110" i="45"/>
  <c r="G109" i="45"/>
  <c r="E109" i="45"/>
  <c r="G108" i="45"/>
  <c r="E108" i="45"/>
  <c r="G107" i="45"/>
  <c r="E107" i="45"/>
  <c r="G106" i="45"/>
  <c r="E106" i="45"/>
  <c r="G105" i="45"/>
  <c r="E105" i="45"/>
  <c r="G104" i="45"/>
  <c r="E104" i="45"/>
  <c r="G103" i="45"/>
  <c r="E103" i="45"/>
  <c r="G102" i="45"/>
  <c r="E102" i="45"/>
  <c r="G101" i="45"/>
  <c r="E101" i="45"/>
  <c r="G100" i="45"/>
  <c r="E100" i="45"/>
  <c r="G99" i="45"/>
  <c r="E99" i="45"/>
  <c r="G98" i="45"/>
  <c r="E98" i="45"/>
  <c r="G97" i="45"/>
  <c r="E97" i="45"/>
  <c r="G96" i="45"/>
  <c r="E96" i="45"/>
  <c r="G95" i="45"/>
  <c r="E95" i="45"/>
  <c r="G94" i="45"/>
  <c r="E94" i="45"/>
  <c r="G93" i="45"/>
  <c r="E93" i="45"/>
  <c r="G92" i="45"/>
  <c r="E92" i="45"/>
  <c r="G91" i="45"/>
  <c r="E91" i="45"/>
  <c r="G90" i="45"/>
  <c r="E90" i="45"/>
  <c r="G89" i="45"/>
  <c r="E89" i="45"/>
  <c r="G88" i="45"/>
  <c r="E88" i="45"/>
  <c r="G87" i="45"/>
  <c r="E87" i="45"/>
  <c r="G86" i="45"/>
  <c r="E86" i="45"/>
  <c r="G85" i="45"/>
  <c r="E85" i="45"/>
  <c r="G84" i="45"/>
  <c r="E84" i="45"/>
  <c r="G83" i="45"/>
  <c r="E83" i="45"/>
  <c r="G82" i="45"/>
  <c r="E82" i="45"/>
  <c r="G81" i="45"/>
  <c r="E81" i="45"/>
  <c r="G80" i="45"/>
  <c r="E80" i="45"/>
  <c r="G79" i="45"/>
  <c r="E79" i="45"/>
  <c r="G78" i="45"/>
  <c r="E78" i="45"/>
  <c r="G77" i="45"/>
  <c r="E77" i="45"/>
  <c r="G76" i="45"/>
  <c r="E76" i="45"/>
  <c r="G75" i="45"/>
  <c r="E75" i="45"/>
  <c r="G74" i="45"/>
  <c r="E74" i="45"/>
  <c r="G73" i="45"/>
  <c r="E73" i="45"/>
  <c r="G72" i="45"/>
  <c r="E72" i="45"/>
  <c r="G71" i="45"/>
  <c r="E71" i="45"/>
  <c r="G70" i="45"/>
  <c r="E70" i="45"/>
  <c r="G69" i="45"/>
  <c r="E69" i="45"/>
  <c r="G68" i="45"/>
  <c r="E68" i="45"/>
  <c r="G67" i="45"/>
  <c r="E67" i="45"/>
  <c r="G66" i="45"/>
  <c r="E66" i="45"/>
  <c r="G65" i="45"/>
  <c r="E65" i="45"/>
  <c r="G64" i="45"/>
  <c r="E64" i="45"/>
  <c r="G63" i="45"/>
  <c r="E63" i="45"/>
  <c r="G62" i="45"/>
  <c r="E62" i="45"/>
  <c r="G61" i="45"/>
  <c r="E61" i="45"/>
  <c r="G60" i="45"/>
  <c r="E60" i="45"/>
  <c r="G59" i="45"/>
  <c r="E59" i="45"/>
  <c r="G58" i="45"/>
  <c r="E58" i="45"/>
  <c r="G57" i="45"/>
  <c r="E57" i="45"/>
  <c r="G56" i="45"/>
  <c r="E56" i="45"/>
  <c r="G55" i="45"/>
  <c r="E55" i="45"/>
  <c r="G54" i="45"/>
  <c r="E54" i="45"/>
  <c r="G53" i="45"/>
  <c r="E53" i="45"/>
  <c r="G52" i="45"/>
  <c r="E52" i="45"/>
  <c r="G51" i="45"/>
  <c r="E51" i="45"/>
  <c r="G50" i="45"/>
  <c r="E50" i="45"/>
  <c r="W49" i="45"/>
  <c r="T49" i="45"/>
  <c r="Q49" i="45"/>
  <c r="G49" i="45"/>
  <c r="E49" i="45"/>
  <c r="W48" i="45"/>
  <c r="T48" i="45"/>
  <c r="Q48" i="45"/>
  <c r="G48" i="45"/>
  <c r="E48" i="45"/>
  <c r="W47" i="45"/>
  <c r="T47" i="45"/>
  <c r="Q47" i="45"/>
  <c r="G47" i="45"/>
  <c r="E47" i="45"/>
  <c r="W46" i="45"/>
  <c r="T46" i="45"/>
  <c r="Q46" i="45"/>
  <c r="G46" i="45"/>
  <c r="E46" i="45"/>
  <c r="W45" i="45"/>
  <c r="T45" i="45"/>
  <c r="Q45" i="45"/>
  <c r="G45" i="45"/>
  <c r="E45" i="45"/>
  <c r="W44" i="45"/>
  <c r="T44" i="45"/>
  <c r="Q44" i="45"/>
  <c r="G44" i="45"/>
  <c r="E44" i="45"/>
  <c r="W43" i="45"/>
  <c r="T43" i="45"/>
  <c r="Q43" i="45"/>
  <c r="G43" i="45"/>
  <c r="E43" i="45"/>
  <c r="W42" i="45"/>
  <c r="T42" i="45"/>
  <c r="Q42" i="45"/>
  <c r="G42" i="45"/>
  <c r="E42" i="45"/>
  <c r="W41" i="45"/>
  <c r="T41" i="45"/>
  <c r="Q41" i="45"/>
  <c r="G41" i="45"/>
  <c r="E41" i="45"/>
  <c r="W40" i="45"/>
  <c r="T40" i="45"/>
  <c r="Q40" i="45"/>
  <c r="G40" i="45"/>
  <c r="E40" i="45"/>
  <c r="W39" i="45"/>
  <c r="T39" i="45"/>
  <c r="Q39" i="45"/>
  <c r="G39" i="45"/>
  <c r="E39" i="45"/>
  <c r="W38" i="45"/>
  <c r="T38" i="45"/>
  <c r="Q38" i="45"/>
  <c r="G38" i="45"/>
  <c r="E38" i="45"/>
  <c r="W37" i="45"/>
  <c r="T37" i="45"/>
  <c r="Q37" i="45"/>
  <c r="G37" i="45"/>
  <c r="E37" i="45"/>
  <c r="W36" i="45"/>
  <c r="T36" i="45"/>
  <c r="Q36" i="45"/>
  <c r="G36" i="45"/>
  <c r="E36" i="45"/>
  <c r="W35" i="45"/>
  <c r="T35" i="45"/>
  <c r="Q35" i="45"/>
  <c r="G35" i="45"/>
  <c r="E35" i="45"/>
  <c r="W34" i="45"/>
  <c r="T34" i="45"/>
  <c r="Q34" i="45"/>
  <c r="G34" i="45"/>
  <c r="E34" i="45"/>
  <c r="W33" i="45"/>
  <c r="T33" i="45"/>
  <c r="Q33" i="45"/>
  <c r="G33" i="45"/>
  <c r="E33" i="45"/>
  <c r="W32" i="45"/>
  <c r="T32" i="45"/>
  <c r="Q32" i="45"/>
  <c r="G32" i="45"/>
  <c r="E32" i="45"/>
  <c r="W31" i="45"/>
  <c r="T31" i="45"/>
  <c r="Q31" i="45"/>
  <c r="G31" i="45"/>
  <c r="E31" i="45"/>
  <c r="W30" i="45"/>
  <c r="T30" i="45"/>
  <c r="Q30" i="45"/>
  <c r="G30" i="45"/>
  <c r="E30" i="45"/>
  <c r="W29" i="45"/>
  <c r="T29" i="45"/>
  <c r="Q29" i="45"/>
  <c r="G29" i="45"/>
  <c r="E29" i="45"/>
  <c r="W28" i="45"/>
  <c r="T28" i="45"/>
  <c r="Q28" i="45"/>
  <c r="G28" i="45"/>
  <c r="E28" i="45"/>
  <c r="W27" i="45"/>
  <c r="T27" i="45"/>
  <c r="Q27" i="45"/>
  <c r="G27" i="45"/>
  <c r="E27" i="45"/>
  <c r="W26" i="45"/>
  <c r="T26" i="45"/>
  <c r="Q26" i="45"/>
  <c r="G26" i="45"/>
  <c r="E26" i="45"/>
  <c r="W25" i="45"/>
  <c r="T25" i="45"/>
  <c r="Q25" i="45"/>
  <c r="G25" i="45"/>
  <c r="E25" i="45"/>
  <c r="W24" i="45"/>
  <c r="T24" i="45"/>
  <c r="Q24" i="45"/>
  <c r="G24" i="45"/>
  <c r="E24" i="45"/>
  <c r="W23" i="45"/>
  <c r="T23" i="45"/>
  <c r="Q23" i="45"/>
  <c r="G23" i="45"/>
  <c r="E23" i="45"/>
  <c r="W22" i="45"/>
  <c r="T22" i="45"/>
  <c r="Q22" i="45"/>
  <c r="G22" i="45"/>
  <c r="E22" i="45"/>
  <c r="W21" i="45"/>
  <c r="T21" i="45"/>
  <c r="Q21" i="45"/>
  <c r="G21" i="45"/>
  <c r="E21" i="45"/>
  <c r="W20" i="45"/>
  <c r="T20" i="45"/>
  <c r="Q20" i="45"/>
  <c r="G20" i="45"/>
  <c r="E20" i="45"/>
  <c r="W19" i="45"/>
  <c r="T19" i="45"/>
  <c r="Q19" i="45"/>
  <c r="G19" i="45"/>
  <c r="E19" i="45"/>
  <c r="W18" i="45"/>
  <c r="T18" i="45"/>
  <c r="Q18" i="45"/>
  <c r="G18" i="45"/>
  <c r="E18" i="45"/>
  <c r="W17" i="45"/>
  <c r="T17" i="45"/>
  <c r="Q17" i="45"/>
  <c r="G17" i="45"/>
  <c r="E17" i="45"/>
  <c r="W16" i="45"/>
  <c r="T16" i="45"/>
  <c r="Q16" i="45"/>
  <c r="G16" i="45"/>
  <c r="E16" i="45"/>
  <c r="W15" i="45"/>
  <c r="T15" i="45"/>
  <c r="Q15" i="45"/>
  <c r="G15" i="45"/>
  <c r="E15" i="45"/>
  <c r="W14" i="45"/>
  <c r="T14" i="45"/>
  <c r="Q14" i="45"/>
  <c r="G14" i="45"/>
  <c r="E14" i="45"/>
  <c r="W13" i="45"/>
  <c r="T13" i="45"/>
  <c r="Q13" i="45"/>
  <c r="G13" i="45"/>
  <c r="E13" i="45"/>
  <c r="W12" i="45"/>
  <c r="T12" i="45"/>
  <c r="Q12" i="45"/>
  <c r="G12" i="45"/>
  <c r="E12" i="45"/>
  <c r="W11" i="45"/>
  <c r="T11" i="45"/>
  <c r="Q11" i="45"/>
  <c r="G11" i="45"/>
  <c r="E11" i="45"/>
  <c r="W10" i="45"/>
  <c r="T10" i="45"/>
  <c r="Q10" i="45"/>
  <c r="G10" i="45"/>
  <c r="E10" i="45"/>
  <c r="W9" i="45"/>
  <c r="T9" i="45"/>
  <c r="Q9" i="45"/>
  <c r="G9" i="45"/>
  <c r="E9" i="45"/>
  <c r="W8" i="45"/>
  <c r="T8" i="45"/>
  <c r="Q8" i="45"/>
  <c r="G8" i="45"/>
  <c r="E8" i="45"/>
  <c r="W7" i="45"/>
  <c r="T7" i="45"/>
  <c r="Q7" i="45"/>
  <c r="G7" i="45"/>
  <c r="E7" i="45"/>
  <c r="W6" i="45"/>
  <c r="T6" i="45"/>
  <c r="Q6" i="45"/>
  <c r="G6" i="45"/>
  <c r="E6" i="45"/>
  <c r="AF5" i="45"/>
  <c r="AE5" i="45"/>
  <c r="W5" i="45"/>
  <c r="T5" i="45"/>
  <c r="Q5" i="45"/>
  <c r="G5" i="45"/>
  <c r="E5" i="45"/>
  <c r="AF4" i="45"/>
  <c r="AE4" i="45"/>
  <c r="W4" i="45"/>
  <c r="T4" i="45"/>
  <c r="Q4" i="45"/>
  <c r="G4" i="45"/>
  <c r="E4" i="45"/>
  <c r="AF3" i="45"/>
  <c r="AE3" i="45"/>
  <c r="W3" i="45"/>
  <c r="T3" i="45"/>
  <c r="Q3" i="45"/>
  <c r="G3" i="45"/>
  <c r="E3" i="45"/>
  <c r="AF2" i="45"/>
  <c r="AE2" i="45"/>
  <c r="W2" i="45"/>
  <c r="T2" i="45"/>
  <c r="Q2" i="45"/>
  <c r="G2" i="45"/>
  <c r="E2" i="45"/>
  <c r="E2" i="41" l="1"/>
  <c r="H15" i="22"/>
  <c r="G3" i="2"/>
  <c r="AG4" i="36"/>
  <c r="AG3" i="36"/>
  <c r="AG2" i="36"/>
  <c r="AF4" i="36"/>
  <c r="X3" i="36"/>
  <c r="X4" i="36"/>
  <c r="X5" i="36"/>
  <c r="X6" i="36"/>
  <c r="X7" i="36"/>
  <c r="X8" i="36"/>
  <c r="X9" i="36"/>
  <c r="X10" i="36"/>
  <c r="X11" i="36"/>
  <c r="X12" i="36"/>
  <c r="X13" i="36"/>
  <c r="X14" i="36"/>
  <c r="X15" i="36"/>
  <c r="X16" i="36"/>
  <c r="X17" i="36"/>
  <c r="X18" i="36"/>
  <c r="X19" i="36"/>
  <c r="X20" i="36"/>
  <c r="X21" i="36"/>
  <c r="X22" i="36"/>
  <c r="X23" i="36"/>
  <c r="X24" i="36"/>
  <c r="X25" i="36"/>
  <c r="X26" i="36"/>
  <c r="X27" i="36"/>
  <c r="X28" i="36"/>
  <c r="X29" i="36"/>
  <c r="X30" i="36"/>
  <c r="X31" i="36"/>
  <c r="X32" i="36"/>
  <c r="X33" i="36"/>
  <c r="X34" i="36"/>
  <c r="X35" i="36"/>
  <c r="X36" i="36"/>
  <c r="X37" i="36"/>
  <c r="X38" i="36"/>
  <c r="X39" i="36"/>
  <c r="X40" i="36"/>
  <c r="X41" i="36"/>
  <c r="X42" i="36"/>
  <c r="X43" i="36"/>
  <c r="X44" i="36"/>
  <c r="X45" i="36"/>
  <c r="X46" i="36"/>
  <c r="X47" i="36"/>
  <c r="X48" i="36"/>
  <c r="X49" i="36"/>
  <c r="X2" i="36"/>
  <c r="U3" i="36"/>
  <c r="U4" i="36"/>
  <c r="U5" i="36"/>
  <c r="U6" i="36"/>
  <c r="U7" i="36"/>
  <c r="U8" i="36"/>
  <c r="U9" i="36"/>
  <c r="U10" i="36"/>
  <c r="U11" i="36"/>
  <c r="U12" i="36"/>
  <c r="U13" i="36"/>
  <c r="U14" i="36"/>
  <c r="U15" i="36"/>
  <c r="U16" i="36"/>
  <c r="U17" i="36"/>
  <c r="U18" i="36"/>
  <c r="U19" i="36"/>
  <c r="U20" i="36"/>
  <c r="U21" i="36"/>
  <c r="U22" i="36"/>
  <c r="U23" i="36"/>
  <c r="U24" i="36"/>
  <c r="U25" i="36"/>
  <c r="U26" i="36"/>
  <c r="U27" i="36"/>
  <c r="U28" i="36"/>
  <c r="U29" i="36"/>
  <c r="U30" i="36"/>
  <c r="U31" i="36"/>
  <c r="U32" i="36"/>
  <c r="U33" i="36"/>
  <c r="U34" i="36"/>
  <c r="U35" i="36"/>
  <c r="U36" i="36"/>
  <c r="U37" i="36"/>
  <c r="U38" i="36"/>
  <c r="U39" i="36"/>
  <c r="U40" i="36"/>
  <c r="U41" i="36"/>
  <c r="U42" i="36"/>
  <c r="U43" i="36"/>
  <c r="U44" i="36"/>
  <c r="U45" i="36"/>
  <c r="U46" i="36"/>
  <c r="U47" i="36"/>
  <c r="U48" i="36"/>
  <c r="U49" i="36"/>
  <c r="U2" i="36"/>
  <c r="R3" i="36"/>
  <c r="R4" i="36"/>
  <c r="R5" i="36"/>
  <c r="R6" i="36"/>
  <c r="R7" i="36"/>
  <c r="R8" i="36"/>
  <c r="R9" i="36"/>
  <c r="R10" i="36"/>
  <c r="R11" i="36"/>
  <c r="R12" i="36"/>
  <c r="R13" i="36"/>
  <c r="R14" i="36"/>
  <c r="R15" i="36"/>
  <c r="R16" i="36"/>
  <c r="R17" i="36"/>
  <c r="R18" i="36"/>
  <c r="R19" i="36"/>
  <c r="R20" i="36"/>
  <c r="R21" i="36"/>
  <c r="R22" i="36"/>
  <c r="R23" i="36"/>
  <c r="R24" i="36"/>
  <c r="R25" i="36"/>
  <c r="R26" i="36"/>
  <c r="R27" i="36"/>
  <c r="R28" i="36"/>
  <c r="R29" i="36"/>
  <c r="R30" i="36"/>
  <c r="R31" i="36"/>
  <c r="R32" i="36"/>
  <c r="R33" i="36"/>
  <c r="R34" i="36"/>
  <c r="R35" i="36"/>
  <c r="R36" i="36"/>
  <c r="R37" i="36"/>
  <c r="R38" i="36"/>
  <c r="R39" i="36"/>
  <c r="R40" i="36"/>
  <c r="R41" i="36"/>
  <c r="R42" i="36"/>
  <c r="R43" i="36"/>
  <c r="R44" i="36"/>
  <c r="R45" i="36"/>
  <c r="R46" i="36"/>
  <c r="R47" i="36"/>
  <c r="R48" i="36"/>
  <c r="R49" i="36"/>
  <c r="R2" i="36"/>
  <c r="G111" i="36"/>
  <c r="E111" i="36"/>
  <c r="G110" i="36"/>
  <c r="E110" i="36"/>
  <c r="G109" i="36"/>
  <c r="E109" i="36"/>
  <c r="G108" i="36"/>
  <c r="E108" i="36"/>
  <c r="G107" i="36"/>
  <c r="E107" i="36"/>
  <c r="G106" i="36"/>
  <c r="E106" i="36"/>
  <c r="G105" i="36"/>
  <c r="E105" i="36"/>
  <c r="G104" i="36"/>
  <c r="E104" i="36"/>
  <c r="G103" i="36"/>
  <c r="E103" i="36"/>
  <c r="G102" i="36"/>
  <c r="E102" i="36"/>
  <c r="G101" i="36"/>
  <c r="E101" i="36"/>
  <c r="G100" i="36"/>
  <c r="E100" i="36"/>
  <c r="G99" i="36"/>
  <c r="E99" i="36"/>
  <c r="G98" i="36"/>
  <c r="E98" i="36"/>
  <c r="G97" i="36"/>
  <c r="E97" i="36"/>
  <c r="G96" i="36"/>
  <c r="E96" i="36"/>
  <c r="G95" i="36"/>
  <c r="E95" i="36"/>
  <c r="G94" i="36"/>
  <c r="E94" i="36"/>
  <c r="G93" i="36"/>
  <c r="E93" i="36"/>
  <c r="G92" i="36"/>
  <c r="E92" i="36"/>
  <c r="G91" i="36"/>
  <c r="E91" i="36"/>
  <c r="G90" i="36"/>
  <c r="E90" i="36"/>
  <c r="G89" i="36"/>
  <c r="E89" i="36"/>
  <c r="G88" i="36"/>
  <c r="E88" i="36"/>
  <c r="G87" i="36"/>
  <c r="E87" i="36"/>
  <c r="G86" i="36"/>
  <c r="E86" i="36"/>
  <c r="G85" i="36"/>
  <c r="E85" i="36"/>
  <c r="G84" i="36"/>
  <c r="E84" i="36"/>
  <c r="G83" i="36"/>
  <c r="E83" i="36"/>
  <c r="G82" i="36"/>
  <c r="E82" i="36"/>
  <c r="G81" i="36"/>
  <c r="E81" i="36"/>
  <c r="G80" i="36"/>
  <c r="E80" i="36"/>
  <c r="G79" i="36"/>
  <c r="E79" i="36"/>
  <c r="G78" i="36"/>
  <c r="E78" i="36"/>
  <c r="G77" i="36"/>
  <c r="E77" i="36"/>
  <c r="G76" i="36"/>
  <c r="E76" i="36"/>
  <c r="G75" i="36"/>
  <c r="E75" i="36"/>
  <c r="G74" i="36"/>
  <c r="E74" i="36"/>
  <c r="G73" i="36"/>
  <c r="E73" i="36"/>
  <c r="G72" i="36"/>
  <c r="E72" i="36"/>
  <c r="G71" i="36"/>
  <c r="E71" i="36"/>
  <c r="G70" i="36"/>
  <c r="E70" i="36"/>
  <c r="G69" i="36"/>
  <c r="E69" i="36"/>
  <c r="G68" i="36"/>
  <c r="E68" i="36"/>
  <c r="G67" i="36"/>
  <c r="E67" i="36"/>
  <c r="G66" i="36"/>
  <c r="E66" i="36"/>
  <c r="G65" i="36"/>
  <c r="E65" i="36"/>
  <c r="G64" i="36"/>
  <c r="E64" i="36"/>
  <c r="G63" i="36"/>
  <c r="E63" i="36"/>
  <c r="G62" i="36"/>
  <c r="E62" i="36"/>
  <c r="G61" i="36"/>
  <c r="E61" i="36"/>
  <c r="G60" i="36"/>
  <c r="E60" i="36"/>
  <c r="G59" i="36"/>
  <c r="E59" i="36"/>
  <c r="G58" i="36"/>
  <c r="E58" i="36"/>
  <c r="G57" i="36"/>
  <c r="E57" i="36"/>
  <c r="G56" i="36"/>
  <c r="E56" i="36"/>
  <c r="G55" i="36"/>
  <c r="E55" i="36"/>
  <c r="G54" i="36"/>
  <c r="E54" i="36"/>
  <c r="G53" i="36"/>
  <c r="E53" i="36"/>
  <c r="G52" i="36"/>
  <c r="E52" i="36"/>
  <c r="G51" i="36"/>
  <c r="E51" i="36"/>
  <c r="G50" i="36"/>
  <c r="E50" i="36"/>
  <c r="G49" i="36"/>
  <c r="E49" i="36"/>
  <c r="G48" i="36"/>
  <c r="E48" i="36"/>
  <c r="G47" i="36"/>
  <c r="E47" i="36"/>
  <c r="G46" i="36"/>
  <c r="E46" i="36"/>
  <c r="G45" i="36"/>
  <c r="E45" i="36"/>
  <c r="G44" i="36"/>
  <c r="E44" i="36"/>
  <c r="G43" i="36"/>
  <c r="E43" i="36"/>
  <c r="G42" i="36"/>
  <c r="E42" i="36"/>
  <c r="G41" i="36"/>
  <c r="E41" i="36"/>
  <c r="G40" i="36"/>
  <c r="E40" i="36"/>
  <c r="G39" i="36"/>
  <c r="E39" i="36"/>
  <c r="G38" i="36"/>
  <c r="E38" i="36"/>
  <c r="G37" i="36"/>
  <c r="E37" i="36"/>
  <c r="G36" i="36"/>
  <c r="E36" i="36"/>
  <c r="G35" i="36"/>
  <c r="E35" i="36"/>
  <c r="G34" i="36"/>
  <c r="E34" i="36"/>
  <c r="G33" i="36"/>
  <c r="E33" i="36"/>
  <c r="G32" i="36"/>
  <c r="E32" i="36"/>
  <c r="G31" i="36"/>
  <c r="E31" i="36"/>
  <c r="G30" i="36"/>
  <c r="E30" i="36"/>
  <c r="G29" i="36"/>
  <c r="E29" i="36"/>
  <c r="G28" i="36"/>
  <c r="E28" i="36"/>
  <c r="G27" i="36"/>
  <c r="E27" i="36"/>
  <c r="G26" i="36"/>
  <c r="E26" i="36"/>
  <c r="G25" i="36"/>
  <c r="E25" i="36"/>
  <c r="G24" i="36"/>
  <c r="E24" i="36"/>
  <c r="G23" i="36"/>
  <c r="E23" i="36"/>
  <c r="G22" i="36"/>
  <c r="E22" i="36"/>
  <c r="G21" i="36"/>
  <c r="E21" i="36"/>
  <c r="G20" i="36"/>
  <c r="E20" i="36"/>
  <c r="G19" i="36"/>
  <c r="E19" i="36"/>
  <c r="G18" i="36"/>
  <c r="E18" i="36"/>
  <c r="G17" i="36"/>
  <c r="E17" i="36"/>
  <c r="G16" i="36"/>
  <c r="E16" i="36"/>
  <c r="G15" i="36"/>
  <c r="E15" i="36"/>
  <c r="G14" i="36"/>
  <c r="E14" i="36"/>
  <c r="G13" i="36"/>
  <c r="E13" i="36"/>
  <c r="G12" i="36"/>
  <c r="E12" i="36"/>
  <c r="G11" i="36"/>
  <c r="E11" i="36"/>
  <c r="G10" i="36"/>
  <c r="E10" i="36"/>
  <c r="G9" i="36"/>
  <c r="E9" i="36"/>
  <c r="G8" i="36"/>
  <c r="E8" i="36"/>
  <c r="G7" i="36"/>
  <c r="E7" i="36"/>
  <c r="G6" i="36"/>
  <c r="E6" i="36"/>
  <c r="G5" i="36"/>
  <c r="E5" i="36"/>
  <c r="G4" i="36"/>
  <c r="E4" i="36"/>
  <c r="G3" i="36"/>
  <c r="E3" i="36"/>
  <c r="G2" i="36"/>
  <c r="E2" i="36"/>
  <c r="BY4" i="37"/>
  <c r="BY3" i="37"/>
  <c r="N78" i="37"/>
  <c r="N79" i="37"/>
  <c r="N80" i="37"/>
  <c r="N81" i="37"/>
  <c r="N82" i="37"/>
  <c r="N83" i="37"/>
  <c r="N84" i="37"/>
  <c r="N85" i="37"/>
  <c r="N86" i="37"/>
  <c r="N87" i="37"/>
  <c r="N88" i="37"/>
  <c r="N89" i="37"/>
  <c r="N90" i="37"/>
  <c r="N91" i="37"/>
  <c r="N92" i="37"/>
  <c r="N93" i="37"/>
  <c r="N94" i="37"/>
  <c r="N95" i="37"/>
  <c r="N96" i="37"/>
  <c r="N97" i="37"/>
  <c r="N98" i="37"/>
  <c r="N99" i="37"/>
  <c r="N100" i="37"/>
  <c r="N101" i="37"/>
  <c r="N102" i="37"/>
  <c r="N103" i="37"/>
  <c r="N104" i="37"/>
  <c r="N105" i="37"/>
  <c r="N106" i="37"/>
  <c r="N107" i="37"/>
  <c r="N108" i="37"/>
  <c r="N109" i="37"/>
  <c r="N110" i="37"/>
  <c r="N111" i="37"/>
  <c r="N112" i="37"/>
  <c r="N113" i="37"/>
  <c r="N114" i="37"/>
  <c r="N115" i="37"/>
  <c r="N116" i="37"/>
  <c r="N117" i="37"/>
  <c r="N118" i="37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N133" i="37"/>
  <c r="N134" i="37"/>
  <c r="N135" i="37"/>
  <c r="N136" i="37"/>
  <c r="N137" i="37"/>
  <c r="N138" i="37"/>
  <c r="N139" i="37"/>
  <c r="N140" i="37"/>
  <c r="N141" i="37"/>
  <c r="N142" i="37"/>
  <c r="N143" i="37"/>
  <c r="N144" i="37"/>
  <c r="N145" i="37"/>
  <c r="N146" i="37"/>
  <c r="N147" i="37"/>
  <c r="N148" i="37"/>
  <c r="N149" i="37"/>
  <c r="N150" i="37"/>
  <c r="N151" i="37"/>
  <c r="N152" i="37"/>
  <c r="N153" i="37"/>
  <c r="N154" i="37"/>
  <c r="N155" i="37"/>
  <c r="N156" i="37"/>
  <c r="N157" i="37"/>
  <c r="N158" i="37"/>
  <c r="N159" i="37"/>
  <c r="N160" i="37"/>
  <c r="N161" i="37"/>
  <c r="N162" i="37"/>
  <c r="N163" i="37"/>
  <c r="N164" i="37"/>
  <c r="N165" i="37"/>
  <c r="N166" i="37"/>
  <c r="N167" i="37"/>
  <c r="N168" i="37"/>
  <c r="N169" i="37"/>
  <c r="N170" i="37"/>
  <c r="N171" i="37"/>
  <c r="N172" i="37"/>
  <c r="N173" i="37"/>
  <c r="N174" i="37"/>
  <c r="N175" i="37"/>
  <c r="N176" i="37"/>
  <c r="N177" i="37"/>
  <c r="N178" i="37"/>
  <c r="N179" i="37"/>
  <c r="N180" i="37"/>
  <c r="N181" i="37"/>
  <c r="N182" i="37"/>
  <c r="N183" i="37"/>
  <c r="N184" i="37"/>
  <c r="N185" i="37"/>
  <c r="N186" i="37"/>
  <c r="N187" i="37"/>
  <c r="N3" i="37"/>
  <c r="N4" i="37"/>
  <c r="N5" i="37"/>
  <c r="N6" i="37"/>
  <c r="N7" i="37"/>
  <c r="N10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N62" i="37"/>
  <c r="N63" i="37"/>
  <c r="N64" i="37"/>
  <c r="N65" i="37"/>
  <c r="N66" i="37"/>
  <c r="N67" i="37"/>
  <c r="N68" i="37"/>
  <c r="N69" i="37"/>
  <c r="N70" i="37"/>
  <c r="N71" i="37"/>
  <c r="N72" i="37"/>
  <c r="N73" i="37"/>
  <c r="N74" i="37"/>
  <c r="N75" i="37"/>
  <c r="N76" i="37"/>
  <c r="N77" i="37"/>
  <c r="N2" i="37"/>
  <c r="G187" i="37"/>
  <c r="E187" i="37"/>
  <c r="G186" i="37"/>
  <c r="E186" i="37"/>
  <c r="G185" i="37"/>
  <c r="E185" i="37"/>
  <c r="G184" i="37"/>
  <c r="E184" i="37"/>
  <c r="G183" i="37"/>
  <c r="E183" i="37"/>
  <c r="G182" i="37"/>
  <c r="E182" i="37"/>
  <c r="G181" i="37"/>
  <c r="E181" i="37"/>
  <c r="G180" i="37"/>
  <c r="E180" i="37"/>
  <c r="G179" i="37"/>
  <c r="E179" i="37"/>
  <c r="G178" i="37"/>
  <c r="E178" i="37"/>
  <c r="G177" i="37"/>
  <c r="E177" i="37"/>
  <c r="G176" i="37"/>
  <c r="E176" i="37"/>
  <c r="G175" i="37"/>
  <c r="E175" i="37"/>
  <c r="G174" i="37"/>
  <c r="E174" i="37"/>
  <c r="G173" i="37"/>
  <c r="E173" i="37"/>
  <c r="G172" i="37"/>
  <c r="E172" i="37"/>
  <c r="G171" i="37"/>
  <c r="E171" i="37"/>
  <c r="G170" i="37"/>
  <c r="E170" i="37"/>
  <c r="G169" i="37"/>
  <c r="E169" i="37"/>
  <c r="G168" i="37"/>
  <c r="E168" i="37"/>
  <c r="G167" i="37"/>
  <c r="E167" i="37"/>
  <c r="G166" i="37"/>
  <c r="E166" i="37"/>
  <c r="G165" i="37"/>
  <c r="E165" i="37"/>
  <c r="G164" i="37"/>
  <c r="E164" i="37"/>
  <c r="G163" i="37"/>
  <c r="E163" i="37"/>
  <c r="G162" i="37"/>
  <c r="E162" i="37"/>
  <c r="G161" i="37"/>
  <c r="E161" i="37"/>
  <c r="G160" i="37"/>
  <c r="E160" i="37"/>
  <c r="G159" i="37"/>
  <c r="E159" i="37"/>
  <c r="G158" i="37"/>
  <c r="E158" i="37"/>
  <c r="G157" i="37"/>
  <c r="E157" i="37"/>
  <c r="G156" i="37"/>
  <c r="E156" i="37"/>
  <c r="G155" i="37"/>
  <c r="E155" i="37"/>
  <c r="G154" i="37"/>
  <c r="E154" i="37"/>
  <c r="G153" i="37"/>
  <c r="E153" i="37"/>
  <c r="G152" i="37"/>
  <c r="E152" i="37"/>
  <c r="G151" i="37"/>
  <c r="E151" i="37"/>
  <c r="G150" i="37"/>
  <c r="E150" i="37"/>
  <c r="G149" i="37"/>
  <c r="E149" i="37"/>
  <c r="G148" i="37"/>
  <c r="E148" i="37"/>
  <c r="G147" i="37"/>
  <c r="E147" i="37"/>
  <c r="G146" i="37"/>
  <c r="E146" i="37"/>
  <c r="G145" i="37"/>
  <c r="E145" i="37"/>
  <c r="G144" i="37"/>
  <c r="E144" i="37"/>
  <c r="G143" i="37"/>
  <c r="E143" i="37"/>
  <c r="G142" i="37"/>
  <c r="E142" i="37"/>
  <c r="G141" i="37"/>
  <c r="E141" i="37"/>
  <c r="G140" i="37"/>
  <c r="E140" i="37"/>
  <c r="G139" i="37"/>
  <c r="E139" i="37"/>
  <c r="G138" i="37"/>
  <c r="E138" i="37"/>
  <c r="G137" i="37"/>
  <c r="E137" i="37"/>
  <c r="G136" i="37"/>
  <c r="E136" i="37"/>
  <c r="G135" i="37"/>
  <c r="E135" i="37"/>
  <c r="G134" i="37"/>
  <c r="E134" i="37"/>
  <c r="G133" i="37"/>
  <c r="E133" i="37"/>
  <c r="G132" i="37"/>
  <c r="E132" i="37"/>
  <c r="G131" i="37"/>
  <c r="E131" i="37"/>
  <c r="G130" i="37"/>
  <c r="E130" i="37"/>
  <c r="G129" i="37"/>
  <c r="E129" i="37"/>
  <c r="G128" i="37"/>
  <c r="E128" i="37"/>
  <c r="G127" i="37"/>
  <c r="E127" i="37"/>
  <c r="G126" i="37"/>
  <c r="E126" i="37"/>
  <c r="G125" i="37"/>
  <c r="E125" i="37"/>
  <c r="G124" i="37"/>
  <c r="E124" i="37"/>
  <c r="G123" i="37"/>
  <c r="E123" i="37"/>
  <c r="G122" i="37"/>
  <c r="E122" i="37"/>
  <c r="G121" i="37"/>
  <c r="E121" i="37"/>
  <c r="G120" i="37"/>
  <c r="E120" i="37"/>
  <c r="G119" i="37"/>
  <c r="E119" i="37"/>
  <c r="G118" i="37"/>
  <c r="E118" i="37"/>
  <c r="G117" i="37"/>
  <c r="E117" i="37"/>
  <c r="G116" i="37"/>
  <c r="E116" i="37"/>
  <c r="G115" i="37"/>
  <c r="E115" i="37"/>
  <c r="G114" i="37"/>
  <c r="E114" i="37"/>
  <c r="G113" i="37"/>
  <c r="E113" i="37"/>
  <c r="G112" i="37"/>
  <c r="E112" i="37"/>
  <c r="G111" i="37"/>
  <c r="E111" i="37"/>
  <c r="G110" i="37"/>
  <c r="E110" i="37"/>
  <c r="G109" i="37"/>
  <c r="E109" i="37"/>
  <c r="G108" i="37"/>
  <c r="E108" i="37"/>
  <c r="G107" i="37"/>
  <c r="E107" i="37"/>
  <c r="G106" i="37"/>
  <c r="E106" i="37"/>
  <c r="G105" i="37"/>
  <c r="E105" i="37"/>
  <c r="G104" i="37"/>
  <c r="E104" i="37"/>
  <c r="G103" i="37"/>
  <c r="E103" i="37"/>
  <c r="G102" i="37"/>
  <c r="E102" i="37"/>
  <c r="G101" i="37"/>
  <c r="E101" i="37"/>
  <c r="G100" i="37"/>
  <c r="E100" i="37"/>
  <c r="G99" i="37"/>
  <c r="E99" i="37"/>
  <c r="G98" i="37"/>
  <c r="E98" i="37"/>
  <c r="G97" i="37"/>
  <c r="E97" i="37"/>
  <c r="G96" i="37"/>
  <c r="E96" i="37"/>
  <c r="G95" i="37"/>
  <c r="E95" i="37"/>
  <c r="G94" i="37"/>
  <c r="E94" i="37"/>
  <c r="G93" i="37"/>
  <c r="E93" i="37"/>
  <c r="G92" i="37"/>
  <c r="E92" i="37"/>
  <c r="G91" i="37"/>
  <c r="E91" i="37"/>
  <c r="G90" i="37"/>
  <c r="E90" i="37"/>
  <c r="G89" i="37"/>
  <c r="E89" i="37"/>
  <c r="G88" i="37"/>
  <c r="E88" i="37"/>
  <c r="G87" i="37"/>
  <c r="E87" i="37"/>
  <c r="G86" i="37"/>
  <c r="E86" i="37"/>
  <c r="G85" i="37"/>
  <c r="E85" i="37"/>
  <c r="G84" i="37"/>
  <c r="E84" i="37"/>
  <c r="G83" i="37"/>
  <c r="E83" i="37"/>
  <c r="G82" i="37"/>
  <c r="E82" i="37"/>
  <c r="G81" i="37"/>
  <c r="E81" i="37"/>
  <c r="G80" i="37"/>
  <c r="E80" i="37"/>
  <c r="G79" i="37"/>
  <c r="E79" i="37"/>
  <c r="G78" i="37"/>
  <c r="E78" i="37"/>
  <c r="G77" i="37"/>
  <c r="E77" i="37"/>
  <c r="G76" i="37"/>
  <c r="E76" i="37"/>
  <c r="G75" i="37"/>
  <c r="E75" i="37"/>
  <c r="G74" i="37"/>
  <c r="E74" i="37"/>
  <c r="G73" i="37"/>
  <c r="E73" i="37"/>
  <c r="G72" i="37"/>
  <c r="E72" i="37"/>
  <c r="G71" i="37"/>
  <c r="E71" i="37"/>
  <c r="G70" i="37"/>
  <c r="E70" i="37"/>
  <c r="G69" i="37"/>
  <c r="E69" i="37"/>
  <c r="G68" i="37"/>
  <c r="E68" i="37"/>
  <c r="G67" i="37"/>
  <c r="E67" i="37"/>
  <c r="G66" i="37"/>
  <c r="E66" i="37"/>
  <c r="G65" i="37"/>
  <c r="E65" i="37"/>
  <c r="G64" i="37"/>
  <c r="E64" i="37"/>
  <c r="G63" i="37"/>
  <c r="E63" i="37"/>
  <c r="G62" i="37"/>
  <c r="E62" i="37"/>
  <c r="G61" i="37"/>
  <c r="E61" i="37"/>
  <c r="G60" i="37"/>
  <c r="E60" i="37"/>
  <c r="G59" i="37"/>
  <c r="E59" i="37"/>
  <c r="G58" i="37"/>
  <c r="E58" i="37"/>
  <c r="G57" i="37"/>
  <c r="E57" i="37"/>
  <c r="G56" i="37"/>
  <c r="E56" i="37"/>
  <c r="G55" i="37"/>
  <c r="E55" i="37"/>
  <c r="G54" i="37"/>
  <c r="E54" i="37"/>
  <c r="G53" i="37"/>
  <c r="E53" i="37"/>
  <c r="G52" i="37"/>
  <c r="E52" i="37"/>
  <c r="G51" i="37"/>
  <c r="E51" i="37"/>
  <c r="G50" i="37"/>
  <c r="E50" i="37"/>
  <c r="G49" i="37"/>
  <c r="E49" i="37"/>
  <c r="G48" i="37"/>
  <c r="E48" i="37"/>
  <c r="G47" i="37"/>
  <c r="E47" i="37"/>
  <c r="G46" i="37"/>
  <c r="E46" i="37"/>
  <c r="G45" i="37"/>
  <c r="E45" i="37"/>
  <c r="G44" i="37"/>
  <c r="E44" i="37"/>
  <c r="G43" i="37"/>
  <c r="E43" i="37"/>
  <c r="G42" i="37"/>
  <c r="E42" i="37"/>
  <c r="G41" i="37"/>
  <c r="E41" i="37"/>
  <c r="G40" i="37"/>
  <c r="E40" i="37"/>
  <c r="G39" i="37"/>
  <c r="E39" i="37"/>
  <c r="G38" i="37"/>
  <c r="E38" i="37"/>
  <c r="G37" i="37"/>
  <c r="E37" i="37"/>
  <c r="G36" i="37"/>
  <c r="E36" i="37"/>
  <c r="G35" i="37"/>
  <c r="E35" i="37"/>
  <c r="G34" i="37"/>
  <c r="E34" i="37"/>
  <c r="G33" i="37"/>
  <c r="E33" i="37"/>
  <c r="G32" i="37"/>
  <c r="E32" i="37"/>
  <c r="G31" i="37"/>
  <c r="E31" i="37"/>
  <c r="G30" i="37"/>
  <c r="E30" i="37"/>
  <c r="G29" i="37"/>
  <c r="E29" i="37"/>
  <c r="G28" i="37"/>
  <c r="E28" i="37"/>
  <c r="G27" i="37"/>
  <c r="E27" i="37"/>
  <c r="G26" i="37"/>
  <c r="E26" i="37"/>
  <c r="G25" i="37"/>
  <c r="E25" i="37"/>
  <c r="G24" i="37"/>
  <c r="E24" i="37"/>
  <c r="G23" i="37"/>
  <c r="E23" i="37"/>
  <c r="G22" i="37"/>
  <c r="E22" i="37"/>
  <c r="G21" i="37"/>
  <c r="E21" i="37"/>
  <c r="G20" i="37"/>
  <c r="E20" i="37"/>
  <c r="G19" i="37"/>
  <c r="E19" i="37"/>
  <c r="G18" i="37"/>
  <c r="E18" i="37"/>
  <c r="G17" i="37"/>
  <c r="E17" i="37"/>
  <c r="G16" i="37"/>
  <c r="E16" i="37"/>
  <c r="G15" i="37"/>
  <c r="E15" i="37"/>
  <c r="G14" i="37"/>
  <c r="E14" i="37"/>
  <c r="G13" i="37"/>
  <c r="E13" i="37"/>
  <c r="G12" i="37"/>
  <c r="E12" i="37"/>
  <c r="G11" i="37"/>
  <c r="E11" i="37"/>
  <c r="G10" i="37"/>
  <c r="E10" i="37"/>
  <c r="G8" i="37"/>
  <c r="E8" i="37"/>
  <c r="G7" i="37"/>
  <c r="E7" i="37"/>
  <c r="G6" i="37"/>
  <c r="E6" i="37"/>
  <c r="G5" i="37"/>
  <c r="E5" i="37"/>
  <c r="G4" i="37"/>
  <c r="E4" i="37"/>
  <c r="G3" i="37"/>
  <c r="E3" i="37"/>
  <c r="G2" i="37"/>
  <c r="E2" i="37"/>
  <c r="R4" i="34"/>
  <c r="R3" i="34"/>
  <c r="R2" i="34"/>
  <c r="Q4" i="34"/>
  <c r="Q3" i="34"/>
  <c r="Q2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G2" i="41"/>
  <c r="U3" i="41"/>
  <c r="G111" i="34"/>
  <c r="G110" i="34"/>
  <c r="G109" i="34"/>
  <c r="G108" i="34"/>
  <c r="G107" i="34"/>
  <c r="G106" i="34"/>
  <c r="G105" i="34"/>
  <c r="G104" i="34"/>
  <c r="G103" i="34"/>
  <c r="G102" i="34"/>
  <c r="G101" i="34"/>
  <c r="G100" i="34"/>
  <c r="G99" i="34"/>
  <c r="G98" i="34"/>
  <c r="G97" i="34"/>
  <c r="G96" i="34"/>
  <c r="G95" i="34"/>
  <c r="G94" i="34"/>
  <c r="G93" i="34"/>
  <c r="G92" i="34"/>
  <c r="G91" i="34"/>
  <c r="G90" i="34"/>
  <c r="G89" i="34"/>
  <c r="G88" i="34"/>
  <c r="G87" i="34"/>
  <c r="G86" i="34"/>
  <c r="G85" i="34"/>
  <c r="G84" i="34"/>
  <c r="G83" i="34"/>
  <c r="G82" i="34"/>
  <c r="G81" i="34"/>
  <c r="G80" i="34"/>
  <c r="G79" i="34"/>
  <c r="G78" i="34"/>
  <c r="G77" i="34"/>
  <c r="G76" i="34"/>
  <c r="G75" i="34"/>
  <c r="G74" i="34"/>
  <c r="G73" i="34"/>
  <c r="G72" i="34"/>
  <c r="G71" i="34"/>
  <c r="G70" i="34"/>
  <c r="G69" i="34"/>
  <c r="G68" i="34"/>
  <c r="G67" i="34"/>
  <c r="G66" i="34"/>
  <c r="G65" i="34"/>
  <c r="G64" i="34"/>
  <c r="G63" i="34"/>
  <c r="G62" i="34"/>
  <c r="G61" i="34"/>
  <c r="G60" i="34"/>
  <c r="G59" i="34"/>
  <c r="G58" i="34"/>
  <c r="G57" i="34"/>
  <c r="G56" i="34"/>
  <c r="G55" i="34"/>
  <c r="G54" i="34"/>
  <c r="G53" i="34"/>
  <c r="G52" i="34"/>
  <c r="G51" i="34"/>
  <c r="G50" i="34"/>
  <c r="G49" i="34"/>
  <c r="G48" i="34"/>
  <c r="G47" i="34"/>
  <c r="G46" i="34"/>
  <c r="G45" i="34"/>
  <c r="G44" i="34"/>
  <c r="G43" i="34"/>
  <c r="G42" i="34"/>
  <c r="G41" i="34"/>
  <c r="G40" i="34"/>
  <c r="G39" i="34"/>
  <c r="G38" i="34"/>
  <c r="G37" i="34"/>
  <c r="G36" i="34"/>
  <c r="G35" i="34"/>
  <c r="G34" i="34"/>
  <c r="G33" i="34"/>
  <c r="G32" i="34"/>
  <c r="G31" i="34"/>
  <c r="G30" i="34"/>
  <c r="G29" i="34"/>
  <c r="G28" i="34"/>
  <c r="G27" i="34"/>
  <c r="G26" i="34"/>
  <c r="G25" i="34"/>
  <c r="G24" i="34"/>
  <c r="G23" i="34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E8" i="34"/>
  <c r="G7" i="34"/>
  <c r="E7" i="34"/>
  <c r="G6" i="34"/>
  <c r="E6" i="34"/>
  <c r="G5" i="34"/>
  <c r="E5" i="34"/>
  <c r="G4" i="34"/>
  <c r="E4" i="34"/>
  <c r="G3" i="34"/>
  <c r="E3" i="34"/>
  <c r="G2" i="34"/>
  <c r="E2" i="34"/>
  <c r="G3" i="41"/>
  <c r="G4" i="41"/>
  <c r="G5" i="41"/>
  <c r="G6" i="41"/>
  <c r="G7" i="41"/>
  <c r="G8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G41" i="41"/>
  <c r="G42" i="41"/>
  <c r="G43" i="41"/>
  <c r="G44" i="41"/>
  <c r="G45" i="41"/>
  <c r="G46" i="41"/>
  <c r="G47" i="41"/>
  <c r="G48" i="41"/>
  <c r="G49" i="41"/>
  <c r="G50" i="41"/>
  <c r="G51" i="41"/>
  <c r="G52" i="41"/>
  <c r="G53" i="41"/>
  <c r="G54" i="41"/>
  <c r="G55" i="41"/>
  <c r="G56" i="41"/>
  <c r="G57" i="41"/>
  <c r="G58" i="41"/>
  <c r="G59" i="41"/>
  <c r="G60" i="41"/>
  <c r="G61" i="41"/>
  <c r="G62" i="41"/>
  <c r="G63" i="41"/>
  <c r="G64" i="41"/>
  <c r="G65" i="41"/>
  <c r="G66" i="41"/>
  <c r="G67" i="41"/>
  <c r="G68" i="41"/>
  <c r="G69" i="41"/>
  <c r="G70" i="41"/>
  <c r="G71" i="41"/>
  <c r="G72" i="41"/>
  <c r="G73" i="41"/>
  <c r="G74" i="41"/>
  <c r="G75" i="41"/>
  <c r="G76" i="41"/>
  <c r="G77" i="41"/>
  <c r="G78" i="41"/>
  <c r="G79" i="41"/>
  <c r="G80" i="41"/>
  <c r="G81" i="41"/>
  <c r="G82" i="41"/>
  <c r="G83" i="41"/>
  <c r="G84" i="41"/>
  <c r="G85" i="41"/>
  <c r="G86" i="41"/>
  <c r="G87" i="41"/>
  <c r="G88" i="41"/>
  <c r="G89" i="41"/>
  <c r="G90" i="41"/>
  <c r="G91" i="41"/>
  <c r="G92" i="41"/>
  <c r="G93" i="41"/>
  <c r="G94" i="41"/>
  <c r="G95" i="41"/>
  <c r="G96" i="41"/>
  <c r="G97" i="41"/>
  <c r="G98" i="41"/>
  <c r="G99" i="41"/>
  <c r="G100" i="41"/>
  <c r="G101" i="41"/>
  <c r="G102" i="41"/>
  <c r="G103" i="41"/>
  <c r="G104" i="41"/>
  <c r="G105" i="41"/>
  <c r="G106" i="41"/>
  <c r="G107" i="41"/>
  <c r="G108" i="41"/>
  <c r="G109" i="41"/>
  <c r="G110" i="41"/>
  <c r="G111" i="41"/>
  <c r="G112" i="41"/>
  <c r="G113" i="41"/>
  <c r="G114" i="41"/>
  <c r="G115" i="41"/>
  <c r="G116" i="41"/>
  <c r="G117" i="41"/>
  <c r="G118" i="41"/>
  <c r="G119" i="41"/>
  <c r="G120" i="41"/>
  <c r="G121" i="41"/>
  <c r="G122" i="41"/>
  <c r="G123" i="41"/>
  <c r="G124" i="41"/>
  <c r="G125" i="41"/>
  <c r="G126" i="41"/>
  <c r="G127" i="41"/>
  <c r="G128" i="41"/>
  <c r="G129" i="41"/>
  <c r="G130" i="41"/>
  <c r="G131" i="41"/>
  <c r="G132" i="41"/>
  <c r="G133" i="41"/>
  <c r="G134" i="41"/>
  <c r="G135" i="41"/>
  <c r="G136" i="41"/>
  <c r="G137" i="41"/>
  <c r="G138" i="41"/>
  <c r="G139" i="41"/>
  <c r="G140" i="41"/>
  <c r="G141" i="41"/>
  <c r="G142" i="41"/>
  <c r="G143" i="41"/>
  <c r="G144" i="41"/>
  <c r="G145" i="41"/>
  <c r="G146" i="41"/>
  <c r="G147" i="41"/>
  <c r="G148" i="41"/>
  <c r="G149" i="41"/>
  <c r="G150" i="41"/>
  <c r="G151" i="41"/>
  <c r="G152" i="41"/>
  <c r="G153" i="41"/>
  <c r="G154" i="41"/>
  <c r="G155" i="41"/>
  <c r="G156" i="41"/>
  <c r="G157" i="41"/>
  <c r="G158" i="41"/>
  <c r="G159" i="41"/>
  <c r="G160" i="41"/>
  <c r="G161" i="41"/>
  <c r="G162" i="41"/>
  <c r="G163" i="41"/>
  <c r="G164" i="41"/>
  <c r="G165" i="41"/>
  <c r="G166" i="41"/>
  <c r="G167" i="41"/>
  <c r="G168" i="41"/>
  <c r="G169" i="41"/>
  <c r="G170" i="41"/>
  <c r="G171" i="41"/>
  <c r="G172" i="41"/>
  <c r="G173" i="41"/>
  <c r="G174" i="41"/>
  <c r="G175" i="41"/>
  <c r="G176" i="41"/>
  <c r="G177" i="41"/>
  <c r="G178" i="41"/>
  <c r="G179" i="41"/>
  <c r="G180" i="41"/>
  <c r="G181" i="41"/>
  <c r="G182" i="41"/>
  <c r="G183" i="41"/>
  <c r="G184" i="41"/>
  <c r="G185" i="41"/>
  <c r="G186" i="41"/>
  <c r="G187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3" i="41"/>
  <c r="E4" i="41"/>
  <c r="E5" i="41"/>
  <c r="E6" i="41"/>
  <c r="E7" i="41"/>
  <c r="E8" i="41"/>
  <c r="J8" i="41" s="1"/>
  <c r="E10" i="41"/>
  <c r="E11" i="41"/>
  <c r="E12" i="41"/>
  <c r="E13" i="41"/>
  <c r="E14" i="41"/>
  <c r="J4" i="2"/>
  <c r="F4" i="31"/>
  <c r="F3" i="31"/>
  <c r="G3" i="31"/>
  <c r="G4" i="31"/>
  <c r="G2" i="31"/>
  <c r="F93" i="22"/>
  <c r="F94" i="22"/>
  <c r="F95" i="22"/>
  <c r="F92" i="22"/>
  <c r="F91" i="22"/>
  <c r="F90" i="22"/>
  <c r="F89" i="22"/>
  <c r="F86" i="22"/>
  <c r="F85" i="22"/>
  <c r="F84" i="22"/>
  <c r="F83" i="22"/>
  <c r="F82" i="22"/>
  <c r="F80" i="22"/>
  <c r="F79" i="22"/>
  <c r="F78" i="22"/>
  <c r="F77" i="22"/>
  <c r="F76" i="22"/>
  <c r="F75" i="22"/>
  <c r="F71" i="22"/>
  <c r="F70" i="22"/>
  <c r="F69" i="22"/>
  <c r="F68" i="22"/>
  <c r="F67" i="22"/>
  <c r="F66" i="22"/>
  <c r="F65" i="22"/>
  <c r="F64" i="22"/>
  <c r="F63" i="22"/>
  <c r="F62" i="22"/>
  <c r="F61" i="22"/>
  <c r="F60" i="22"/>
  <c r="F57" i="22"/>
  <c r="F56" i="22"/>
  <c r="F55" i="22"/>
  <c r="F54" i="22"/>
  <c r="F53" i="22"/>
  <c r="F52" i="22"/>
  <c r="F51" i="22"/>
  <c r="F49" i="22"/>
  <c r="F48" i="22"/>
  <c r="F47" i="22"/>
  <c r="F44" i="22"/>
  <c r="F43" i="22"/>
  <c r="F42" i="22"/>
  <c r="F41" i="22"/>
  <c r="F40" i="22"/>
  <c r="F39" i="22"/>
  <c r="F38" i="22"/>
  <c r="F37" i="22"/>
  <c r="F36" i="22"/>
  <c r="F35" i="22"/>
  <c r="F33" i="22"/>
  <c r="F32" i="22"/>
  <c r="F29" i="22"/>
  <c r="F28" i="22"/>
  <c r="F27" i="22"/>
  <c r="F25" i="22"/>
  <c r="F24" i="22"/>
  <c r="F22" i="22"/>
  <c r="F21" i="22"/>
  <c r="F20" i="22"/>
  <c r="F19" i="22"/>
  <c r="F18" i="22"/>
  <c r="F17" i="22"/>
  <c r="F3" i="22"/>
  <c r="F4" i="22"/>
  <c r="F5" i="22"/>
  <c r="F6" i="22"/>
  <c r="F7" i="22"/>
  <c r="F8" i="22"/>
  <c r="F10" i="22"/>
  <c r="F11" i="22"/>
  <c r="F12" i="22"/>
  <c r="F13" i="22"/>
  <c r="F14" i="22"/>
  <c r="D71" i="22"/>
  <c r="F2" i="22"/>
  <c r="D95" i="22"/>
  <c r="D94" i="22"/>
  <c r="D93" i="22"/>
  <c r="D92" i="22"/>
  <c r="D91" i="22"/>
  <c r="D90" i="22"/>
  <c r="D89" i="22"/>
  <c r="D86" i="22"/>
  <c r="D85" i="22"/>
  <c r="D84" i="22"/>
  <c r="D83" i="22"/>
  <c r="D82" i="22"/>
  <c r="D80" i="22"/>
  <c r="D79" i="22"/>
  <c r="D78" i="22"/>
  <c r="D77" i="22"/>
  <c r="D76" i="22"/>
  <c r="D75" i="22"/>
  <c r="D70" i="22"/>
  <c r="D69" i="22"/>
  <c r="D68" i="22"/>
  <c r="D67" i="22"/>
  <c r="D66" i="22"/>
  <c r="D65" i="22"/>
  <c r="D64" i="22"/>
  <c r="D63" i="22"/>
  <c r="D62" i="22"/>
  <c r="D61" i="22"/>
  <c r="D60" i="22"/>
  <c r="D57" i="22"/>
  <c r="D56" i="22"/>
  <c r="D55" i="22"/>
  <c r="D54" i="22"/>
  <c r="D53" i="22"/>
  <c r="D52" i="22"/>
  <c r="D51" i="22"/>
  <c r="D49" i="22"/>
  <c r="D48" i="22"/>
  <c r="D47" i="22"/>
  <c r="D44" i="22"/>
  <c r="D43" i="22"/>
  <c r="D42" i="22"/>
  <c r="D41" i="22"/>
  <c r="D40" i="22"/>
  <c r="D39" i="22"/>
  <c r="D38" i="22"/>
  <c r="D37" i="22"/>
  <c r="D36" i="22"/>
  <c r="D35" i="22"/>
  <c r="D33" i="22"/>
  <c r="D32" i="22"/>
  <c r="D29" i="22"/>
  <c r="D28" i="22"/>
  <c r="D27" i="22"/>
  <c r="D25" i="22"/>
  <c r="D24" i="22"/>
  <c r="D22" i="22"/>
  <c r="D21" i="22"/>
  <c r="D20" i="22"/>
  <c r="D19" i="22"/>
  <c r="D18" i="22"/>
  <c r="D17" i="22"/>
  <c r="D3" i="22"/>
  <c r="D4" i="22"/>
  <c r="D5" i="22"/>
  <c r="D6" i="22"/>
  <c r="D7" i="22"/>
  <c r="D8" i="22"/>
  <c r="D10" i="22"/>
  <c r="D11" i="22"/>
  <c r="D12" i="22"/>
  <c r="D13" i="22"/>
  <c r="D14" i="22"/>
  <c r="D2" i="22"/>
  <c r="F90" i="24"/>
  <c r="D90" i="24"/>
  <c r="F76" i="24"/>
  <c r="D76" i="24"/>
  <c r="F61" i="24"/>
  <c r="D61" i="24"/>
  <c r="F48" i="24"/>
  <c r="D48" i="24"/>
  <c r="F33" i="24"/>
  <c r="D33" i="24"/>
  <c r="F18" i="24"/>
  <c r="D18" i="24"/>
  <c r="F3" i="24"/>
  <c r="D3" i="24"/>
  <c r="H377" i="22"/>
  <c r="G377" i="22"/>
  <c r="E377" i="22"/>
  <c r="C377" i="22"/>
  <c r="B377" i="22"/>
  <c r="I376" i="22"/>
  <c r="I375" i="22"/>
  <c r="I374" i="22"/>
  <c r="I373" i="22"/>
  <c r="I372" i="22"/>
  <c r="I371" i="22"/>
  <c r="I370" i="22"/>
  <c r="I369" i="22"/>
  <c r="I368" i="22"/>
  <c r="I367" i="22"/>
  <c r="I366" i="22"/>
  <c r="I365" i="22"/>
  <c r="I364" i="22"/>
  <c r="I363" i="22"/>
  <c r="I362" i="22"/>
  <c r="I361" i="22"/>
  <c r="I360" i="22"/>
  <c r="I359" i="22"/>
  <c r="I358" i="22"/>
  <c r="I357" i="22"/>
  <c r="I356" i="22"/>
  <c r="I355" i="22"/>
  <c r="I354" i="22"/>
  <c r="I353" i="22"/>
  <c r="I352" i="22"/>
  <c r="I351" i="22"/>
  <c r="I350" i="22"/>
  <c r="I349" i="22"/>
  <c r="I348" i="22"/>
  <c r="I347" i="22"/>
  <c r="I346" i="22"/>
  <c r="I345" i="22"/>
  <c r="I344" i="22"/>
  <c r="I343" i="22"/>
  <c r="I342" i="22"/>
  <c r="I341" i="22"/>
  <c r="I340" i="22"/>
  <c r="I339" i="22"/>
  <c r="I338" i="22"/>
  <c r="I337" i="22"/>
  <c r="I336" i="22"/>
  <c r="I335" i="22"/>
  <c r="I334" i="22"/>
  <c r="I333" i="22"/>
  <c r="I332" i="22"/>
  <c r="Q331" i="22"/>
  <c r="P331" i="22"/>
  <c r="O331" i="22"/>
  <c r="N331" i="22"/>
  <c r="M331" i="22"/>
  <c r="I331" i="22"/>
  <c r="Q330" i="22"/>
  <c r="P330" i="22"/>
  <c r="O330" i="22"/>
  <c r="N330" i="22"/>
  <c r="M330" i="22"/>
  <c r="L330" i="22" s="1"/>
  <c r="I330" i="22"/>
  <c r="I329" i="22"/>
  <c r="H327" i="22"/>
  <c r="G327" i="22"/>
  <c r="E327" i="22"/>
  <c r="C327" i="22"/>
  <c r="B327" i="22"/>
  <c r="I326" i="22"/>
  <c r="I325" i="22"/>
  <c r="I324" i="22"/>
  <c r="I323" i="22"/>
  <c r="I322" i="22"/>
  <c r="I321" i="22"/>
  <c r="I320" i="22"/>
  <c r="I319" i="22"/>
  <c r="I318" i="22"/>
  <c r="I317" i="22"/>
  <c r="I316" i="22"/>
  <c r="I315" i="22"/>
  <c r="I314" i="22"/>
  <c r="I313" i="22"/>
  <c r="I312" i="22"/>
  <c r="I311" i="22"/>
  <c r="I310" i="22"/>
  <c r="I309" i="22"/>
  <c r="I308" i="22"/>
  <c r="I307" i="22"/>
  <c r="I306" i="22"/>
  <c r="I305" i="22"/>
  <c r="I304" i="22"/>
  <c r="I299" i="22"/>
  <c r="I298" i="22"/>
  <c r="I297" i="22"/>
  <c r="I296" i="22"/>
  <c r="I295" i="22"/>
  <c r="I294" i="22"/>
  <c r="I293" i="22"/>
  <c r="I292" i="22"/>
  <c r="I291" i="22"/>
  <c r="I290" i="22"/>
  <c r="I289" i="22"/>
  <c r="I288" i="22"/>
  <c r="I287" i="22"/>
  <c r="I286" i="22"/>
  <c r="I285" i="22"/>
  <c r="I284" i="22"/>
  <c r="I283" i="22"/>
  <c r="Q282" i="22"/>
  <c r="P282" i="22"/>
  <c r="O282" i="22"/>
  <c r="N282" i="22"/>
  <c r="M282" i="22"/>
  <c r="I282" i="22"/>
  <c r="Q281" i="22"/>
  <c r="P281" i="22"/>
  <c r="O281" i="22"/>
  <c r="N281" i="22"/>
  <c r="M281" i="22"/>
  <c r="I281" i="22"/>
  <c r="I280" i="22"/>
  <c r="H278" i="22"/>
  <c r="G278" i="22"/>
  <c r="E278" i="22"/>
  <c r="C278" i="22"/>
  <c r="B278" i="22"/>
  <c r="I277" i="22"/>
  <c r="I276" i="22"/>
  <c r="I275" i="22"/>
  <c r="I274" i="22"/>
  <c r="I273" i="22"/>
  <c r="I272" i="22"/>
  <c r="I271" i="22"/>
  <c r="I270" i="22"/>
  <c r="I269" i="22"/>
  <c r="I268" i="22"/>
  <c r="I267" i="22"/>
  <c r="I266" i="22"/>
  <c r="Q265" i="22"/>
  <c r="P265" i="22"/>
  <c r="O265" i="22"/>
  <c r="N265" i="22"/>
  <c r="M265" i="22"/>
  <c r="I265" i="22"/>
  <c r="Q264" i="22"/>
  <c r="P264" i="22"/>
  <c r="O264" i="22"/>
  <c r="N264" i="22"/>
  <c r="M264" i="22"/>
  <c r="L264" i="22" s="1"/>
  <c r="I264" i="22"/>
  <c r="I263" i="22"/>
  <c r="Q256" i="22"/>
  <c r="P256" i="22"/>
  <c r="O256" i="22"/>
  <c r="N256" i="22"/>
  <c r="M256" i="22"/>
  <c r="H254" i="22"/>
  <c r="G254" i="22"/>
  <c r="E254" i="22"/>
  <c r="C254" i="22"/>
  <c r="B254" i="22"/>
  <c r="J250" i="22"/>
  <c r="P248" i="22"/>
  <c r="O248" i="22"/>
  <c r="N248" i="22"/>
  <c r="M248" i="22"/>
  <c r="Q247" i="22"/>
  <c r="P247" i="22"/>
  <c r="O247" i="22"/>
  <c r="H243" i="22"/>
  <c r="G243" i="22"/>
  <c r="E243" i="22"/>
  <c r="C243" i="22"/>
  <c r="B243" i="22"/>
  <c r="I242" i="22"/>
  <c r="I241" i="22"/>
  <c r="I240" i="22"/>
  <c r="I239" i="22"/>
  <c r="I238" i="22"/>
  <c r="I237" i="22"/>
  <c r="I235" i="22"/>
  <c r="I234" i="22"/>
  <c r="I233" i="22"/>
  <c r="Q232" i="22"/>
  <c r="P232" i="22"/>
  <c r="O232" i="22"/>
  <c r="N232" i="22"/>
  <c r="M232" i="22"/>
  <c r="I232" i="22"/>
  <c r="Q231" i="22"/>
  <c r="P231" i="22"/>
  <c r="O231" i="22"/>
  <c r="N231" i="22"/>
  <c r="M231" i="22"/>
  <c r="L231" i="22" s="1"/>
  <c r="I231" i="22"/>
  <c r="I230" i="22"/>
  <c r="H228" i="22"/>
  <c r="G228" i="22"/>
  <c r="E228" i="22"/>
  <c r="C228" i="22"/>
  <c r="B228" i="22"/>
  <c r="I227" i="22"/>
  <c r="I226" i="22"/>
  <c r="I225" i="22"/>
  <c r="I224" i="22"/>
  <c r="I223" i="22"/>
  <c r="I222" i="22"/>
  <c r="I220" i="22"/>
  <c r="I219" i="22"/>
  <c r="I218" i="22"/>
  <c r="I217" i="22"/>
  <c r="I216" i="22"/>
  <c r="I215" i="22"/>
  <c r="I213" i="22"/>
  <c r="I212" i="22"/>
  <c r="I211" i="22"/>
  <c r="Q210" i="22"/>
  <c r="P210" i="22"/>
  <c r="O210" i="22"/>
  <c r="N210" i="22"/>
  <c r="M210" i="22"/>
  <c r="I210" i="22"/>
  <c r="Q209" i="22"/>
  <c r="P209" i="22"/>
  <c r="R209" i="22" s="1"/>
  <c r="O209" i="22"/>
  <c r="N209" i="22"/>
  <c r="M209" i="22"/>
  <c r="I209" i="22"/>
  <c r="I208" i="22"/>
  <c r="H206" i="22"/>
  <c r="G206" i="22"/>
  <c r="E206" i="22"/>
  <c r="C206" i="22"/>
  <c r="B206" i="22"/>
  <c r="I205" i="22"/>
  <c r="I204" i="22"/>
  <c r="I203" i="22"/>
  <c r="I202" i="22"/>
  <c r="I201" i="22"/>
  <c r="I200" i="22"/>
  <c r="I198" i="22"/>
  <c r="I197" i="22"/>
  <c r="I196" i="22"/>
  <c r="I195" i="22"/>
  <c r="I194" i="22"/>
  <c r="Q193" i="22"/>
  <c r="P193" i="22"/>
  <c r="O193" i="22"/>
  <c r="N193" i="22"/>
  <c r="M193" i="22"/>
  <c r="I193" i="22"/>
  <c r="Q192" i="22"/>
  <c r="P192" i="22"/>
  <c r="R192" i="22" s="1"/>
  <c r="O192" i="22"/>
  <c r="N192" i="22"/>
  <c r="M192" i="22"/>
  <c r="L192" i="22" s="1"/>
  <c r="I191" i="22"/>
  <c r="H189" i="22"/>
  <c r="G189" i="22"/>
  <c r="E189" i="22"/>
  <c r="C189" i="22"/>
  <c r="B189" i="22"/>
  <c r="I188" i="22"/>
  <c r="I187" i="22"/>
  <c r="I186" i="22"/>
  <c r="I185" i="22"/>
  <c r="I184" i="22"/>
  <c r="I183" i="22"/>
  <c r="I181" i="22"/>
  <c r="I180" i="22"/>
  <c r="I179" i="22"/>
  <c r="I178" i="22"/>
  <c r="Q177" i="22"/>
  <c r="P177" i="22"/>
  <c r="O177" i="22"/>
  <c r="N177" i="22"/>
  <c r="M177" i="22"/>
  <c r="I177" i="22"/>
  <c r="Q176" i="22"/>
  <c r="P176" i="22"/>
  <c r="R176" i="22" s="1"/>
  <c r="O176" i="22"/>
  <c r="N176" i="22"/>
  <c r="M176" i="22"/>
  <c r="I175" i="22"/>
  <c r="H173" i="22"/>
  <c r="G173" i="22"/>
  <c r="E173" i="22"/>
  <c r="C173" i="22"/>
  <c r="B173" i="22"/>
  <c r="I172" i="22"/>
  <c r="I171" i="22"/>
  <c r="I170" i="22"/>
  <c r="I169" i="22"/>
  <c r="I168" i="22"/>
  <c r="I167" i="22"/>
  <c r="I165" i="22"/>
  <c r="I164" i="22"/>
  <c r="I163" i="22"/>
  <c r="Q162" i="22"/>
  <c r="P162" i="22"/>
  <c r="O162" i="22"/>
  <c r="N162" i="22"/>
  <c r="M162" i="22"/>
  <c r="I162" i="22"/>
  <c r="Q161" i="22"/>
  <c r="P161" i="22"/>
  <c r="R161" i="22" s="1"/>
  <c r="O161" i="22"/>
  <c r="N161" i="22"/>
  <c r="M161" i="22"/>
  <c r="L161" i="22" s="1"/>
  <c r="I161" i="22"/>
  <c r="I160" i="22"/>
  <c r="H158" i="22"/>
  <c r="G158" i="22"/>
  <c r="E158" i="22"/>
  <c r="C158" i="22"/>
  <c r="B158" i="22"/>
  <c r="I157" i="22"/>
  <c r="I156" i="22"/>
  <c r="I155" i="22"/>
  <c r="I154" i="22"/>
  <c r="I153" i="22"/>
  <c r="I152" i="22"/>
  <c r="I150" i="22"/>
  <c r="I149" i="22"/>
  <c r="I148" i="22"/>
  <c r="Q147" i="22"/>
  <c r="P147" i="22"/>
  <c r="O147" i="22"/>
  <c r="N147" i="22"/>
  <c r="M147" i="22"/>
  <c r="I147" i="22"/>
  <c r="Q146" i="22"/>
  <c r="P146" i="22"/>
  <c r="R146" i="22" s="1"/>
  <c r="O146" i="22"/>
  <c r="N146" i="22"/>
  <c r="M146" i="22"/>
  <c r="L146" i="22" s="1"/>
  <c r="I146" i="22"/>
  <c r="I145" i="22"/>
  <c r="H143" i="22"/>
  <c r="G143" i="22"/>
  <c r="E143" i="22"/>
  <c r="C143" i="22"/>
  <c r="B143" i="22"/>
  <c r="I142" i="22"/>
  <c r="I141" i="22"/>
  <c r="I140" i="22"/>
  <c r="I139" i="22"/>
  <c r="I138" i="22"/>
  <c r="I137" i="22"/>
  <c r="I135" i="22"/>
  <c r="I134" i="22"/>
  <c r="I133" i="22"/>
  <c r="Q132" i="22"/>
  <c r="P132" i="22"/>
  <c r="O132" i="22"/>
  <c r="N132" i="22"/>
  <c r="M132" i="22"/>
  <c r="I132" i="22"/>
  <c r="Q131" i="22"/>
  <c r="P131" i="22"/>
  <c r="R131" i="22" s="1"/>
  <c r="O131" i="22"/>
  <c r="N131" i="22"/>
  <c r="M131" i="22"/>
  <c r="I131" i="22"/>
  <c r="I130" i="22"/>
  <c r="H128" i="22"/>
  <c r="G128" i="22"/>
  <c r="E128" i="22"/>
  <c r="C128" i="22"/>
  <c r="B128" i="22"/>
  <c r="I127" i="22"/>
  <c r="I126" i="22"/>
  <c r="I125" i="22"/>
  <c r="I124" i="22"/>
  <c r="I123" i="22"/>
  <c r="I122" i="22"/>
  <c r="I120" i="22"/>
  <c r="I119" i="22"/>
  <c r="I118" i="22"/>
  <c r="I117" i="22"/>
  <c r="I116" i="22"/>
  <c r="I115" i="22"/>
  <c r="I113" i="22"/>
  <c r="I112" i="22"/>
  <c r="I111" i="22"/>
  <c r="I110" i="22"/>
  <c r="Q109" i="22"/>
  <c r="P109" i="22"/>
  <c r="O109" i="22"/>
  <c r="N109" i="22"/>
  <c r="I109" i="22"/>
  <c r="I108" i="22"/>
  <c r="P101" i="22"/>
  <c r="O101" i="22"/>
  <c r="N101" i="22"/>
  <c r="M101" i="22"/>
  <c r="P100" i="22"/>
  <c r="R100" i="22" s="1"/>
  <c r="O100" i="22"/>
  <c r="N100" i="22"/>
  <c r="H98" i="22"/>
  <c r="G98" i="22"/>
  <c r="E98" i="22"/>
  <c r="C98" i="22"/>
  <c r="B98" i="22"/>
  <c r="H96" i="22"/>
  <c r="G96" i="22"/>
  <c r="E96" i="22"/>
  <c r="C96" i="22"/>
  <c r="B96" i="22"/>
  <c r="Q91" i="22"/>
  <c r="P91" i="22"/>
  <c r="O91" i="22"/>
  <c r="N91" i="22"/>
  <c r="M91" i="22"/>
  <c r="Q90" i="22"/>
  <c r="P90" i="22"/>
  <c r="R90" i="22" s="1"/>
  <c r="O90" i="22"/>
  <c r="N90" i="22"/>
  <c r="M90" i="22"/>
  <c r="H87" i="22"/>
  <c r="G87" i="22"/>
  <c r="E87" i="22"/>
  <c r="C87" i="22"/>
  <c r="B87" i="22"/>
  <c r="Q77" i="22"/>
  <c r="P77" i="22"/>
  <c r="O77" i="22"/>
  <c r="N77" i="22"/>
  <c r="M77" i="22"/>
  <c r="Q76" i="22"/>
  <c r="P76" i="22"/>
  <c r="O76" i="22"/>
  <c r="N76" i="22"/>
  <c r="M76" i="22"/>
  <c r="L76" i="22" s="1"/>
  <c r="H73" i="22"/>
  <c r="G73" i="22"/>
  <c r="E73" i="22"/>
  <c r="C73" i="22"/>
  <c r="B73" i="22"/>
  <c r="Q62" i="22"/>
  <c r="P62" i="22"/>
  <c r="O62" i="22"/>
  <c r="N62" i="22"/>
  <c r="M62" i="22"/>
  <c r="Q61" i="22"/>
  <c r="P61" i="22"/>
  <c r="R61" i="22" s="1"/>
  <c r="O61" i="22"/>
  <c r="N61" i="22"/>
  <c r="M61" i="22"/>
  <c r="L61" i="22" s="1"/>
  <c r="H58" i="22"/>
  <c r="G58" i="22"/>
  <c r="E58" i="22"/>
  <c r="C58" i="22"/>
  <c r="B58" i="22"/>
  <c r="I58" i="22" s="1"/>
  <c r="Q49" i="22"/>
  <c r="P49" i="22"/>
  <c r="O49" i="22"/>
  <c r="N49" i="22"/>
  <c r="M49" i="22"/>
  <c r="Q48" i="22"/>
  <c r="P48" i="22"/>
  <c r="R48" i="22" s="1"/>
  <c r="O48" i="22"/>
  <c r="N48" i="22"/>
  <c r="M48" i="22"/>
  <c r="L48" i="22" s="1"/>
  <c r="H45" i="22"/>
  <c r="G45" i="22"/>
  <c r="E45" i="22"/>
  <c r="C45" i="22"/>
  <c r="B45" i="22"/>
  <c r="Q34" i="22"/>
  <c r="P34" i="22"/>
  <c r="O34" i="22"/>
  <c r="N34" i="22"/>
  <c r="M34" i="22"/>
  <c r="Q33" i="22"/>
  <c r="P33" i="22"/>
  <c r="R33" i="22" s="1"/>
  <c r="O33" i="22"/>
  <c r="N33" i="22"/>
  <c r="M33" i="22"/>
  <c r="H30" i="22"/>
  <c r="G30" i="22"/>
  <c r="E30" i="22"/>
  <c r="C30" i="22"/>
  <c r="B30" i="22"/>
  <c r="Q19" i="22"/>
  <c r="P19" i="22"/>
  <c r="O19" i="22"/>
  <c r="N19" i="22"/>
  <c r="M19" i="22"/>
  <c r="Q18" i="22"/>
  <c r="P18" i="22"/>
  <c r="O18" i="22"/>
  <c r="N18" i="22"/>
  <c r="M18" i="22"/>
  <c r="L18" i="22" s="1"/>
  <c r="G15" i="22"/>
  <c r="E15" i="22"/>
  <c r="C15" i="22"/>
  <c r="B15" i="22"/>
  <c r="I15" i="22" s="1"/>
  <c r="Q4" i="22"/>
  <c r="P4" i="22"/>
  <c r="O4" i="22"/>
  <c r="Q3" i="22"/>
  <c r="P3" i="22"/>
  <c r="O3" i="22"/>
  <c r="M3" i="22"/>
  <c r="L3" i="22" s="1"/>
  <c r="K102" i="2"/>
  <c r="L102" i="2"/>
  <c r="M102" i="2"/>
  <c r="N102" i="2"/>
  <c r="J102" i="2"/>
  <c r="K101" i="2"/>
  <c r="L101" i="2"/>
  <c r="M101" i="2"/>
  <c r="N101" i="2"/>
  <c r="I104" i="2"/>
  <c r="J257" i="2"/>
  <c r="K257" i="2"/>
  <c r="L257" i="2"/>
  <c r="M257" i="2"/>
  <c r="I257" i="2"/>
  <c r="J256" i="2"/>
  <c r="K256" i="2"/>
  <c r="L256" i="2"/>
  <c r="M256" i="2"/>
  <c r="I256" i="2"/>
  <c r="C255" i="2"/>
  <c r="D255" i="2"/>
  <c r="E255" i="2"/>
  <c r="F255" i="2"/>
  <c r="B255" i="2"/>
  <c r="B129" i="2"/>
  <c r="C99" i="2"/>
  <c r="D99" i="2"/>
  <c r="E99" i="2"/>
  <c r="F99" i="2"/>
  <c r="B99" i="2"/>
  <c r="B88" i="2"/>
  <c r="K232" i="2"/>
  <c r="L232" i="2"/>
  <c r="M232" i="2"/>
  <c r="N232" i="2"/>
  <c r="K233" i="2"/>
  <c r="L233" i="2"/>
  <c r="M233" i="2"/>
  <c r="N233" i="2"/>
  <c r="J233" i="2"/>
  <c r="J232" i="2"/>
  <c r="N210" i="2"/>
  <c r="K211" i="2"/>
  <c r="L211" i="2"/>
  <c r="M211" i="2"/>
  <c r="N211" i="2"/>
  <c r="J211" i="2"/>
  <c r="K210" i="2"/>
  <c r="L210" i="2"/>
  <c r="M210" i="2"/>
  <c r="J210" i="2"/>
  <c r="K194" i="2"/>
  <c r="L194" i="2"/>
  <c r="M194" i="2"/>
  <c r="N194" i="2"/>
  <c r="J194" i="2"/>
  <c r="K193" i="2"/>
  <c r="L193" i="2"/>
  <c r="M193" i="2"/>
  <c r="N193" i="2"/>
  <c r="J193" i="2"/>
  <c r="K178" i="2"/>
  <c r="L178" i="2"/>
  <c r="M178" i="2"/>
  <c r="N178" i="2"/>
  <c r="J178" i="2"/>
  <c r="K177" i="2"/>
  <c r="L177" i="2"/>
  <c r="M177" i="2"/>
  <c r="N177" i="2"/>
  <c r="J177" i="2"/>
  <c r="J162" i="2"/>
  <c r="N163" i="2"/>
  <c r="M163" i="2"/>
  <c r="L163" i="2"/>
  <c r="K163" i="2"/>
  <c r="J163" i="2"/>
  <c r="N162" i="2"/>
  <c r="M162" i="2"/>
  <c r="L162" i="2"/>
  <c r="K162" i="2"/>
  <c r="J147" i="2"/>
  <c r="N148" i="2"/>
  <c r="M148" i="2"/>
  <c r="L148" i="2"/>
  <c r="K148" i="2"/>
  <c r="J148" i="2"/>
  <c r="N147" i="2"/>
  <c r="M147" i="2"/>
  <c r="L147" i="2"/>
  <c r="K147" i="2"/>
  <c r="K133" i="2"/>
  <c r="L133" i="2"/>
  <c r="M133" i="2"/>
  <c r="N133" i="2"/>
  <c r="J133" i="2"/>
  <c r="K132" i="2"/>
  <c r="L132" i="2"/>
  <c r="M132" i="2"/>
  <c r="N132" i="2"/>
  <c r="J132" i="2"/>
  <c r="K110" i="2"/>
  <c r="L110" i="2"/>
  <c r="M110" i="2"/>
  <c r="N110" i="2"/>
  <c r="J110" i="2"/>
  <c r="K109" i="2"/>
  <c r="L109" i="2"/>
  <c r="M109" i="2"/>
  <c r="N109" i="2"/>
  <c r="J109" i="2"/>
  <c r="H251" i="2"/>
  <c r="C244" i="2"/>
  <c r="D244" i="2"/>
  <c r="E244" i="2"/>
  <c r="F244" i="2"/>
  <c r="B244" i="2"/>
  <c r="C229" i="2"/>
  <c r="D229" i="2"/>
  <c r="E229" i="2"/>
  <c r="F229" i="2"/>
  <c r="B229" i="2"/>
  <c r="C207" i="2"/>
  <c r="D207" i="2"/>
  <c r="E207" i="2"/>
  <c r="F207" i="2"/>
  <c r="B207" i="2"/>
  <c r="C190" i="2"/>
  <c r="D190" i="2"/>
  <c r="E190" i="2"/>
  <c r="F190" i="2"/>
  <c r="B190" i="2"/>
  <c r="B174" i="2"/>
  <c r="F174" i="2"/>
  <c r="E174" i="2"/>
  <c r="D174" i="2"/>
  <c r="C174" i="2"/>
  <c r="B159" i="2"/>
  <c r="F159" i="2"/>
  <c r="E159" i="2"/>
  <c r="D159" i="2"/>
  <c r="C159" i="2"/>
  <c r="C144" i="2"/>
  <c r="D144" i="2"/>
  <c r="E144" i="2"/>
  <c r="F144" i="2"/>
  <c r="B144" i="2"/>
  <c r="C129" i="2"/>
  <c r="D129" i="2"/>
  <c r="E129" i="2"/>
  <c r="F129" i="2"/>
  <c r="G243" i="2"/>
  <c r="G242" i="2"/>
  <c r="G241" i="2"/>
  <c r="G240" i="2"/>
  <c r="G239" i="2"/>
  <c r="G238" i="2"/>
  <c r="G228" i="2"/>
  <c r="G227" i="2"/>
  <c r="G226" i="2"/>
  <c r="G225" i="2"/>
  <c r="G224" i="2"/>
  <c r="G223" i="2"/>
  <c r="G206" i="2"/>
  <c r="G205" i="2"/>
  <c r="G204" i="2"/>
  <c r="G203" i="2"/>
  <c r="G202" i="2"/>
  <c r="G201" i="2"/>
  <c r="G189" i="2"/>
  <c r="G188" i="2"/>
  <c r="G187" i="2"/>
  <c r="G186" i="2"/>
  <c r="G185" i="2"/>
  <c r="G184" i="2"/>
  <c r="G173" i="2"/>
  <c r="G172" i="2"/>
  <c r="G171" i="2"/>
  <c r="G170" i="2"/>
  <c r="G169" i="2"/>
  <c r="G168" i="2"/>
  <c r="G158" i="2"/>
  <c r="G157" i="2"/>
  <c r="G156" i="2"/>
  <c r="G155" i="2"/>
  <c r="G154" i="2"/>
  <c r="G153" i="2"/>
  <c r="G143" i="2"/>
  <c r="G142" i="2"/>
  <c r="G141" i="2"/>
  <c r="G140" i="2"/>
  <c r="G139" i="2"/>
  <c r="G138" i="2"/>
  <c r="G128" i="2"/>
  <c r="G127" i="2"/>
  <c r="G126" i="2"/>
  <c r="G125" i="2"/>
  <c r="G124" i="2"/>
  <c r="G123" i="2"/>
  <c r="G236" i="2"/>
  <c r="G235" i="2"/>
  <c r="G234" i="2"/>
  <c r="G233" i="2"/>
  <c r="G232" i="2"/>
  <c r="G231" i="2"/>
  <c r="G221" i="2"/>
  <c r="G220" i="2"/>
  <c r="G219" i="2"/>
  <c r="G218" i="2"/>
  <c r="G217" i="2"/>
  <c r="G216" i="2"/>
  <c r="G199" i="2"/>
  <c r="G198" i="2"/>
  <c r="G197" i="2"/>
  <c r="G196" i="2"/>
  <c r="G195" i="2"/>
  <c r="G194" i="2"/>
  <c r="G182" i="2"/>
  <c r="G181" i="2"/>
  <c r="G180" i="2"/>
  <c r="G179" i="2"/>
  <c r="G178" i="2"/>
  <c r="G166" i="2"/>
  <c r="G165" i="2"/>
  <c r="G164" i="2"/>
  <c r="G163" i="2"/>
  <c r="G162" i="2"/>
  <c r="G161" i="2"/>
  <c r="G151" i="2"/>
  <c r="G150" i="2"/>
  <c r="G149" i="2"/>
  <c r="G148" i="2"/>
  <c r="G147" i="2"/>
  <c r="G146" i="2"/>
  <c r="G136" i="2"/>
  <c r="G135" i="2"/>
  <c r="G134" i="2"/>
  <c r="G133" i="2"/>
  <c r="G132" i="2"/>
  <c r="G131" i="2"/>
  <c r="G121" i="2"/>
  <c r="G120" i="2"/>
  <c r="G119" i="2"/>
  <c r="G118" i="2"/>
  <c r="G117" i="2"/>
  <c r="G116" i="2"/>
  <c r="G214" i="2"/>
  <c r="G213" i="2"/>
  <c r="G212" i="2"/>
  <c r="G211" i="2"/>
  <c r="G210" i="2"/>
  <c r="G209" i="2"/>
  <c r="G192" i="2"/>
  <c r="G176" i="2"/>
  <c r="G114" i="2"/>
  <c r="G113" i="2"/>
  <c r="G112" i="2"/>
  <c r="G111" i="2"/>
  <c r="G110" i="2"/>
  <c r="G109" i="2"/>
  <c r="G108" i="2"/>
  <c r="B74" i="2"/>
  <c r="J2" i="36" l="1"/>
  <c r="J4" i="36"/>
  <c r="J6" i="36"/>
  <c r="J8" i="36"/>
  <c r="J10" i="36"/>
  <c r="J12" i="36"/>
  <c r="J14" i="36"/>
  <c r="J16" i="36"/>
  <c r="J18" i="36"/>
  <c r="J20" i="36"/>
  <c r="J22" i="36"/>
  <c r="J24" i="36"/>
  <c r="J26" i="36"/>
  <c r="J28" i="36"/>
  <c r="J30" i="36"/>
  <c r="J32" i="36"/>
  <c r="J34" i="36"/>
  <c r="J36" i="36"/>
  <c r="J38" i="36"/>
  <c r="J40" i="36"/>
  <c r="J42" i="36"/>
  <c r="J44" i="36"/>
  <c r="J46" i="36"/>
  <c r="J48" i="36"/>
  <c r="J50" i="36"/>
  <c r="J52" i="36"/>
  <c r="J54" i="36"/>
  <c r="J56" i="36"/>
  <c r="J58" i="36"/>
  <c r="J60" i="36"/>
  <c r="J62" i="36"/>
  <c r="J66" i="36"/>
  <c r="J68" i="36"/>
  <c r="J70" i="36"/>
  <c r="J72" i="36"/>
  <c r="J74" i="36"/>
  <c r="J76" i="36"/>
  <c r="J78" i="36"/>
  <c r="J80" i="36"/>
  <c r="J82" i="36"/>
  <c r="J84" i="36"/>
  <c r="J86" i="36"/>
  <c r="J88" i="36"/>
  <c r="J90" i="36"/>
  <c r="J92" i="36"/>
  <c r="J94" i="36"/>
  <c r="J96" i="36"/>
  <c r="J98" i="36"/>
  <c r="J100" i="36"/>
  <c r="J102" i="36"/>
  <c r="J106" i="36"/>
  <c r="J108" i="36"/>
  <c r="J110" i="36"/>
  <c r="J104" i="36"/>
  <c r="J64" i="36"/>
  <c r="J3" i="36"/>
  <c r="J5" i="36"/>
  <c r="J7" i="36"/>
  <c r="J9" i="36"/>
  <c r="J11" i="36"/>
  <c r="J13" i="36"/>
  <c r="J15" i="36"/>
  <c r="J17" i="36"/>
  <c r="J19" i="36"/>
  <c r="J21" i="36"/>
  <c r="J23" i="36"/>
  <c r="J25" i="36"/>
  <c r="J27" i="36"/>
  <c r="J29" i="36"/>
  <c r="J31" i="36"/>
  <c r="J33" i="36"/>
  <c r="J35" i="36"/>
  <c r="J37" i="36"/>
  <c r="J39" i="36"/>
  <c r="J41" i="36"/>
  <c r="J43" i="36"/>
  <c r="J45" i="36"/>
  <c r="J47" i="36"/>
  <c r="J49" i="36"/>
  <c r="J51" i="36"/>
  <c r="J53" i="36"/>
  <c r="J55" i="36"/>
  <c r="J57" i="36"/>
  <c r="J59" i="36"/>
  <c r="J61" i="36"/>
  <c r="J63" i="36"/>
  <c r="J65" i="36"/>
  <c r="J67" i="36"/>
  <c r="J69" i="36"/>
  <c r="J71" i="36"/>
  <c r="J73" i="36"/>
  <c r="J75" i="36"/>
  <c r="J77" i="36"/>
  <c r="J79" i="36"/>
  <c r="J81" i="36"/>
  <c r="J83" i="36"/>
  <c r="J85" i="36"/>
  <c r="J87" i="36"/>
  <c r="J89" i="36"/>
  <c r="J91" i="36"/>
  <c r="J93" i="36"/>
  <c r="J95" i="36"/>
  <c r="J97" i="36"/>
  <c r="J99" i="36"/>
  <c r="J101" i="36"/>
  <c r="J103" i="36"/>
  <c r="J105" i="36"/>
  <c r="J107" i="36"/>
  <c r="J109" i="36"/>
  <c r="J111" i="36"/>
  <c r="J12" i="41"/>
  <c r="J7" i="41"/>
  <c r="J3" i="41"/>
  <c r="J13" i="41"/>
  <c r="J4" i="41"/>
  <c r="J185" i="41"/>
  <c r="J181" i="41"/>
  <c r="J177" i="41"/>
  <c r="J173" i="41"/>
  <c r="J169" i="41"/>
  <c r="J165" i="41"/>
  <c r="J161" i="41"/>
  <c r="J157" i="41"/>
  <c r="J153" i="41"/>
  <c r="J149" i="41"/>
  <c r="J145" i="41"/>
  <c r="J141" i="41"/>
  <c r="J137" i="41"/>
  <c r="J133" i="41"/>
  <c r="J129" i="41"/>
  <c r="J125" i="41"/>
  <c r="J121" i="41"/>
  <c r="J117" i="41"/>
  <c r="J113" i="41"/>
  <c r="J109" i="41"/>
  <c r="J105" i="41"/>
  <c r="J101" i="41"/>
  <c r="J97" i="41"/>
  <c r="J93" i="41"/>
  <c r="J89" i="41"/>
  <c r="J85" i="41"/>
  <c r="J81" i="41"/>
  <c r="J77" i="41"/>
  <c r="J73" i="41"/>
  <c r="J69" i="41"/>
  <c r="J65" i="41"/>
  <c r="J61" i="41"/>
  <c r="J57" i="41"/>
  <c r="J53" i="41"/>
  <c r="J49" i="41"/>
  <c r="J45" i="41"/>
  <c r="J41" i="41"/>
  <c r="J37" i="41"/>
  <c r="J33" i="41"/>
  <c r="J29" i="41"/>
  <c r="J25" i="41"/>
  <c r="J21" i="41"/>
  <c r="J17" i="41"/>
  <c r="J184" i="41"/>
  <c r="J180" i="41"/>
  <c r="J176" i="41"/>
  <c r="J172" i="41"/>
  <c r="J168" i="41"/>
  <c r="J164" i="41"/>
  <c r="J160" i="41"/>
  <c r="J156" i="41"/>
  <c r="J152" i="41"/>
  <c r="J148" i="41"/>
  <c r="J144" i="41"/>
  <c r="J140" i="41"/>
  <c r="J136" i="41"/>
  <c r="J132" i="41"/>
  <c r="J128" i="41"/>
  <c r="J124" i="41"/>
  <c r="J120" i="41"/>
  <c r="J116" i="41"/>
  <c r="J112" i="41"/>
  <c r="J108" i="41"/>
  <c r="J104" i="41"/>
  <c r="J100" i="41"/>
  <c r="J96" i="41"/>
  <c r="J92" i="41"/>
  <c r="J88" i="41"/>
  <c r="J84" i="41"/>
  <c r="J80" i="41"/>
  <c r="J76" i="41"/>
  <c r="J72" i="41"/>
  <c r="J68" i="41"/>
  <c r="J64" i="41"/>
  <c r="J60" i="41"/>
  <c r="J56" i="41"/>
  <c r="J52" i="41"/>
  <c r="J48" i="41"/>
  <c r="J44" i="41"/>
  <c r="J40" i="41"/>
  <c r="J36" i="41"/>
  <c r="J32" i="41"/>
  <c r="J28" i="41"/>
  <c r="J24" i="41"/>
  <c r="J20" i="41"/>
  <c r="J16" i="41"/>
  <c r="J14" i="41"/>
  <c r="J10" i="41"/>
  <c r="J5" i="41"/>
  <c r="J11" i="41"/>
  <c r="J6" i="41"/>
  <c r="J187" i="41"/>
  <c r="J183" i="41"/>
  <c r="J179" i="41"/>
  <c r="J175" i="41"/>
  <c r="J171" i="41"/>
  <c r="J167" i="41"/>
  <c r="J163" i="41"/>
  <c r="J159" i="41"/>
  <c r="J155" i="41"/>
  <c r="J151" i="41"/>
  <c r="J147" i="41"/>
  <c r="J143" i="41"/>
  <c r="J139" i="41"/>
  <c r="J135" i="41"/>
  <c r="J131" i="41"/>
  <c r="J127" i="41"/>
  <c r="J123" i="41"/>
  <c r="J119" i="41"/>
  <c r="J115" i="41"/>
  <c r="J111" i="41"/>
  <c r="J107" i="41"/>
  <c r="J103" i="41"/>
  <c r="J99" i="41"/>
  <c r="J95" i="41"/>
  <c r="J91" i="41"/>
  <c r="J87" i="41"/>
  <c r="J83" i="41"/>
  <c r="J79" i="41"/>
  <c r="J75" i="41"/>
  <c r="J71" i="41"/>
  <c r="J67" i="41"/>
  <c r="J63" i="41"/>
  <c r="J59" i="41"/>
  <c r="J55" i="41"/>
  <c r="J51" i="41"/>
  <c r="J47" i="41"/>
  <c r="J43" i="41"/>
  <c r="J39" i="41"/>
  <c r="J35" i="41"/>
  <c r="J31" i="41"/>
  <c r="J27" i="41"/>
  <c r="J23" i="41"/>
  <c r="J19" i="41"/>
  <c r="J15" i="41"/>
  <c r="J186" i="41"/>
  <c r="J182" i="41"/>
  <c r="J178" i="41"/>
  <c r="J174" i="41"/>
  <c r="J170" i="41"/>
  <c r="J166" i="41"/>
  <c r="J162" i="41"/>
  <c r="J158" i="41"/>
  <c r="J154" i="41"/>
  <c r="J150" i="41"/>
  <c r="J146" i="41"/>
  <c r="J142" i="41"/>
  <c r="J138" i="41"/>
  <c r="J134" i="41"/>
  <c r="J130" i="41"/>
  <c r="J126" i="41"/>
  <c r="J122" i="41"/>
  <c r="J118" i="41"/>
  <c r="J114" i="41"/>
  <c r="J110" i="41"/>
  <c r="J106" i="41"/>
  <c r="J102" i="41"/>
  <c r="J98" i="41"/>
  <c r="J94" i="41"/>
  <c r="J90" i="41"/>
  <c r="J86" i="41"/>
  <c r="J82" i="41"/>
  <c r="J78" i="41"/>
  <c r="J74" i="41"/>
  <c r="J70" i="41"/>
  <c r="J66" i="41"/>
  <c r="J62" i="41"/>
  <c r="J58" i="41"/>
  <c r="J54" i="41"/>
  <c r="J50" i="41"/>
  <c r="J46" i="41"/>
  <c r="J42" i="41"/>
  <c r="J38" i="41"/>
  <c r="J34" i="41"/>
  <c r="J30" i="41"/>
  <c r="J26" i="41"/>
  <c r="J22" i="41"/>
  <c r="J18" i="41"/>
  <c r="J2" i="41"/>
  <c r="T2" i="41"/>
  <c r="U4" i="41"/>
  <c r="T4" i="41"/>
  <c r="R264" i="22"/>
  <c r="R330" i="22"/>
  <c r="I45" i="22"/>
  <c r="I96" i="22"/>
  <c r="G97" i="22" s="1"/>
  <c r="H246" i="22"/>
  <c r="I30" i="22"/>
  <c r="H31" i="22" s="1"/>
  <c r="I87" i="22"/>
  <c r="G88" i="22" s="1"/>
  <c r="I98" i="22"/>
  <c r="R281" i="22"/>
  <c r="R3" i="22"/>
  <c r="R18" i="22"/>
  <c r="L33" i="22"/>
  <c r="I73" i="22"/>
  <c r="R76" i="22"/>
  <c r="L90" i="22"/>
  <c r="L131" i="22"/>
  <c r="L176" i="22"/>
  <c r="L209" i="22"/>
  <c r="R231" i="22"/>
  <c r="L281" i="22"/>
  <c r="U5" i="41"/>
  <c r="T5" i="41"/>
  <c r="E16" i="22"/>
  <c r="C74" i="22"/>
  <c r="G99" i="22"/>
  <c r="U2" i="41"/>
  <c r="E246" i="22"/>
  <c r="G246" i="22"/>
  <c r="B246" i="22"/>
  <c r="I377" i="22"/>
  <c r="B378" i="22" s="1"/>
  <c r="I189" i="22"/>
  <c r="C190" i="22" s="1"/>
  <c r="I128" i="22"/>
  <c r="C129" i="22" s="1"/>
  <c r="I158" i="22"/>
  <c r="G159" i="22" s="1"/>
  <c r="I173" i="22"/>
  <c r="E174" i="22" s="1"/>
  <c r="I143" i="22"/>
  <c r="B144" i="22" s="1"/>
  <c r="I206" i="22"/>
  <c r="G207" i="22" s="1"/>
  <c r="I228" i="22"/>
  <c r="E229" i="22" s="1"/>
  <c r="I243" i="22"/>
  <c r="E244" i="22" s="1"/>
  <c r="E59" i="22"/>
  <c r="E46" i="22"/>
  <c r="I254" i="22"/>
  <c r="E255" i="22" s="1"/>
  <c r="H59" i="22"/>
  <c r="C246" i="22"/>
  <c r="I278" i="22"/>
  <c r="E279" i="22" s="1"/>
  <c r="I327" i="22"/>
  <c r="G244" i="2"/>
  <c r="D245" i="2" s="1"/>
  <c r="G229" i="2"/>
  <c r="G207" i="2"/>
  <c r="D208" i="2" s="1"/>
  <c r="G190" i="2"/>
  <c r="F191" i="2" s="1"/>
  <c r="G174" i="2"/>
  <c r="C175" i="2" s="1"/>
  <c r="G159" i="2"/>
  <c r="B160" i="2" s="1"/>
  <c r="G144" i="2"/>
  <c r="D145" i="2" s="1"/>
  <c r="G129" i="2"/>
  <c r="E130" i="2" s="1"/>
  <c r="H97" i="22" l="1"/>
  <c r="B229" i="22"/>
  <c r="H229" i="22"/>
  <c r="C279" i="22"/>
  <c r="C159" i="22"/>
  <c r="C97" i="22"/>
  <c r="C244" i="22"/>
  <c r="C207" i="22"/>
  <c r="E378" i="22"/>
  <c r="B16" i="22"/>
  <c r="B129" i="22"/>
  <c r="H46" i="22"/>
  <c r="H159" i="22"/>
  <c r="H378" i="22"/>
  <c r="E97" i="22"/>
  <c r="G378" i="22"/>
  <c r="H174" i="22"/>
  <c r="E31" i="22"/>
  <c r="H144" i="22"/>
  <c r="E190" i="22"/>
  <c r="G74" i="22"/>
  <c r="B207" i="22"/>
  <c r="C378" i="22"/>
  <c r="H74" i="22"/>
  <c r="H190" i="22"/>
  <c r="C16" i="22"/>
  <c r="B31" i="22"/>
  <c r="B59" i="22"/>
  <c r="G229" i="22"/>
  <c r="G129" i="22"/>
  <c r="B190" i="22"/>
  <c r="G190" i="22"/>
  <c r="B97" i="22"/>
  <c r="B46" i="22"/>
  <c r="H16" i="22"/>
  <c r="H129" i="22"/>
  <c r="C46" i="22"/>
  <c r="C229" i="22"/>
  <c r="H244" i="22"/>
  <c r="C144" i="22"/>
  <c r="B159" i="22"/>
  <c r="G244" i="22"/>
  <c r="E144" i="22"/>
  <c r="E159" i="22"/>
  <c r="B88" i="22"/>
  <c r="B244" i="22"/>
  <c r="E207" i="22"/>
  <c r="G144" i="22"/>
  <c r="B174" i="22"/>
  <c r="G174" i="22"/>
  <c r="H207" i="22"/>
  <c r="C174" i="22"/>
  <c r="E129" i="22"/>
  <c r="C88" i="22"/>
  <c r="H88" i="22"/>
  <c r="E88" i="22"/>
  <c r="E74" i="22"/>
  <c r="B74" i="22"/>
  <c r="G59" i="22"/>
  <c r="C59" i="22"/>
  <c r="G46" i="22"/>
  <c r="H255" i="22"/>
  <c r="C31" i="22"/>
  <c r="G31" i="22"/>
  <c r="B99" i="22"/>
  <c r="H99" i="22"/>
  <c r="C99" i="22"/>
  <c r="C255" i="22"/>
  <c r="B255" i="22"/>
  <c r="E99" i="22"/>
  <c r="G255" i="22"/>
  <c r="G16" i="22"/>
  <c r="H328" i="22"/>
  <c r="B328" i="22"/>
  <c r="G328" i="22"/>
  <c r="C328" i="22"/>
  <c r="I246" i="22"/>
  <c r="E328" i="22"/>
  <c r="G279" i="22"/>
  <c r="H279" i="22"/>
  <c r="B279" i="22"/>
  <c r="F245" i="2"/>
  <c r="B245" i="2"/>
  <c r="C245" i="2"/>
  <c r="E245" i="2"/>
  <c r="E208" i="2"/>
  <c r="B208" i="2"/>
  <c r="F208" i="2"/>
  <c r="C208" i="2"/>
  <c r="B191" i="2"/>
  <c r="D191" i="2"/>
  <c r="C191" i="2"/>
  <c r="E191" i="2"/>
  <c r="F175" i="2"/>
  <c r="B175" i="2"/>
  <c r="D175" i="2"/>
  <c r="E175" i="2"/>
  <c r="F160" i="2"/>
  <c r="C160" i="2"/>
  <c r="D160" i="2"/>
  <c r="E160" i="2"/>
  <c r="E145" i="2"/>
  <c r="F145" i="2"/>
  <c r="C145" i="2"/>
  <c r="B145" i="2"/>
  <c r="C130" i="2"/>
  <c r="F130" i="2"/>
  <c r="B130" i="2"/>
  <c r="D130" i="2"/>
  <c r="G247" i="22" l="1"/>
  <c r="H247" i="22"/>
  <c r="B247" i="22"/>
  <c r="E247" i="22"/>
  <c r="C247" i="22"/>
  <c r="C230" i="2"/>
  <c r="E230" i="2" l="1"/>
  <c r="F230" i="2"/>
  <c r="D230" i="2"/>
  <c r="B230" i="2"/>
  <c r="J249" i="2" l="1"/>
  <c r="K249" i="2"/>
  <c r="L249" i="2"/>
  <c r="M249" i="2"/>
  <c r="I249" i="2"/>
  <c r="J248" i="2"/>
  <c r="K248" i="2"/>
  <c r="L248" i="2"/>
  <c r="M248" i="2"/>
  <c r="I248" i="2"/>
  <c r="K332" i="2"/>
  <c r="L332" i="2"/>
  <c r="M332" i="2"/>
  <c r="N332" i="2"/>
  <c r="J332" i="2"/>
  <c r="K331" i="2"/>
  <c r="L331" i="2"/>
  <c r="M331" i="2"/>
  <c r="N331" i="2"/>
  <c r="J331" i="2"/>
  <c r="K283" i="2"/>
  <c r="L283" i="2"/>
  <c r="M283" i="2"/>
  <c r="N283" i="2"/>
  <c r="J283" i="2"/>
  <c r="J282" i="2"/>
  <c r="G4" i="2"/>
  <c r="G5" i="2"/>
  <c r="G6" i="2"/>
  <c r="G7" i="2"/>
  <c r="G8" i="2"/>
  <c r="G9" i="2"/>
  <c r="G10" i="2"/>
  <c r="G11" i="2"/>
  <c r="G12" i="2"/>
  <c r="G13" i="2"/>
  <c r="G14" i="2"/>
  <c r="G15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8" i="2"/>
  <c r="G49" i="2"/>
  <c r="G50" i="2"/>
  <c r="G51" i="2"/>
  <c r="G52" i="2"/>
  <c r="G53" i="2"/>
  <c r="G54" i="2"/>
  <c r="G55" i="2"/>
  <c r="G56" i="2"/>
  <c r="G57" i="2"/>
  <c r="G58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6" i="2"/>
  <c r="G77" i="2"/>
  <c r="G78" i="2"/>
  <c r="G79" i="2"/>
  <c r="G80" i="2"/>
  <c r="G81" i="2"/>
  <c r="G82" i="2"/>
  <c r="G83" i="2"/>
  <c r="G84" i="2"/>
  <c r="G85" i="2"/>
  <c r="G86" i="2"/>
  <c r="G87" i="2"/>
  <c r="G90" i="2"/>
  <c r="G91" i="2"/>
  <c r="G92" i="2"/>
  <c r="G93" i="2"/>
  <c r="G94" i="2"/>
  <c r="G95" i="2"/>
  <c r="G96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K282" i="2"/>
  <c r="L282" i="2"/>
  <c r="M282" i="2"/>
  <c r="N282" i="2"/>
  <c r="K266" i="2"/>
  <c r="L266" i="2"/>
  <c r="M266" i="2"/>
  <c r="N266" i="2"/>
  <c r="J266" i="2"/>
  <c r="K265" i="2"/>
  <c r="L265" i="2"/>
  <c r="M265" i="2"/>
  <c r="N265" i="2"/>
  <c r="J265" i="2"/>
  <c r="J5" i="2"/>
  <c r="J20" i="2"/>
  <c r="J19" i="2"/>
  <c r="J35" i="2"/>
  <c r="J34" i="2"/>
  <c r="J50" i="2"/>
  <c r="J49" i="2"/>
  <c r="J63" i="2"/>
  <c r="J62" i="2"/>
  <c r="J78" i="2"/>
  <c r="J77" i="2"/>
  <c r="K92" i="2"/>
  <c r="L92" i="2"/>
  <c r="M92" i="2"/>
  <c r="N92" i="2"/>
  <c r="J92" i="2"/>
  <c r="K91" i="2"/>
  <c r="L91" i="2"/>
  <c r="M91" i="2"/>
  <c r="N91" i="2"/>
  <c r="J91" i="2"/>
  <c r="C97" i="2"/>
  <c r="D97" i="2"/>
  <c r="E97" i="2"/>
  <c r="F97" i="2"/>
  <c r="B97" i="2"/>
  <c r="C88" i="2"/>
  <c r="D88" i="2"/>
  <c r="E88" i="2"/>
  <c r="F88" i="2"/>
  <c r="C59" i="2"/>
  <c r="D59" i="2"/>
  <c r="E59" i="2"/>
  <c r="F59" i="2"/>
  <c r="B59" i="2"/>
  <c r="B46" i="2"/>
  <c r="B31" i="2"/>
  <c r="B16" i="2"/>
  <c r="F378" i="2"/>
  <c r="E378" i="2"/>
  <c r="D378" i="2"/>
  <c r="C378" i="2"/>
  <c r="B378" i="2"/>
  <c r="F328" i="2"/>
  <c r="E328" i="2"/>
  <c r="D328" i="2"/>
  <c r="C328" i="2"/>
  <c r="B328" i="2"/>
  <c r="F279" i="2"/>
  <c r="E279" i="2"/>
  <c r="D279" i="2"/>
  <c r="C279" i="2"/>
  <c r="B279" i="2"/>
  <c r="F74" i="2"/>
  <c r="E74" i="2"/>
  <c r="D74" i="2"/>
  <c r="C74" i="2"/>
  <c r="F46" i="2"/>
  <c r="E46" i="2"/>
  <c r="D46" i="2"/>
  <c r="C46" i="2"/>
  <c r="C31" i="2"/>
  <c r="D31" i="2"/>
  <c r="E31" i="2"/>
  <c r="F31" i="2"/>
  <c r="C16" i="2"/>
  <c r="D16" i="2"/>
  <c r="E16" i="2"/>
  <c r="F16" i="2"/>
  <c r="N78" i="2"/>
  <c r="M78" i="2"/>
  <c r="L78" i="2"/>
  <c r="K78" i="2"/>
  <c r="N77" i="2"/>
  <c r="M77" i="2"/>
  <c r="L77" i="2"/>
  <c r="K77" i="2"/>
  <c r="N63" i="2"/>
  <c r="M63" i="2"/>
  <c r="L63" i="2"/>
  <c r="K63" i="2"/>
  <c r="N62" i="2"/>
  <c r="M62" i="2"/>
  <c r="L62" i="2"/>
  <c r="K62" i="2"/>
  <c r="N50" i="2"/>
  <c r="M50" i="2"/>
  <c r="L50" i="2"/>
  <c r="K50" i="2"/>
  <c r="N49" i="2"/>
  <c r="M49" i="2"/>
  <c r="L49" i="2"/>
  <c r="K49" i="2"/>
  <c r="N35" i="2"/>
  <c r="M35" i="2"/>
  <c r="L35" i="2"/>
  <c r="K35" i="2"/>
  <c r="N34" i="2"/>
  <c r="M34" i="2"/>
  <c r="L34" i="2"/>
  <c r="K34" i="2"/>
  <c r="N20" i="2"/>
  <c r="M20" i="2"/>
  <c r="L20" i="2"/>
  <c r="K20" i="2"/>
  <c r="N19" i="2"/>
  <c r="M19" i="2"/>
  <c r="L19" i="2"/>
  <c r="K19" i="2"/>
  <c r="N5" i="2"/>
  <c r="M5" i="2"/>
  <c r="L5" i="2"/>
  <c r="K5" i="2"/>
  <c r="N4" i="2"/>
  <c r="M4" i="2"/>
  <c r="L4" i="2"/>
  <c r="K4" i="2"/>
  <c r="HP305" i="18"/>
  <c r="HO305" i="18"/>
  <c r="HN305" i="18"/>
  <c r="HM305" i="18"/>
  <c r="HL305" i="18"/>
  <c r="HK305" i="18"/>
  <c r="HJ305" i="18"/>
  <c r="HI305" i="18"/>
  <c r="HH305" i="18"/>
  <c r="HG305" i="18"/>
  <c r="HF305" i="18"/>
  <c r="HE305" i="18"/>
  <c r="HD305" i="18"/>
  <c r="HC305" i="18"/>
  <c r="HB305" i="18"/>
  <c r="HA305" i="18"/>
  <c r="GZ305" i="18"/>
  <c r="GY305" i="18"/>
  <c r="GX305" i="18"/>
  <c r="GW305" i="18"/>
  <c r="GV305" i="18"/>
  <c r="GU305" i="18"/>
  <c r="GT305" i="18"/>
  <c r="GS305" i="18"/>
  <c r="GR305" i="18"/>
  <c r="GQ305" i="18"/>
  <c r="GP305" i="18"/>
  <c r="GO305" i="18"/>
  <c r="GN305" i="18"/>
  <c r="GM305" i="18"/>
  <c r="GL305" i="18"/>
  <c r="GK305" i="18"/>
  <c r="GJ305" i="18"/>
  <c r="GI305" i="18"/>
  <c r="GH305" i="18"/>
  <c r="GG305" i="18"/>
  <c r="GF305" i="18"/>
  <c r="GE305" i="18"/>
  <c r="GD305" i="18"/>
  <c r="GC305" i="18"/>
  <c r="GB305" i="18"/>
  <c r="GA305" i="18"/>
  <c r="FZ305" i="18"/>
  <c r="FY305" i="18"/>
  <c r="FX305" i="18"/>
  <c r="FW305" i="18"/>
  <c r="FV305" i="18"/>
  <c r="FU305" i="18"/>
  <c r="HQ305" i="18" s="1"/>
  <c r="FR305" i="18"/>
  <c r="FQ305" i="18"/>
  <c r="FP305" i="18"/>
  <c r="FO305" i="18"/>
  <c r="FN305" i="18"/>
  <c r="FM305" i="18"/>
  <c r="FL305" i="18"/>
  <c r="FK305" i="18"/>
  <c r="FJ305" i="18"/>
  <c r="FI305" i="18"/>
  <c r="FH305" i="18"/>
  <c r="FG305" i="18"/>
  <c r="FF305" i="18"/>
  <c r="FE305" i="18"/>
  <c r="FD305" i="18"/>
  <c r="FC305" i="18"/>
  <c r="FB305" i="18"/>
  <c r="FA305" i="18"/>
  <c r="EZ305" i="18"/>
  <c r="EY305" i="18"/>
  <c r="EX305" i="18"/>
  <c r="EW305" i="18"/>
  <c r="EV305" i="18"/>
  <c r="EU305" i="18"/>
  <c r="ET305" i="18"/>
  <c r="ES305" i="18"/>
  <c r="ER305" i="18"/>
  <c r="EQ305" i="18"/>
  <c r="EP305" i="18"/>
  <c r="EO305" i="18"/>
  <c r="EN305" i="18"/>
  <c r="EM305" i="18"/>
  <c r="EL305" i="18"/>
  <c r="EK305" i="18"/>
  <c r="EJ305" i="18"/>
  <c r="EI305" i="18"/>
  <c r="EH305" i="18"/>
  <c r="EG305" i="18"/>
  <c r="EF305" i="18"/>
  <c r="EE305" i="18"/>
  <c r="ED305" i="18"/>
  <c r="EC305" i="18"/>
  <c r="EB305" i="18"/>
  <c r="EA305" i="18"/>
  <c r="DZ305" i="18"/>
  <c r="DY305" i="18"/>
  <c r="DX305" i="18"/>
  <c r="DT305" i="18"/>
  <c r="DS305" i="18"/>
  <c r="DR305" i="18"/>
  <c r="DQ305" i="18"/>
  <c r="DP305" i="18"/>
  <c r="DO305" i="18"/>
  <c r="DN305" i="18"/>
  <c r="DM305" i="18"/>
  <c r="DL305" i="18"/>
  <c r="DK305" i="18"/>
  <c r="DJ305" i="18"/>
  <c r="DI305" i="18"/>
  <c r="DH305" i="18"/>
  <c r="DG305" i="18"/>
  <c r="DF305" i="18"/>
  <c r="CQ305" i="18"/>
  <c r="CP305" i="18"/>
  <c r="CO305" i="18"/>
  <c r="CN305" i="18"/>
  <c r="CM305" i="18"/>
  <c r="CL305" i="18"/>
  <c r="CK305" i="18"/>
  <c r="CH305" i="18"/>
  <c r="CG305" i="18"/>
  <c r="CF305" i="18"/>
  <c r="CE305" i="18"/>
  <c r="CD305" i="18"/>
  <c r="CC305" i="18"/>
  <c r="CB305" i="18"/>
  <c r="CA305" i="18"/>
  <c r="BZ305" i="18"/>
  <c r="BY305" i="18"/>
  <c r="BX305" i="18"/>
  <c r="BW305" i="18"/>
  <c r="BT305" i="18"/>
  <c r="BS305" i="18"/>
  <c r="BR305" i="18"/>
  <c r="BQ305" i="18"/>
  <c r="BP305" i="18"/>
  <c r="BO305" i="18"/>
  <c r="BN305" i="18"/>
  <c r="BM305" i="18"/>
  <c r="BL305" i="18"/>
  <c r="BK305" i="18"/>
  <c r="BJ305" i="18"/>
  <c r="BI305" i="18"/>
  <c r="BH305" i="18"/>
  <c r="BE305" i="18"/>
  <c r="BD305" i="18"/>
  <c r="BC305" i="18"/>
  <c r="BB305" i="18"/>
  <c r="BA305" i="18"/>
  <c r="AZ305" i="18"/>
  <c r="AY305" i="18"/>
  <c r="AX305" i="18"/>
  <c r="AW305" i="18"/>
  <c r="AV305" i="18"/>
  <c r="AU305" i="18"/>
  <c r="AR305" i="18"/>
  <c r="AQ305" i="18"/>
  <c r="AP305" i="18"/>
  <c r="AO305" i="18"/>
  <c r="AN305" i="18"/>
  <c r="AM305" i="18"/>
  <c r="AL305" i="18"/>
  <c r="AK305" i="18"/>
  <c r="AJ305" i="18"/>
  <c r="AI305" i="18"/>
  <c r="AH305" i="18"/>
  <c r="AG305" i="18"/>
  <c r="AF305" i="18"/>
  <c r="AC305" i="18"/>
  <c r="AB305" i="18"/>
  <c r="AA305" i="18"/>
  <c r="Z305" i="18"/>
  <c r="Y305" i="18"/>
  <c r="X305" i="18"/>
  <c r="W305" i="18"/>
  <c r="V305" i="18"/>
  <c r="U305" i="18"/>
  <c r="T305" i="18"/>
  <c r="S305" i="18"/>
  <c r="R305" i="18"/>
  <c r="Q305" i="18"/>
  <c r="N305" i="18"/>
  <c r="M305" i="18"/>
  <c r="L305" i="18"/>
  <c r="K305" i="18"/>
  <c r="J305" i="18"/>
  <c r="I305" i="18"/>
  <c r="H305" i="18"/>
  <c r="G305" i="18"/>
  <c r="F305" i="18"/>
  <c r="E305" i="18"/>
  <c r="D305" i="18"/>
  <c r="C305" i="18"/>
  <c r="B305" i="18"/>
  <c r="HP304" i="18"/>
  <c r="HO304" i="18"/>
  <c r="HN304" i="18"/>
  <c r="HM304" i="18"/>
  <c r="HL304" i="18"/>
  <c r="HK304" i="18"/>
  <c r="HJ304" i="18"/>
  <c r="HI304" i="18"/>
  <c r="HH304" i="18"/>
  <c r="HG304" i="18"/>
  <c r="HF304" i="18"/>
  <c r="HE304" i="18"/>
  <c r="HD304" i="18"/>
  <c r="HC304" i="18"/>
  <c r="HB304" i="18"/>
  <c r="HA304" i="18"/>
  <c r="GZ304" i="18"/>
  <c r="GY304" i="18"/>
  <c r="GX304" i="18"/>
  <c r="GW304" i="18"/>
  <c r="GV304" i="18"/>
  <c r="GU304" i="18"/>
  <c r="GT304" i="18"/>
  <c r="GS304" i="18"/>
  <c r="GR304" i="18"/>
  <c r="GQ304" i="18"/>
  <c r="GP304" i="18"/>
  <c r="GO304" i="18"/>
  <c r="GN304" i="18"/>
  <c r="GM304" i="18"/>
  <c r="GL304" i="18"/>
  <c r="GK304" i="18"/>
  <c r="GJ304" i="18"/>
  <c r="GI304" i="18"/>
  <c r="GH304" i="18"/>
  <c r="GG304" i="18"/>
  <c r="GF304" i="18"/>
  <c r="GE304" i="18"/>
  <c r="GD304" i="18"/>
  <c r="GC304" i="18"/>
  <c r="GB304" i="18"/>
  <c r="GA304" i="18"/>
  <c r="FZ304" i="18"/>
  <c r="FY304" i="18"/>
  <c r="FX304" i="18"/>
  <c r="FW304" i="18"/>
  <c r="FV304" i="18"/>
  <c r="FU304" i="18"/>
  <c r="HQ304" i="18" s="1"/>
  <c r="FR304" i="18"/>
  <c r="FQ304" i="18"/>
  <c r="FP304" i="18"/>
  <c r="FO304" i="18"/>
  <c r="FN304" i="18"/>
  <c r="FM304" i="18"/>
  <c r="FL304" i="18"/>
  <c r="FK304" i="18"/>
  <c r="FJ304" i="18"/>
  <c r="FI304" i="18"/>
  <c r="FH304" i="18"/>
  <c r="FG304" i="18"/>
  <c r="FF304" i="18"/>
  <c r="FE304" i="18"/>
  <c r="FD304" i="18"/>
  <c r="FC304" i="18"/>
  <c r="FB304" i="18"/>
  <c r="FA304" i="18"/>
  <c r="EZ304" i="18"/>
  <c r="EY304" i="18"/>
  <c r="EX304" i="18"/>
  <c r="EW304" i="18"/>
  <c r="EV304" i="18"/>
  <c r="EU304" i="18"/>
  <c r="ET304" i="18"/>
  <c r="ES304" i="18"/>
  <c r="ER304" i="18"/>
  <c r="EQ304" i="18"/>
  <c r="EP304" i="18"/>
  <c r="EO304" i="18"/>
  <c r="EN304" i="18"/>
  <c r="EM304" i="18"/>
  <c r="EL304" i="18"/>
  <c r="EK304" i="18"/>
  <c r="EJ304" i="18"/>
  <c r="EI304" i="18"/>
  <c r="EH304" i="18"/>
  <c r="EG304" i="18"/>
  <c r="EF304" i="18"/>
  <c r="EE304" i="18"/>
  <c r="ED304" i="18"/>
  <c r="EC304" i="18"/>
  <c r="EB304" i="18"/>
  <c r="EA304" i="18"/>
  <c r="DZ304" i="18"/>
  <c r="DY304" i="18"/>
  <c r="DX304" i="18"/>
  <c r="DT304" i="18"/>
  <c r="DS304" i="18"/>
  <c r="DR304" i="18"/>
  <c r="DQ304" i="18"/>
  <c r="DP304" i="18"/>
  <c r="DO304" i="18"/>
  <c r="DN304" i="18"/>
  <c r="DM304" i="18"/>
  <c r="DL304" i="18"/>
  <c r="DK304" i="18"/>
  <c r="DJ304" i="18"/>
  <c r="DI304" i="18"/>
  <c r="DH304" i="18"/>
  <c r="DG304" i="18"/>
  <c r="DF304" i="18"/>
  <c r="CQ304" i="18"/>
  <c r="CP304" i="18"/>
  <c r="CO304" i="18"/>
  <c r="CN304" i="18"/>
  <c r="CM304" i="18"/>
  <c r="CL304" i="18"/>
  <c r="CK304" i="18"/>
  <c r="CH304" i="18"/>
  <c r="CG304" i="18"/>
  <c r="CF304" i="18"/>
  <c r="CE304" i="18"/>
  <c r="CD304" i="18"/>
  <c r="CC304" i="18"/>
  <c r="CB304" i="18"/>
  <c r="CA304" i="18"/>
  <c r="BZ304" i="18"/>
  <c r="BY304" i="18"/>
  <c r="BX304" i="18"/>
  <c r="BW304" i="18"/>
  <c r="BT304" i="18"/>
  <c r="BS304" i="18"/>
  <c r="BR304" i="18"/>
  <c r="BQ304" i="18"/>
  <c r="BP304" i="18"/>
  <c r="BO304" i="18"/>
  <c r="BN304" i="18"/>
  <c r="BM304" i="18"/>
  <c r="BL304" i="18"/>
  <c r="BK304" i="18"/>
  <c r="BJ304" i="18"/>
  <c r="BI304" i="18"/>
  <c r="BH304" i="18"/>
  <c r="BE304" i="18"/>
  <c r="BD304" i="18"/>
  <c r="BC304" i="18"/>
  <c r="BB304" i="18"/>
  <c r="BA304" i="18"/>
  <c r="AZ304" i="18"/>
  <c r="AY304" i="18"/>
  <c r="AX304" i="18"/>
  <c r="AW304" i="18"/>
  <c r="AV304" i="18"/>
  <c r="AU304" i="18"/>
  <c r="AR304" i="18"/>
  <c r="AQ304" i="18"/>
  <c r="AP304" i="18"/>
  <c r="AO304" i="18"/>
  <c r="AN304" i="18"/>
  <c r="AM304" i="18"/>
  <c r="AL304" i="18"/>
  <c r="AK304" i="18"/>
  <c r="AJ304" i="18"/>
  <c r="AI304" i="18"/>
  <c r="AH304" i="18"/>
  <c r="AG304" i="18"/>
  <c r="AF304" i="18"/>
  <c r="AC304" i="18"/>
  <c r="AB304" i="18"/>
  <c r="AA304" i="18"/>
  <c r="Z304" i="18"/>
  <c r="Y304" i="18"/>
  <c r="X304" i="18"/>
  <c r="W304" i="18"/>
  <c r="V304" i="18"/>
  <c r="U304" i="18"/>
  <c r="T304" i="18"/>
  <c r="S304" i="18"/>
  <c r="R304" i="18"/>
  <c r="Q304" i="18"/>
  <c r="N304" i="18"/>
  <c r="M304" i="18"/>
  <c r="L304" i="18"/>
  <c r="K304" i="18"/>
  <c r="J304" i="18"/>
  <c r="I304" i="18"/>
  <c r="H304" i="18"/>
  <c r="G304" i="18"/>
  <c r="F304" i="18"/>
  <c r="E304" i="18"/>
  <c r="D304" i="18"/>
  <c r="C304" i="18"/>
  <c r="B304" i="18"/>
  <c r="HP303" i="18"/>
  <c r="HO303" i="18"/>
  <c r="HN303" i="18"/>
  <c r="HM303" i="18"/>
  <c r="HL303" i="18"/>
  <c r="HK303" i="18"/>
  <c r="HJ303" i="18"/>
  <c r="HI303" i="18"/>
  <c r="HH303" i="18"/>
  <c r="HG303" i="18"/>
  <c r="HF303" i="18"/>
  <c r="HE303" i="18"/>
  <c r="HD303" i="18"/>
  <c r="HC303" i="18"/>
  <c r="HB303" i="18"/>
  <c r="HA303" i="18"/>
  <c r="GZ303" i="18"/>
  <c r="GY303" i="18"/>
  <c r="GX303" i="18"/>
  <c r="GW303" i="18"/>
  <c r="GV303" i="18"/>
  <c r="GU303" i="18"/>
  <c r="GT303" i="18"/>
  <c r="GS303" i="18"/>
  <c r="GR303" i="18"/>
  <c r="GQ303" i="18"/>
  <c r="GP303" i="18"/>
  <c r="GO303" i="18"/>
  <c r="GN303" i="18"/>
  <c r="GM303" i="18"/>
  <c r="GL303" i="18"/>
  <c r="GK303" i="18"/>
  <c r="GJ303" i="18"/>
  <c r="GI303" i="18"/>
  <c r="GH303" i="18"/>
  <c r="GG303" i="18"/>
  <c r="GF303" i="18"/>
  <c r="GE303" i="18"/>
  <c r="GD303" i="18"/>
  <c r="GC303" i="18"/>
  <c r="GB303" i="18"/>
  <c r="GA303" i="18"/>
  <c r="FZ303" i="18"/>
  <c r="FY303" i="18"/>
  <c r="FX303" i="18"/>
  <c r="FW303" i="18"/>
  <c r="FV303" i="18"/>
  <c r="FU303" i="18"/>
  <c r="HQ303" i="18" s="1"/>
  <c r="FR303" i="18"/>
  <c r="FQ303" i="18"/>
  <c r="FP303" i="18"/>
  <c r="FO303" i="18"/>
  <c r="FN303" i="18"/>
  <c r="FM303" i="18"/>
  <c r="FL303" i="18"/>
  <c r="FK303" i="18"/>
  <c r="FJ303" i="18"/>
  <c r="FI303" i="18"/>
  <c r="FH303" i="18"/>
  <c r="FG303" i="18"/>
  <c r="FF303" i="18"/>
  <c r="FE303" i="18"/>
  <c r="FD303" i="18"/>
  <c r="FC303" i="18"/>
  <c r="FB303" i="18"/>
  <c r="FA303" i="18"/>
  <c r="EZ303" i="18"/>
  <c r="EY303" i="18"/>
  <c r="EX303" i="18"/>
  <c r="EW303" i="18"/>
  <c r="EV303" i="18"/>
  <c r="EU303" i="18"/>
  <c r="ET303" i="18"/>
  <c r="ES303" i="18"/>
  <c r="ER303" i="18"/>
  <c r="EQ303" i="18"/>
  <c r="EP303" i="18"/>
  <c r="EO303" i="18"/>
  <c r="EN303" i="18"/>
  <c r="EM303" i="18"/>
  <c r="EL303" i="18"/>
  <c r="EK303" i="18"/>
  <c r="EJ303" i="18"/>
  <c r="EI303" i="18"/>
  <c r="EH303" i="18"/>
  <c r="EG303" i="18"/>
  <c r="EF303" i="18"/>
  <c r="EE303" i="18"/>
  <c r="ED303" i="18"/>
  <c r="EC303" i="18"/>
  <c r="EB303" i="18"/>
  <c r="EA303" i="18"/>
  <c r="DZ303" i="18"/>
  <c r="DY303" i="18"/>
  <c r="DX303" i="18"/>
  <c r="DT303" i="18"/>
  <c r="DS303" i="18"/>
  <c r="DR303" i="18"/>
  <c r="DQ303" i="18"/>
  <c r="DP303" i="18"/>
  <c r="DO303" i="18"/>
  <c r="DN303" i="18"/>
  <c r="DM303" i="18"/>
  <c r="DL303" i="18"/>
  <c r="DK303" i="18"/>
  <c r="DJ303" i="18"/>
  <c r="DI303" i="18"/>
  <c r="DH303" i="18"/>
  <c r="DG303" i="18"/>
  <c r="DF303" i="18"/>
  <c r="CQ303" i="18"/>
  <c r="CP303" i="18"/>
  <c r="CO303" i="18"/>
  <c r="CN303" i="18"/>
  <c r="CM303" i="18"/>
  <c r="CL303" i="18"/>
  <c r="CK303" i="18"/>
  <c r="CH303" i="18"/>
  <c r="CG303" i="18"/>
  <c r="CF303" i="18"/>
  <c r="CE303" i="18"/>
  <c r="CD303" i="18"/>
  <c r="CC303" i="18"/>
  <c r="CB303" i="18"/>
  <c r="CA303" i="18"/>
  <c r="BZ303" i="18"/>
  <c r="BY303" i="18"/>
  <c r="BX303" i="18"/>
  <c r="BW303" i="18"/>
  <c r="BT303" i="18"/>
  <c r="BS303" i="18"/>
  <c r="BR303" i="18"/>
  <c r="BQ303" i="18"/>
  <c r="BP303" i="18"/>
  <c r="BO303" i="18"/>
  <c r="BN303" i="18"/>
  <c r="BM303" i="18"/>
  <c r="BL303" i="18"/>
  <c r="BK303" i="18"/>
  <c r="BJ303" i="18"/>
  <c r="BI303" i="18"/>
  <c r="BH303" i="18"/>
  <c r="BE303" i="18"/>
  <c r="BD303" i="18"/>
  <c r="BC303" i="18"/>
  <c r="BB303" i="18"/>
  <c r="BA303" i="18"/>
  <c r="AZ303" i="18"/>
  <c r="AY303" i="18"/>
  <c r="AX303" i="18"/>
  <c r="AW303" i="18"/>
  <c r="AV303" i="18"/>
  <c r="BF303" i="18" s="1"/>
  <c r="AU303" i="18"/>
  <c r="AR303" i="18"/>
  <c r="AQ303" i="18"/>
  <c r="AP303" i="18"/>
  <c r="AO303" i="18"/>
  <c r="AN303" i="18"/>
  <c r="AM303" i="18"/>
  <c r="AL303" i="18"/>
  <c r="AK303" i="18"/>
  <c r="AJ303" i="18"/>
  <c r="AI303" i="18"/>
  <c r="AH303" i="18"/>
  <c r="AG303" i="18"/>
  <c r="AF303" i="18"/>
  <c r="AC303" i="18"/>
  <c r="AB303" i="18"/>
  <c r="AA303" i="18"/>
  <c r="Z303" i="18"/>
  <c r="Y303" i="18"/>
  <c r="X303" i="18"/>
  <c r="W303" i="18"/>
  <c r="V303" i="18"/>
  <c r="U303" i="18"/>
  <c r="T303" i="18"/>
  <c r="S303" i="18"/>
  <c r="R303" i="18"/>
  <c r="Q303" i="18"/>
  <c r="N303" i="18"/>
  <c r="M303" i="18"/>
  <c r="L303" i="18"/>
  <c r="K303" i="18"/>
  <c r="J303" i="18"/>
  <c r="I303" i="18"/>
  <c r="H303" i="18"/>
  <c r="G303" i="18"/>
  <c r="F303" i="18"/>
  <c r="E303" i="18"/>
  <c r="D303" i="18"/>
  <c r="C303" i="18"/>
  <c r="B303" i="18"/>
  <c r="HP302" i="18"/>
  <c r="HO302" i="18"/>
  <c r="HN302" i="18"/>
  <c r="HM302" i="18"/>
  <c r="HL302" i="18"/>
  <c r="HK302" i="18"/>
  <c r="HJ302" i="18"/>
  <c r="HI302" i="18"/>
  <c r="HH302" i="18"/>
  <c r="HG302" i="18"/>
  <c r="HF302" i="18"/>
  <c r="HE302" i="18"/>
  <c r="HD302" i="18"/>
  <c r="HC302" i="18"/>
  <c r="HB302" i="18"/>
  <c r="HA302" i="18"/>
  <c r="GZ302" i="18"/>
  <c r="GY302" i="18"/>
  <c r="GX302" i="18"/>
  <c r="GW302" i="18"/>
  <c r="GV302" i="18"/>
  <c r="GU302" i="18"/>
  <c r="GT302" i="18"/>
  <c r="GS302" i="18"/>
  <c r="GR302" i="18"/>
  <c r="GQ302" i="18"/>
  <c r="GP302" i="18"/>
  <c r="GO302" i="18"/>
  <c r="GN302" i="18"/>
  <c r="GM302" i="18"/>
  <c r="GL302" i="18"/>
  <c r="GK302" i="18"/>
  <c r="GJ302" i="18"/>
  <c r="GI302" i="18"/>
  <c r="GH302" i="18"/>
  <c r="GG302" i="18"/>
  <c r="GF302" i="18"/>
  <c r="GE302" i="18"/>
  <c r="GD302" i="18"/>
  <c r="GC302" i="18"/>
  <c r="GB302" i="18"/>
  <c r="GA302" i="18"/>
  <c r="FZ302" i="18"/>
  <c r="FY302" i="18"/>
  <c r="FX302" i="18"/>
  <c r="FW302" i="18"/>
  <c r="FV302" i="18"/>
  <c r="FU302" i="18"/>
  <c r="HQ302" i="18" s="1"/>
  <c r="FR302" i="18"/>
  <c r="FQ302" i="18"/>
  <c r="FP302" i="18"/>
  <c r="FO302" i="18"/>
  <c r="FN302" i="18"/>
  <c r="FM302" i="18"/>
  <c r="FL302" i="18"/>
  <c r="FK302" i="18"/>
  <c r="FJ302" i="18"/>
  <c r="FI302" i="18"/>
  <c r="FH302" i="18"/>
  <c r="FG302" i="18"/>
  <c r="FF302" i="18"/>
  <c r="FE302" i="18"/>
  <c r="FD302" i="18"/>
  <c r="FC302" i="18"/>
  <c r="FB302" i="18"/>
  <c r="FA302" i="18"/>
  <c r="EZ302" i="18"/>
  <c r="EY302" i="18"/>
  <c r="EX302" i="18"/>
  <c r="EW302" i="18"/>
  <c r="EV302" i="18"/>
  <c r="EU302" i="18"/>
  <c r="ET302" i="18"/>
  <c r="ES302" i="18"/>
  <c r="ER302" i="18"/>
  <c r="EQ302" i="18"/>
  <c r="EP302" i="18"/>
  <c r="EO302" i="18"/>
  <c r="EN302" i="18"/>
  <c r="EM302" i="18"/>
  <c r="EL302" i="18"/>
  <c r="EK302" i="18"/>
  <c r="EJ302" i="18"/>
  <c r="EI302" i="18"/>
  <c r="EH302" i="18"/>
  <c r="EG302" i="18"/>
  <c r="EF302" i="18"/>
  <c r="EE302" i="18"/>
  <c r="ED302" i="18"/>
  <c r="EC302" i="18"/>
  <c r="EB302" i="18"/>
  <c r="EA302" i="18"/>
  <c r="DZ302" i="18"/>
  <c r="DY302" i="18"/>
  <c r="DX302" i="18"/>
  <c r="DT302" i="18"/>
  <c r="DS302" i="18"/>
  <c r="DR302" i="18"/>
  <c r="DQ302" i="18"/>
  <c r="DP302" i="18"/>
  <c r="DO302" i="18"/>
  <c r="DN302" i="18"/>
  <c r="DM302" i="18"/>
  <c r="DL302" i="18"/>
  <c r="DK302" i="18"/>
  <c r="DJ302" i="18"/>
  <c r="DI302" i="18"/>
  <c r="DH302" i="18"/>
  <c r="DG302" i="18"/>
  <c r="DF302" i="18"/>
  <c r="CQ302" i="18"/>
  <c r="CP302" i="18"/>
  <c r="CO302" i="18"/>
  <c r="CN302" i="18"/>
  <c r="CM302" i="18"/>
  <c r="CL302" i="18"/>
  <c r="CK302" i="18"/>
  <c r="CH302" i="18"/>
  <c r="CG302" i="18"/>
  <c r="CF302" i="18"/>
  <c r="CE302" i="18"/>
  <c r="CD302" i="18"/>
  <c r="CC302" i="18"/>
  <c r="CB302" i="18"/>
  <c r="CA302" i="18"/>
  <c r="BZ302" i="18"/>
  <c r="BY302" i="18"/>
  <c r="BX302" i="18"/>
  <c r="BW302" i="18"/>
  <c r="BT302" i="18"/>
  <c r="BS302" i="18"/>
  <c r="BR302" i="18"/>
  <c r="BQ302" i="18"/>
  <c r="BP302" i="18"/>
  <c r="BO302" i="18"/>
  <c r="BN302" i="18"/>
  <c r="BM302" i="18"/>
  <c r="BL302" i="18"/>
  <c r="BK302" i="18"/>
  <c r="BJ302" i="18"/>
  <c r="BI302" i="18"/>
  <c r="BH302" i="18"/>
  <c r="BE302" i="18"/>
  <c r="BD302" i="18"/>
  <c r="BC302" i="18"/>
  <c r="BB302" i="18"/>
  <c r="BA302" i="18"/>
  <c r="AZ302" i="18"/>
  <c r="AY302" i="18"/>
  <c r="AX302" i="18"/>
  <c r="AW302" i="18"/>
  <c r="AV302" i="18"/>
  <c r="BF302" i="18" s="1"/>
  <c r="AU302" i="18"/>
  <c r="AR302" i="18"/>
  <c r="AQ302" i="18"/>
  <c r="AP302" i="18"/>
  <c r="AO302" i="18"/>
  <c r="AN302" i="18"/>
  <c r="AM302" i="18"/>
  <c r="AL302" i="18"/>
  <c r="AK302" i="18"/>
  <c r="AJ302" i="18"/>
  <c r="AI302" i="18"/>
  <c r="AH302" i="18"/>
  <c r="AG302" i="18"/>
  <c r="AF302" i="18"/>
  <c r="AC302" i="18"/>
  <c r="AB302" i="18"/>
  <c r="AA302" i="18"/>
  <c r="Z302" i="18"/>
  <c r="Y302" i="18"/>
  <c r="X302" i="18"/>
  <c r="W302" i="18"/>
  <c r="V302" i="18"/>
  <c r="U302" i="18"/>
  <c r="T302" i="18"/>
  <c r="S302" i="18"/>
  <c r="R302" i="18"/>
  <c r="Q302" i="18"/>
  <c r="N302" i="18"/>
  <c r="M302" i="18"/>
  <c r="L302" i="18"/>
  <c r="K302" i="18"/>
  <c r="J302" i="18"/>
  <c r="I302" i="18"/>
  <c r="H302" i="18"/>
  <c r="G302" i="18"/>
  <c r="F302" i="18"/>
  <c r="E302" i="18"/>
  <c r="D302" i="18"/>
  <c r="C302" i="18"/>
  <c r="B302" i="18"/>
  <c r="HP301" i="18"/>
  <c r="HP306" i="18" s="1"/>
  <c r="HO301" i="18"/>
  <c r="HO306" i="18" s="1"/>
  <c r="HN301" i="18"/>
  <c r="HN306" i="18" s="1"/>
  <c r="HM301" i="18"/>
  <c r="HM306" i="18" s="1"/>
  <c r="HL301" i="18"/>
  <c r="HL306" i="18" s="1"/>
  <c r="HK301" i="18"/>
  <c r="HK306" i="18" s="1"/>
  <c r="HJ301" i="18"/>
  <c r="HJ306" i="18" s="1"/>
  <c r="HI301" i="18"/>
  <c r="HI306" i="18" s="1"/>
  <c r="HH301" i="18"/>
  <c r="HH306" i="18" s="1"/>
  <c r="HG301" i="18"/>
  <c r="HG306" i="18" s="1"/>
  <c r="HF301" i="18"/>
  <c r="HF306" i="18" s="1"/>
  <c r="HE301" i="18"/>
  <c r="HE306" i="18" s="1"/>
  <c r="HD301" i="18"/>
  <c r="HD306" i="18" s="1"/>
  <c r="HC301" i="18"/>
  <c r="HC306" i="18" s="1"/>
  <c r="HB301" i="18"/>
  <c r="HB306" i="18" s="1"/>
  <c r="HA301" i="18"/>
  <c r="HA306" i="18" s="1"/>
  <c r="GZ301" i="18"/>
  <c r="GZ306" i="18" s="1"/>
  <c r="GY301" i="18"/>
  <c r="GY306" i="18" s="1"/>
  <c r="GX301" i="18"/>
  <c r="GX306" i="18" s="1"/>
  <c r="GW301" i="18"/>
  <c r="GW306" i="18" s="1"/>
  <c r="GV301" i="18"/>
  <c r="GV306" i="18" s="1"/>
  <c r="GU301" i="18"/>
  <c r="GU306" i="18" s="1"/>
  <c r="GT301" i="18"/>
  <c r="GT306" i="18" s="1"/>
  <c r="GS301" i="18"/>
  <c r="GS306" i="18" s="1"/>
  <c r="GR301" i="18"/>
  <c r="GR306" i="18" s="1"/>
  <c r="GQ301" i="18"/>
  <c r="GQ306" i="18" s="1"/>
  <c r="GP301" i="18"/>
  <c r="GP306" i="18" s="1"/>
  <c r="GO301" i="18"/>
  <c r="GO306" i="18" s="1"/>
  <c r="GN301" i="18"/>
  <c r="GN306" i="18" s="1"/>
  <c r="GM301" i="18"/>
  <c r="GM306" i="18" s="1"/>
  <c r="GL301" i="18"/>
  <c r="GL306" i="18" s="1"/>
  <c r="GK301" i="18"/>
  <c r="GK306" i="18" s="1"/>
  <c r="GJ301" i="18"/>
  <c r="GJ306" i="18" s="1"/>
  <c r="GI301" i="18"/>
  <c r="GI306" i="18" s="1"/>
  <c r="GH301" i="18"/>
  <c r="GH306" i="18" s="1"/>
  <c r="GG301" i="18"/>
  <c r="GG306" i="18" s="1"/>
  <c r="GF301" i="18"/>
  <c r="GF306" i="18" s="1"/>
  <c r="GE301" i="18"/>
  <c r="GE306" i="18" s="1"/>
  <c r="GD301" i="18"/>
  <c r="GD306" i="18" s="1"/>
  <c r="GC301" i="18"/>
  <c r="GC306" i="18" s="1"/>
  <c r="GB301" i="18"/>
  <c r="GB306" i="18" s="1"/>
  <c r="GA301" i="18"/>
  <c r="GA306" i="18" s="1"/>
  <c r="FZ301" i="18"/>
  <c r="FZ306" i="18" s="1"/>
  <c r="FY301" i="18"/>
  <c r="FY306" i="18" s="1"/>
  <c r="FX301" i="18"/>
  <c r="FX306" i="18" s="1"/>
  <c r="FW301" i="18"/>
  <c r="FW306" i="18" s="1"/>
  <c r="FV301" i="18"/>
  <c r="FV306" i="18" s="1"/>
  <c r="FU301" i="18"/>
  <c r="FU306" i="18" s="1"/>
  <c r="HQ306" i="18" s="1"/>
  <c r="FR301" i="18"/>
  <c r="FR306" i="18" s="1"/>
  <c r="FQ301" i="18"/>
  <c r="FQ306" i="18" s="1"/>
  <c r="FP301" i="18"/>
  <c r="FP306" i="18" s="1"/>
  <c r="FO301" i="18"/>
  <c r="FO306" i="18" s="1"/>
  <c r="FN301" i="18"/>
  <c r="FN306" i="18" s="1"/>
  <c r="FM301" i="18"/>
  <c r="FM306" i="18" s="1"/>
  <c r="FL301" i="18"/>
  <c r="FL306" i="18" s="1"/>
  <c r="FK301" i="18"/>
  <c r="FK306" i="18" s="1"/>
  <c r="FJ301" i="18"/>
  <c r="FJ306" i="18" s="1"/>
  <c r="FI301" i="18"/>
  <c r="FI306" i="18" s="1"/>
  <c r="FH301" i="18"/>
  <c r="FH306" i="18" s="1"/>
  <c r="FG301" i="18"/>
  <c r="FG306" i="18" s="1"/>
  <c r="FF301" i="18"/>
  <c r="FF306" i="18" s="1"/>
  <c r="FE301" i="18"/>
  <c r="FE306" i="18" s="1"/>
  <c r="FD301" i="18"/>
  <c r="FD306" i="18" s="1"/>
  <c r="FC301" i="18"/>
  <c r="FC306" i="18" s="1"/>
  <c r="FB301" i="18"/>
  <c r="FB306" i="18" s="1"/>
  <c r="FA301" i="18"/>
  <c r="FA306" i="18" s="1"/>
  <c r="EZ301" i="18"/>
  <c r="EZ306" i="18" s="1"/>
  <c r="EY301" i="18"/>
  <c r="EY306" i="18" s="1"/>
  <c r="EX301" i="18"/>
  <c r="EX306" i="18" s="1"/>
  <c r="EW301" i="18"/>
  <c r="EW306" i="18" s="1"/>
  <c r="EV301" i="18"/>
  <c r="EV306" i="18" s="1"/>
  <c r="EU301" i="18"/>
  <c r="EU306" i="18" s="1"/>
  <c r="ET301" i="18"/>
  <c r="ET306" i="18" s="1"/>
  <c r="ES301" i="18"/>
  <c r="ES306" i="18" s="1"/>
  <c r="ER301" i="18"/>
  <c r="ER306" i="18" s="1"/>
  <c r="EQ301" i="18"/>
  <c r="EQ306" i="18" s="1"/>
  <c r="EP301" i="18"/>
  <c r="EP306" i="18" s="1"/>
  <c r="EO301" i="18"/>
  <c r="EO306" i="18" s="1"/>
  <c r="EN301" i="18"/>
  <c r="EN306" i="18" s="1"/>
  <c r="EM301" i="18"/>
  <c r="EM306" i="18" s="1"/>
  <c r="EL301" i="18"/>
  <c r="EL306" i="18" s="1"/>
  <c r="EK301" i="18"/>
  <c r="EK306" i="18" s="1"/>
  <c r="EJ301" i="18"/>
  <c r="EJ306" i="18" s="1"/>
  <c r="EI301" i="18"/>
  <c r="EI306" i="18" s="1"/>
  <c r="EH301" i="18"/>
  <c r="EH306" i="18" s="1"/>
  <c r="EG301" i="18"/>
  <c r="EG306" i="18" s="1"/>
  <c r="EF301" i="18"/>
  <c r="EF306" i="18" s="1"/>
  <c r="EE301" i="18"/>
  <c r="EE306" i="18" s="1"/>
  <c r="ED301" i="18"/>
  <c r="ED306" i="18" s="1"/>
  <c r="EC301" i="18"/>
  <c r="EC306" i="18" s="1"/>
  <c r="EB301" i="18"/>
  <c r="EB306" i="18" s="1"/>
  <c r="EA301" i="18"/>
  <c r="EA306" i="18" s="1"/>
  <c r="DZ301" i="18"/>
  <c r="DZ306" i="18" s="1"/>
  <c r="DY301" i="18"/>
  <c r="DY306" i="18" s="1"/>
  <c r="DX301" i="18"/>
  <c r="DT301" i="18"/>
  <c r="DT306" i="18" s="1"/>
  <c r="DS301" i="18"/>
  <c r="DS306" i="18" s="1"/>
  <c r="DR301" i="18"/>
  <c r="DR306" i="18" s="1"/>
  <c r="DQ301" i="18"/>
  <c r="DQ306" i="18" s="1"/>
  <c r="DP301" i="18"/>
  <c r="DP306" i="18" s="1"/>
  <c r="DO301" i="18"/>
  <c r="DO306" i="18" s="1"/>
  <c r="DN301" i="18"/>
  <c r="DN306" i="18" s="1"/>
  <c r="DM301" i="18"/>
  <c r="DM306" i="18" s="1"/>
  <c r="DL301" i="18"/>
  <c r="DL306" i="18" s="1"/>
  <c r="DK301" i="18"/>
  <c r="DK306" i="18" s="1"/>
  <c r="DJ301" i="18"/>
  <c r="DJ306" i="18" s="1"/>
  <c r="DI301" i="18"/>
  <c r="DI306" i="18" s="1"/>
  <c r="DH301" i="18"/>
  <c r="DH306" i="18" s="1"/>
  <c r="DG301" i="18"/>
  <c r="DG306" i="18" s="1"/>
  <c r="DF301" i="18"/>
  <c r="CQ301" i="18"/>
  <c r="CQ306" i="18" s="1"/>
  <c r="CP301" i="18"/>
  <c r="CP306" i="18" s="1"/>
  <c r="CO301" i="18"/>
  <c r="CO306" i="18" s="1"/>
  <c r="CN301" i="18"/>
  <c r="CN306" i="18" s="1"/>
  <c r="CM301" i="18"/>
  <c r="CM306" i="18" s="1"/>
  <c r="CL301" i="18"/>
  <c r="CL306" i="18" s="1"/>
  <c r="CK301" i="18"/>
  <c r="CK306" i="18" s="1"/>
  <c r="CH301" i="18"/>
  <c r="CH306" i="18" s="1"/>
  <c r="CG301" i="18"/>
  <c r="CG306" i="18" s="1"/>
  <c r="CF301" i="18"/>
  <c r="CF306" i="18" s="1"/>
  <c r="CE301" i="18"/>
  <c r="CE306" i="18" s="1"/>
  <c r="CD301" i="18"/>
  <c r="CD306" i="18" s="1"/>
  <c r="CC301" i="18"/>
  <c r="CC306" i="18" s="1"/>
  <c r="CB301" i="18"/>
  <c r="CB306" i="18" s="1"/>
  <c r="CA301" i="18"/>
  <c r="CA306" i="18" s="1"/>
  <c r="BZ301" i="18"/>
  <c r="BZ306" i="18" s="1"/>
  <c r="BY301" i="18"/>
  <c r="BY306" i="18" s="1"/>
  <c r="BX301" i="18"/>
  <c r="BX306" i="18" s="1"/>
  <c r="BW301" i="18"/>
  <c r="BW306" i="18" s="1"/>
  <c r="BT301" i="18"/>
  <c r="BT306" i="18" s="1"/>
  <c r="BS301" i="18"/>
  <c r="BS306" i="18" s="1"/>
  <c r="BR301" i="18"/>
  <c r="BR306" i="18" s="1"/>
  <c r="BQ301" i="18"/>
  <c r="BQ306" i="18" s="1"/>
  <c r="BP301" i="18"/>
  <c r="BP306" i="18" s="1"/>
  <c r="BO301" i="18"/>
  <c r="BO306" i="18" s="1"/>
  <c r="BN301" i="18"/>
  <c r="BN306" i="18" s="1"/>
  <c r="BM301" i="18"/>
  <c r="BM306" i="18" s="1"/>
  <c r="BL301" i="18"/>
  <c r="BL306" i="18" s="1"/>
  <c r="BK301" i="18"/>
  <c r="BK306" i="18" s="1"/>
  <c r="BJ301" i="18"/>
  <c r="BJ306" i="18" s="1"/>
  <c r="BI301" i="18"/>
  <c r="BI306" i="18" s="1"/>
  <c r="BH301" i="18"/>
  <c r="BH306" i="18" s="1"/>
  <c r="BE301" i="18"/>
  <c r="BE306" i="18" s="1"/>
  <c r="BD301" i="18"/>
  <c r="BD306" i="18" s="1"/>
  <c r="BC301" i="18"/>
  <c r="BC306" i="18" s="1"/>
  <c r="BB301" i="18"/>
  <c r="BB306" i="18" s="1"/>
  <c r="BA301" i="18"/>
  <c r="BA306" i="18" s="1"/>
  <c r="AZ301" i="18"/>
  <c r="AZ306" i="18" s="1"/>
  <c r="AY301" i="18"/>
  <c r="AY306" i="18" s="1"/>
  <c r="AX301" i="18"/>
  <c r="AX306" i="18" s="1"/>
  <c r="AW301" i="18"/>
  <c r="AW306" i="18" s="1"/>
  <c r="AV301" i="18"/>
  <c r="AV306" i="18" s="1"/>
  <c r="AU301" i="18"/>
  <c r="AU306" i="18" s="1"/>
  <c r="AR301" i="18"/>
  <c r="AR306" i="18" s="1"/>
  <c r="AQ301" i="18"/>
  <c r="AQ306" i="18" s="1"/>
  <c r="AP301" i="18"/>
  <c r="AP306" i="18" s="1"/>
  <c r="AO301" i="18"/>
  <c r="AO306" i="18" s="1"/>
  <c r="AN301" i="18"/>
  <c r="AN306" i="18" s="1"/>
  <c r="AM301" i="18"/>
  <c r="AM306" i="18" s="1"/>
  <c r="AL301" i="18"/>
  <c r="AL306" i="18" s="1"/>
  <c r="AK301" i="18"/>
  <c r="AK306" i="18" s="1"/>
  <c r="AJ301" i="18"/>
  <c r="AJ306" i="18" s="1"/>
  <c r="AI301" i="18"/>
  <c r="AI306" i="18" s="1"/>
  <c r="AH301" i="18"/>
  <c r="AH306" i="18" s="1"/>
  <c r="AG301" i="18"/>
  <c r="AG306" i="18" s="1"/>
  <c r="AF301" i="18"/>
  <c r="AF306" i="18" s="1"/>
  <c r="AC301" i="18"/>
  <c r="AC306" i="18" s="1"/>
  <c r="AB301" i="18"/>
  <c r="AB306" i="18" s="1"/>
  <c r="AA301" i="18"/>
  <c r="AA306" i="18" s="1"/>
  <c r="Z301" i="18"/>
  <c r="Z306" i="18" s="1"/>
  <c r="Y301" i="18"/>
  <c r="Y306" i="18" s="1"/>
  <c r="X301" i="18"/>
  <c r="X306" i="18" s="1"/>
  <c r="W301" i="18"/>
  <c r="W306" i="18" s="1"/>
  <c r="V301" i="18"/>
  <c r="V306" i="18" s="1"/>
  <c r="U301" i="18"/>
  <c r="U306" i="18" s="1"/>
  <c r="T301" i="18"/>
  <c r="T306" i="18" s="1"/>
  <c r="S301" i="18"/>
  <c r="S306" i="18" s="1"/>
  <c r="R301" i="18"/>
  <c r="R306" i="18" s="1"/>
  <c r="Q301" i="18"/>
  <c r="Q306" i="18" s="1"/>
  <c r="N301" i="18"/>
  <c r="N306" i="18" s="1"/>
  <c r="M301" i="18"/>
  <c r="M306" i="18" s="1"/>
  <c r="L301" i="18"/>
  <c r="L306" i="18" s="1"/>
  <c r="K301" i="18"/>
  <c r="K306" i="18" s="1"/>
  <c r="J301" i="18"/>
  <c r="J306" i="18" s="1"/>
  <c r="I301" i="18"/>
  <c r="I306" i="18" s="1"/>
  <c r="H301" i="18"/>
  <c r="H306" i="18" s="1"/>
  <c r="G301" i="18"/>
  <c r="G306" i="18" s="1"/>
  <c r="F301" i="18"/>
  <c r="F306" i="18" s="1"/>
  <c r="E301" i="18"/>
  <c r="E306" i="18" s="1"/>
  <c r="D301" i="18"/>
  <c r="D306" i="18" s="1"/>
  <c r="C301" i="18"/>
  <c r="C306" i="18" s="1"/>
  <c r="B301" i="18"/>
  <c r="B306" i="18" s="1"/>
  <c r="G16" i="2" l="1"/>
  <c r="B17" i="2" s="1"/>
  <c r="FS302" i="18"/>
  <c r="HS305" i="18"/>
  <c r="BF304" i="18"/>
  <c r="CI304" i="18"/>
  <c r="CR304" i="18"/>
  <c r="BF305" i="18"/>
  <c r="BG305" i="18" s="1"/>
  <c r="CI305" i="18"/>
  <c r="CR305" i="18"/>
  <c r="DU304" i="18"/>
  <c r="DU305" i="18"/>
  <c r="AD302" i="18"/>
  <c r="AD303" i="18"/>
  <c r="FS303" i="18"/>
  <c r="FS304" i="18"/>
  <c r="FS305" i="18"/>
  <c r="AS306" i="18"/>
  <c r="AT303" i="18" s="1"/>
  <c r="BU306" i="18"/>
  <c r="AS302" i="18"/>
  <c r="BU302" i="18"/>
  <c r="HS302" i="18"/>
  <c r="AS303" i="18"/>
  <c r="BU303" i="18"/>
  <c r="BV303" i="18" s="1"/>
  <c r="HS303" i="18"/>
  <c r="AD304" i="18"/>
  <c r="AS304" i="18"/>
  <c r="BU304" i="18"/>
  <c r="BV304" i="18" s="1"/>
  <c r="HS304" i="18"/>
  <c r="AD305" i="18"/>
  <c r="AS305" i="18"/>
  <c r="BU305" i="18"/>
  <c r="BV305" i="18" s="1"/>
  <c r="CI302" i="18"/>
  <c r="CR302" i="18"/>
  <c r="CI303" i="18"/>
  <c r="CR303" i="18"/>
  <c r="CS303" i="18" s="1"/>
  <c r="G255" i="2"/>
  <c r="G99" i="2"/>
  <c r="B247" i="2"/>
  <c r="G378" i="2"/>
  <c r="E379" i="2" s="1"/>
  <c r="F247" i="2"/>
  <c r="G59" i="2"/>
  <c r="E60" i="2" s="1"/>
  <c r="G279" i="2"/>
  <c r="F280" i="2" s="1"/>
  <c r="D247" i="2"/>
  <c r="G31" i="2"/>
  <c r="F32" i="2" s="1"/>
  <c r="G88" i="2"/>
  <c r="B89" i="2" s="1"/>
  <c r="G328" i="2"/>
  <c r="E247" i="2"/>
  <c r="G46" i="2"/>
  <c r="D47" i="2" s="1"/>
  <c r="G97" i="2"/>
  <c r="C98" i="2" s="1"/>
  <c r="C247" i="2"/>
  <c r="C17" i="2"/>
  <c r="G74" i="2"/>
  <c r="O301" i="18"/>
  <c r="BF306" i="18"/>
  <c r="BG302" i="18" s="1"/>
  <c r="CI306" i="18"/>
  <c r="CJ305" i="18" s="1"/>
  <c r="CI301" i="18"/>
  <c r="HR302" i="18"/>
  <c r="HR303" i="18"/>
  <c r="HR304" i="18"/>
  <c r="HR305" i="18"/>
  <c r="CR301" i="18"/>
  <c r="DF306" i="18"/>
  <c r="HS301" i="18"/>
  <c r="DU301" i="18"/>
  <c r="DX306" i="18"/>
  <c r="FS306" i="18" s="1"/>
  <c r="FT302" i="18" s="1"/>
  <c r="FS301" i="18"/>
  <c r="FT303" i="18"/>
  <c r="AS301" i="18"/>
  <c r="AT301" i="18" s="1"/>
  <c r="BU301" i="18"/>
  <c r="BV301" i="18" s="1"/>
  <c r="CR306" i="18"/>
  <c r="AT302" i="18"/>
  <c r="BV302" i="18"/>
  <c r="AT304" i="18"/>
  <c r="AD306" i="18"/>
  <c r="AE304" i="18" s="1"/>
  <c r="CT306" i="18"/>
  <c r="O306" i="18"/>
  <c r="AD301" i="18"/>
  <c r="BF301" i="18"/>
  <c r="CT301" i="18"/>
  <c r="CJ304" i="18"/>
  <c r="CS304" i="18"/>
  <c r="HQ301" i="18"/>
  <c r="HR301" i="18" s="1"/>
  <c r="CT302" i="18"/>
  <c r="CT303" i="18"/>
  <c r="CU303" i="18" s="1"/>
  <c r="CT304" i="18"/>
  <c r="CT305" i="18"/>
  <c r="CU305" i="18" s="1"/>
  <c r="O302" i="18"/>
  <c r="DU302" i="18"/>
  <c r="O303" i="18"/>
  <c r="DU303" i="18"/>
  <c r="O304" i="18"/>
  <c r="O305" i="18"/>
  <c r="CJ303" i="18" l="1"/>
  <c r="CJ302" i="18"/>
  <c r="AE301" i="18"/>
  <c r="CS302" i="18"/>
  <c r="FT301" i="18"/>
  <c r="P305" i="18"/>
  <c r="P302" i="18"/>
  <c r="CU301" i="18"/>
  <c r="AT305" i="18"/>
  <c r="CJ301" i="18"/>
  <c r="AE303" i="18"/>
  <c r="C256" i="2"/>
  <c r="D256" i="2"/>
  <c r="F256" i="2"/>
  <c r="B256" i="2"/>
  <c r="E256" i="2"/>
  <c r="C100" i="2"/>
  <c r="B100" i="2"/>
  <c r="F100" i="2"/>
  <c r="E100" i="2"/>
  <c r="D100" i="2"/>
  <c r="D32" i="2"/>
  <c r="E32" i="2"/>
  <c r="G247" i="2"/>
  <c r="B248" i="2" s="1"/>
  <c r="B379" i="2"/>
  <c r="F17" i="2"/>
  <c r="D379" i="2"/>
  <c r="F329" i="2"/>
  <c r="E280" i="2"/>
  <c r="D89" i="2"/>
  <c r="B98" i="2"/>
  <c r="C60" i="2"/>
  <c r="C329" i="2"/>
  <c r="D17" i="2"/>
  <c r="D60" i="2"/>
  <c r="B329" i="2"/>
  <c r="E17" i="2"/>
  <c r="F89" i="2"/>
  <c r="E329" i="2"/>
  <c r="D98" i="2"/>
  <c r="F47" i="2"/>
  <c r="E89" i="2"/>
  <c r="F60" i="2"/>
  <c r="B60" i="2"/>
  <c r="D280" i="2"/>
  <c r="B280" i="2"/>
  <c r="B47" i="2"/>
  <c r="C280" i="2"/>
  <c r="C47" i="2"/>
  <c r="C89" i="2"/>
  <c r="C379" i="2"/>
  <c r="C32" i="2"/>
  <c r="E98" i="2"/>
  <c r="F379" i="2"/>
  <c r="E47" i="2"/>
  <c r="F98" i="2"/>
  <c r="B32" i="2"/>
  <c r="D329" i="2"/>
  <c r="F75" i="2"/>
  <c r="B75" i="2"/>
  <c r="D75" i="2"/>
  <c r="E75" i="2"/>
  <c r="C75" i="2"/>
  <c r="BG301" i="18"/>
  <c r="CU304" i="18"/>
  <c r="CU302" i="18"/>
  <c r="BG304" i="18"/>
  <c r="FT304" i="18"/>
  <c r="AE302" i="18"/>
  <c r="BG303" i="18"/>
  <c r="P303" i="18"/>
  <c r="HS306" i="18"/>
  <c r="DU306" i="18"/>
  <c r="DV303" i="18" s="1"/>
  <c r="CS301" i="18"/>
  <c r="P304" i="18"/>
  <c r="CS305" i="18"/>
  <c r="AE305" i="18"/>
  <c r="FT305" i="18"/>
  <c r="F248" i="2" l="1"/>
  <c r="E248" i="2"/>
  <c r="C248" i="2"/>
  <c r="D248" i="2"/>
  <c r="HT302" i="18"/>
  <c r="HT303" i="18"/>
  <c r="HT304" i="18"/>
  <c r="HT305" i="18"/>
  <c r="DV304" i="18"/>
  <c r="DV305" i="18"/>
  <c r="HT301" i="18"/>
  <c r="DV301" i="18"/>
  <c r="DV302" i="18"/>
</calcChain>
</file>

<file path=xl/sharedStrings.xml><?xml version="1.0" encoding="utf-8"?>
<sst xmlns="http://schemas.openxmlformats.org/spreadsheetml/2006/main" count="65911" uniqueCount="956">
  <si>
    <t>loss of both dubius alleles</t>
  </si>
  <si>
    <t>loss of one dubius allele</t>
  </si>
  <si>
    <t>no loss</t>
  </si>
  <si>
    <t>loss of one porrifolius allele</t>
  </si>
  <si>
    <t>loss of both porrifolius alleles</t>
  </si>
  <si>
    <t>gD_E_2866_10a_r</t>
  </si>
  <si>
    <t>gD_E_2866_11a_r</t>
  </si>
  <si>
    <t>gD_E_2866_12a_r</t>
  </si>
  <si>
    <t>gD_E_2866_13a_r</t>
  </si>
  <si>
    <t>gD_E_2866_14a_r</t>
  </si>
  <si>
    <t>gD_E_2866_15a_r</t>
  </si>
  <si>
    <t>gD_E_2866_1a_r</t>
  </si>
  <si>
    <t>gD_E_2866_2a_r</t>
  </si>
  <si>
    <t>gD_E_2866_3a_r</t>
  </si>
  <si>
    <t>gD_E_2866_4a_r</t>
  </si>
  <si>
    <t>gD_E_2866_5a_r</t>
  </si>
  <si>
    <t>gD_E_2866_6a_r</t>
  </si>
  <si>
    <t>gD_E_2866_7a_r</t>
  </si>
  <si>
    <t>gD_F_2869_10a_r</t>
  </si>
  <si>
    <t>gD_F_2869_11a_r</t>
  </si>
  <si>
    <t>gD_F_2869_12a_r</t>
  </si>
  <si>
    <t>gD_F_2869_13a_r</t>
  </si>
  <si>
    <t>gD_F_2869_14a_r</t>
  </si>
  <si>
    <t>gD_F_2869_15a_r</t>
  </si>
  <si>
    <t>gD_F_2869_1a_r</t>
  </si>
  <si>
    <t>gD_F_2869_2a_r</t>
  </si>
  <si>
    <t>gD_F_2869_3a_r</t>
  </si>
  <si>
    <t>gD_F_2869_4a_r</t>
  </si>
  <si>
    <t>gD_F_2869_5a_r</t>
  </si>
  <si>
    <t>gD_F_2869_6a_r</t>
  </si>
  <si>
    <t>gD_F_2869_7a_r</t>
  </si>
  <si>
    <t>gD_G_2871_10a_r</t>
  </si>
  <si>
    <t>gD_G_2871_11a_r</t>
  </si>
  <si>
    <t>gD_G_2871_13a_r</t>
  </si>
  <si>
    <t>gD_G_2871_14a_r</t>
  </si>
  <si>
    <t>gD_G_2871_15a_r</t>
  </si>
  <si>
    <t>gD_G_2871_1a_r</t>
  </si>
  <si>
    <t>gD_G_2871_2a_r</t>
  </si>
  <si>
    <t>gD_G_2871_3a_r</t>
  </si>
  <si>
    <t>gD_G_2871_4a_r</t>
  </si>
  <si>
    <t>gD_G_2871_5a_r</t>
  </si>
  <si>
    <t>gD_G_2871_6a_r</t>
  </si>
  <si>
    <t>gD_G_2871_7a_r</t>
  </si>
  <si>
    <t>gD_G_2871_8a_r</t>
  </si>
  <si>
    <t>gD_J_2892_10a_r</t>
  </si>
  <si>
    <t>gD_J_2892_13a_r</t>
  </si>
  <si>
    <t>gD_J_2892_14a_r</t>
  </si>
  <si>
    <t>gD_J_2892_15a_r</t>
  </si>
  <si>
    <t>gD_J_2892_1a_r</t>
  </si>
  <si>
    <t>gD_J_2892_2a_r</t>
  </si>
  <si>
    <t>gD_J_2892_4a_r</t>
  </si>
  <si>
    <t>gD_J_2892_5Aa_r</t>
  </si>
  <si>
    <t>gD_J_2892_6a_r</t>
  </si>
  <si>
    <t>gD_J_2892_7a_r</t>
  </si>
  <si>
    <t>gD_J_2892_9a_r</t>
  </si>
  <si>
    <t>gD_K_2876_10a_r</t>
  </si>
  <si>
    <t>gD_K_2876_11a_r</t>
  </si>
  <si>
    <t>gD_K_2876_12a_r</t>
  </si>
  <si>
    <t>gD_K_2876_13a_r</t>
  </si>
  <si>
    <t>gD_K_2876_14a_r</t>
  </si>
  <si>
    <t>gD_K_2876_15a_r</t>
  </si>
  <si>
    <t>gD_K_2876_1a_r</t>
  </si>
  <si>
    <t>gD_K_2876_2a_r</t>
  </si>
  <si>
    <t>gD_K_2876_3b_r</t>
  </si>
  <si>
    <t>gD_K_2876_4a_r</t>
  </si>
  <si>
    <t>gD_K_2876_5a_r</t>
  </si>
  <si>
    <t>gD_K_2876_6a_r</t>
  </si>
  <si>
    <t>gD_K_2876_7a_r</t>
  </si>
  <si>
    <t>gD_L_2880_10a_r</t>
  </si>
  <si>
    <t>gD_L_2880_11a_r</t>
  </si>
  <si>
    <t>gD_L_2880_12a_r</t>
  </si>
  <si>
    <t>gD_L_2880_14a_r</t>
  </si>
  <si>
    <t>gD_L_2880_15a_r</t>
  </si>
  <si>
    <t>gD_L_2880_17a_r</t>
  </si>
  <si>
    <t>gD_L_2880_18a_r</t>
  </si>
  <si>
    <t>gD_L_2880_1a_r</t>
  </si>
  <si>
    <t>gD_L_2880_1b_r</t>
  </si>
  <si>
    <t>gD_L_2880_20a_r</t>
  </si>
  <si>
    <t>gD_L_2880_22a_r</t>
  </si>
  <si>
    <t>gD_L_2880_5a_r</t>
  </si>
  <si>
    <t>gD_M_2882_1a_r</t>
  </si>
  <si>
    <t>gD_M_2882_2a_r</t>
  </si>
  <si>
    <t>gD_M_2882_3a_r</t>
  </si>
  <si>
    <t>gD_M_2882_4a_r</t>
  </si>
  <si>
    <t>gD_M_2882_5a_r</t>
  </si>
  <si>
    <t>gD_M_2882_6a_r</t>
  </si>
  <si>
    <t>gD_M_2882_7a_r</t>
  </si>
  <si>
    <t>gD_i_73_1a</t>
  </si>
  <si>
    <t>gD_i_73_1b</t>
  </si>
  <si>
    <t>gD_i_73_1c</t>
  </si>
  <si>
    <t>gD_i_73_1d</t>
  </si>
  <si>
    <t>gD_i_73_1e</t>
  </si>
  <si>
    <t>gD_i_73_1f</t>
  </si>
  <si>
    <t>gD_i_73_1j</t>
  </si>
  <si>
    <t>gD_v_116_15a</t>
  </si>
  <si>
    <t>gD_vi_132_1b</t>
  </si>
  <si>
    <t>gD_vii_134_15a</t>
  </si>
  <si>
    <t>gD_vii_134_15b</t>
  </si>
  <si>
    <t>gD_vii_134_15c</t>
  </si>
  <si>
    <t>gD_vii_134_15d</t>
  </si>
  <si>
    <t>gD_vii_134_15e</t>
  </si>
  <si>
    <t>gD_vii_134_15f</t>
  </si>
  <si>
    <t>gD_i_73_14_3a</t>
  </si>
  <si>
    <t>gD_i_73_14_3b</t>
  </si>
  <si>
    <t>gD_i_73_14_3c</t>
  </si>
  <si>
    <t>gD_i_73_14_3d</t>
  </si>
  <si>
    <t>gD_i_73_14_3e</t>
  </si>
  <si>
    <t>gD_i_73_14_3f</t>
  </si>
  <si>
    <t>gD_ii_77_3_5a</t>
  </si>
  <si>
    <t>gD_ii_77_3_5b</t>
  </si>
  <si>
    <t>gD_ii_77_3_5c</t>
  </si>
  <si>
    <t>gD_ii_77_3_5d</t>
  </si>
  <si>
    <t>gD_ii_77_3_5e</t>
  </si>
  <si>
    <t>gD_ii_77_3_5f</t>
  </si>
  <si>
    <t>gD_iii_99_3_6a</t>
  </si>
  <si>
    <t>gD_iii_99_3_6b</t>
  </si>
  <si>
    <t>gD_iii_99_3_6c</t>
  </si>
  <si>
    <t>gD_iii_99_3_6d</t>
  </si>
  <si>
    <t>gD_iii_99_3_6e</t>
  </si>
  <si>
    <t>gD_iii_99_3_6f</t>
  </si>
  <si>
    <t>gD_iv_108_1_5a</t>
  </si>
  <si>
    <t>gD_iv_108_1_5b</t>
  </si>
  <si>
    <t>gD_iv_108_1_5c</t>
  </si>
  <si>
    <t>gD_iv_108_1_5d</t>
  </si>
  <si>
    <t>gD_iv_108_1_5e</t>
  </si>
  <si>
    <t>gD_iv_108_1_5f</t>
  </si>
  <si>
    <t>gD_v_116_15_2a</t>
  </si>
  <si>
    <t>gD_v_116_15_2b</t>
  </si>
  <si>
    <t>gD_v_116_15_2d</t>
  </si>
  <si>
    <t>gD_v_116_15_2e</t>
  </si>
  <si>
    <t>gD_v_116_15_2f</t>
  </si>
  <si>
    <t>gD_vi_132_1_1a</t>
  </si>
  <si>
    <t>gD_vi_132_1_1b</t>
  </si>
  <si>
    <t>gD_vi_132_1_1c</t>
  </si>
  <si>
    <t>gD_vi_132_1_1d</t>
  </si>
  <si>
    <t>gD_vi_132_1_1e</t>
  </si>
  <si>
    <t>gD_vi_132_1_1f</t>
  </si>
  <si>
    <t>gD_vii_134_16_1a</t>
  </si>
  <si>
    <t>gD_vii_134_16_1b</t>
  </si>
  <si>
    <t>gD_vii_134_16_1c</t>
  </si>
  <si>
    <t>gD_vii_134_16_1d</t>
  </si>
  <si>
    <t>gD_vii_134_16_1e</t>
  </si>
  <si>
    <t>gD_vii_134_16_1f</t>
  </si>
  <si>
    <t>gD_viii_134_16_4a</t>
  </si>
  <si>
    <t>gD_viii_134_16_4b</t>
  </si>
  <si>
    <t>gD_viii_134_16_4c</t>
  </si>
  <si>
    <t>gD_viii_134_16_4d</t>
  </si>
  <si>
    <t>gD_viii_134_16_4e</t>
  </si>
  <si>
    <t>gD_viii_134_16_4f</t>
  </si>
  <si>
    <t>gD_i_3174R5a</t>
  </si>
  <si>
    <t>gD_i_3174R5b</t>
  </si>
  <si>
    <t>gD_i_3174R5c</t>
  </si>
  <si>
    <t>gD_i_3174R5d</t>
  </si>
  <si>
    <t>gD_i_3174R5e</t>
  </si>
  <si>
    <t>gD_i_3174R5f</t>
  </si>
  <si>
    <t>gD_ii_3452R3a</t>
  </si>
  <si>
    <t>gD_ii_3452R3b</t>
  </si>
  <si>
    <t>gD_ii_3452R3c</t>
  </si>
  <si>
    <t>gD_ii_3452R3d</t>
  </si>
  <si>
    <t>gD_ii_3452R3e</t>
  </si>
  <si>
    <t>gD_ii_3452R3f</t>
  </si>
  <si>
    <t>gD_iii_3508R1a</t>
  </si>
  <si>
    <t>gD_iii_3508R1b</t>
  </si>
  <si>
    <t>gD_iii_3508R1c</t>
  </si>
  <si>
    <t>gD_iii_3508R1d</t>
  </si>
  <si>
    <t>gD_iii_3508R1e</t>
  </si>
  <si>
    <t>gD_iii_3508R1f</t>
  </si>
  <si>
    <t>gD_iv_3572R5a</t>
  </si>
  <si>
    <t>gD_iv_3572R5b</t>
  </si>
  <si>
    <t>gD_iv_3572R5c</t>
  </si>
  <si>
    <t>gD_iv_3572R5d</t>
  </si>
  <si>
    <t>gD_iv_3572R5e</t>
  </si>
  <si>
    <t>gD_iv_3572R5f</t>
  </si>
  <si>
    <t>gD_v_3459R1a</t>
  </si>
  <si>
    <t>gD_v_3459R1b</t>
  </si>
  <si>
    <t>gD_v_3459R1c</t>
  </si>
  <si>
    <t>gD_v_3459R1d</t>
  </si>
  <si>
    <t>gD_v_3459R2a</t>
  </si>
  <si>
    <t>gD_v_3459R2b</t>
  </si>
  <si>
    <t>gD_vi_3621R4a</t>
  </si>
  <si>
    <t>gD_vi_3621R4b</t>
  </si>
  <si>
    <t>gD_vi_3621R4c</t>
  </si>
  <si>
    <t>gD_vi_3621R4d</t>
  </si>
  <si>
    <t>gD_vi_3621R4e</t>
  </si>
  <si>
    <t>gD_vi_3621R4f</t>
  </si>
  <si>
    <t>gD_vii_3610R1a</t>
  </si>
  <si>
    <t>gD_vii_3610R1b</t>
  </si>
  <si>
    <t>gD_vii_3610R1c</t>
  </si>
  <si>
    <t>gD_vii_3610R1d</t>
  </si>
  <si>
    <t>gD_vii_3610R1e</t>
  </si>
  <si>
    <t>gD_vii_3610R1f</t>
  </si>
  <si>
    <t>gD_viii_3616R1a</t>
  </si>
  <si>
    <t>gD_viii_3616R1b</t>
  </si>
  <si>
    <t>gD_viii_3616R1c</t>
  </si>
  <si>
    <t>gD_viii_3616R1d</t>
  </si>
  <si>
    <t>gD_viii_3616R1e</t>
  </si>
  <si>
    <t>gD_viii_3616R1f</t>
  </si>
  <si>
    <t>Population</t>
  </si>
  <si>
    <t>average</t>
  </si>
  <si>
    <t>stdev</t>
  </si>
  <si>
    <t>N=13</t>
  </si>
  <si>
    <t>N=11</t>
  </si>
  <si>
    <t>N=7</t>
  </si>
  <si>
    <t>N=12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</si>
  <si>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</si>
  <si>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</si>
  <si>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</si>
  <si>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</si>
  <si>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</si>
  <si>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</si>
  <si>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</si>
  <si>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</si>
  <si>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</si>
  <si>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</si>
  <si>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</si>
  <si>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</si>
  <si>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</si>
  <si>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Total</t>
  </si>
  <si>
    <t>Mean</t>
  </si>
  <si>
    <t>Observations</t>
  </si>
  <si>
    <t>E</t>
  </si>
  <si>
    <t>G</t>
  </si>
  <si>
    <t>J</t>
  </si>
  <si>
    <t>K</t>
  </si>
  <si>
    <t>L</t>
  </si>
  <si>
    <t>M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</si>
  <si>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</si>
  <si>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</si>
  <si>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</si>
  <si>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</si>
  <si>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</si>
  <si>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</si>
  <si>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any loss at all</t>
  </si>
  <si>
    <t>V_2_5_contig14070_43</t>
  </si>
  <si>
    <t>2</t>
  </si>
  <si>
    <t/>
  </si>
  <si>
    <t>4</t>
  </si>
  <si>
    <t>1</t>
  </si>
  <si>
    <t>0</t>
  </si>
  <si>
    <t>V_2_5_contig14070_62</t>
  </si>
  <si>
    <t>V_2_5_isotig00277_1843</t>
  </si>
  <si>
    <t>3</t>
  </si>
  <si>
    <t>V_2_5_isotig00449_2109</t>
  </si>
  <si>
    <t>V_2_5_isotig01027_1332</t>
  </si>
  <si>
    <t>V_2_5_isotig01150_297</t>
  </si>
  <si>
    <t>V_2_5_isotig01150_74</t>
  </si>
  <si>
    <t>V_2_5_isotig01859_224</t>
  </si>
  <si>
    <t>V_2_5_isotig02268_626</t>
  </si>
  <si>
    <t>V_2_5_isotig02559_334</t>
  </si>
  <si>
    <t>V_2_5_isotig02559_533</t>
  </si>
  <si>
    <t>V_2_5_isotig02607_563</t>
  </si>
  <si>
    <t>V_2_5_isotig02677_679</t>
  </si>
  <si>
    <t>V_2_5_isotig03453_628</t>
  </si>
  <si>
    <t>V_2_5_isotig04217_925</t>
  </si>
  <si>
    <t>V_2_5_isotig04332_190</t>
  </si>
  <si>
    <t>V_2_5_isotig04332_65</t>
  </si>
  <si>
    <t>V_2_5_isotig04427_803</t>
  </si>
  <si>
    <t>V_2_5_isotig04839_480</t>
  </si>
  <si>
    <t>V_2_5_isotig05050_517</t>
  </si>
  <si>
    <t>V_2_5_isotig05050_728</t>
  </si>
  <si>
    <t>V_2_5_isotig05054_228</t>
  </si>
  <si>
    <t>V_2_5_isotig05157_623</t>
  </si>
  <si>
    <t>V_2_5_isotig05249_767</t>
  </si>
  <si>
    <t>V_2_5_isotig05315_404</t>
  </si>
  <si>
    <t>V_2_5_isotig05450_44</t>
  </si>
  <si>
    <t>V_2_5_isotig05580_138</t>
  </si>
  <si>
    <t>V_2_5_isotig05586_376</t>
  </si>
  <si>
    <t>V_2_5_isotig05610_96</t>
  </si>
  <si>
    <t>V_2_5_isotig05632_398</t>
  </si>
  <si>
    <t>V_2_5_isotig05857_117</t>
  </si>
  <si>
    <t>V_2_5_isotig05961_580</t>
  </si>
  <si>
    <t>V_2_5_isotig06151_132</t>
  </si>
  <si>
    <t>V_2_5_isotig06151_57</t>
  </si>
  <si>
    <t>V_2_5_isotig06235_275</t>
  </si>
  <si>
    <t>V_2_5_isotig06345_171</t>
  </si>
  <si>
    <t>V_2_5_isotig07041_624</t>
  </si>
  <si>
    <t>V_2_5_isotig07056_238</t>
  </si>
  <si>
    <t>V_2_5_isotig07093_344</t>
  </si>
  <si>
    <t>V_2_5_isotig07093_841</t>
  </si>
  <si>
    <t>V_2_5_isotig07162_835</t>
  </si>
  <si>
    <t>V_2_5_isotig07167_788</t>
  </si>
  <si>
    <t>V_2_5_isotig07238_361</t>
  </si>
  <si>
    <t>V_2_5_isotig07238_364</t>
  </si>
  <si>
    <t>V_2_5_isotig07238_379</t>
  </si>
  <si>
    <t>V_2_5_isotig07238_621</t>
  </si>
  <si>
    <t>V_2_5_isotig07353_583</t>
  </si>
  <si>
    <t>V_2_5_isotig07410_98</t>
  </si>
  <si>
    <t>V_2_5_isotig07431_478</t>
  </si>
  <si>
    <t>V_2_5_isotig07487_61</t>
  </si>
  <si>
    <t>V_2_5_isotig07679_240</t>
  </si>
  <si>
    <t>V_2_5_isotig07679_429</t>
  </si>
  <si>
    <t>V_2_5_isotig08681_936</t>
  </si>
  <si>
    <t>V_2_5_isotig08815_1301</t>
  </si>
  <si>
    <t>V_2_5_isotig08815_849</t>
  </si>
  <si>
    <t>V_2_5_isotig08815_921</t>
  </si>
  <si>
    <t>V_2_5_isotig08815_960</t>
  </si>
  <si>
    <t>V_2_5_isotig08837_685</t>
  </si>
  <si>
    <t>V_2_5_isotig08872_353</t>
  </si>
  <si>
    <t>V_2_5_isotig08880_383</t>
  </si>
  <si>
    <t>V_2_5_isotig09000_234</t>
  </si>
  <si>
    <t>V_2_5_isotig09071_163</t>
  </si>
  <si>
    <t>V_2_5_isotig09071_313</t>
  </si>
  <si>
    <t>V_2_5_isotig09273_849</t>
  </si>
  <si>
    <t>V_2_5_isotig09318_939</t>
  </si>
  <si>
    <t>V_2_5_isotig09387_860</t>
  </si>
  <si>
    <t>V_2_5_isotig09406_1122</t>
  </si>
  <si>
    <t>V_2_5_isotig09485_1108</t>
  </si>
  <si>
    <t>V_2_5_isotig09548_292</t>
  </si>
  <si>
    <t>V_2_5_isotig09568_1037</t>
  </si>
  <si>
    <t>V_2_5_isotig09568_1124</t>
  </si>
  <si>
    <t>V_2_5_isotig09568_428</t>
  </si>
  <si>
    <t>V_2_5_isotig09568_476</t>
  </si>
  <si>
    <t>V_2_5_isotig09568_560</t>
  </si>
  <si>
    <t>V_2_5_isotig09568_653</t>
  </si>
  <si>
    <t>V_2_5_isotig09568_737</t>
  </si>
  <si>
    <t>V_2_5_isotig09576_209</t>
  </si>
  <si>
    <t>V_2_5_isotig09576_986</t>
  </si>
  <si>
    <t>V_2_5_isotig09606_873</t>
  </si>
  <si>
    <t>V_2_5_isotig09694_573</t>
  </si>
  <si>
    <t>V_2_5_isotig09755_746</t>
  </si>
  <si>
    <t>V_2_5_isotig09922_841</t>
  </si>
  <si>
    <t>V_2_5_isotig10011_636</t>
  </si>
  <si>
    <t>V_2_5_isotig10052_809</t>
  </si>
  <si>
    <t>V_2_5_isotig10099_214</t>
  </si>
  <si>
    <t>V_2_5_isotig10099_875</t>
  </si>
  <si>
    <t>V_2_5_isotig10129_421</t>
  </si>
  <si>
    <t>V_2_5_isotig10135_628</t>
  </si>
  <si>
    <t>V_2_5_isotig10135_697</t>
  </si>
  <si>
    <t>V_2_5_isotig10142_92</t>
  </si>
  <si>
    <t>V_2_5_isotig10167_998</t>
  </si>
  <si>
    <t>V_2_5_isotig10174_396</t>
  </si>
  <si>
    <t>V_2_5_isotig10198_151</t>
  </si>
  <si>
    <t>V_2_5_isotig10198_275</t>
  </si>
  <si>
    <t>V_2_5_isotig10342_389</t>
  </si>
  <si>
    <t>V_2_5_isotig10460_231</t>
  </si>
  <si>
    <t>V_2_5_isotig10579_790</t>
  </si>
  <si>
    <t>V_2_5_isotig10579_894</t>
  </si>
  <si>
    <t>V_2_5_isotig10627_284</t>
  </si>
  <si>
    <t>V_2_5_isotig10701_526</t>
  </si>
  <si>
    <t>V_2_5_isotig10801_873</t>
  </si>
  <si>
    <t>V_2_5_isotig10816_65</t>
  </si>
  <si>
    <t>V_2_5_isotig10911_151</t>
  </si>
  <si>
    <t>V_2_5_isotig10915_704</t>
  </si>
  <si>
    <t>V_2_5_isotig10915_919</t>
  </si>
  <si>
    <t>V_2_5_isotig11032_433</t>
  </si>
  <si>
    <t>V_2_5_isotig11155_189</t>
  </si>
  <si>
    <t>V_2_5_isotig11295_56</t>
  </si>
  <si>
    <t>V_2_5_isotig11370_632</t>
  </si>
  <si>
    <t>V_2_5_isotig11504_482</t>
  </si>
  <si>
    <t>V_2_5_isotig11590_290</t>
  </si>
  <si>
    <t>V_2_5_isotig11598_286</t>
  </si>
  <si>
    <t>V_2_5_isotig11659_243</t>
  </si>
  <si>
    <t>V_2_5_isotig11668_555</t>
  </si>
  <si>
    <t>V_2_5_isotig11727_171</t>
  </si>
  <si>
    <t>V_2_5_isotig11727_789</t>
  </si>
  <si>
    <t>V_2_5_isotig11858_278</t>
  </si>
  <si>
    <t>V_2_5_isotig11905_350</t>
  </si>
  <si>
    <t>V_2_5_isotig11916_817</t>
  </si>
  <si>
    <t>V_2_5_isotig12064_383</t>
  </si>
  <si>
    <t>V_2_5_isotig12090_176</t>
  </si>
  <si>
    <t>V_2_5_isotig12123_735</t>
  </si>
  <si>
    <t>V_2_5_isotig12131_443</t>
  </si>
  <si>
    <t>V_2_5_isotig12159_51</t>
  </si>
  <si>
    <t>V_2_5_isotig12196_155</t>
  </si>
  <si>
    <t>V_2_5_isotig12226_772</t>
  </si>
  <si>
    <t>V_2_5_isotig12467_479</t>
  </si>
  <si>
    <t>V_2_5_isotig12502_313</t>
  </si>
  <si>
    <t>V_2_5_isotig12506_108</t>
  </si>
  <si>
    <t>V_2_5_isotig12510_167</t>
  </si>
  <si>
    <t>V_2_5_isotig12558_424</t>
  </si>
  <si>
    <t>V_2_5_isotig12558_433</t>
  </si>
  <si>
    <t>V_2_5_isotig12558_495</t>
  </si>
  <si>
    <t>V_2_5_isotig12558_543</t>
  </si>
  <si>
    <t>V_2_5_isotig12558_603</t>
  </si>
  <si>
    <t>V_2_5_isotig12558_673</t>
  </si>
  <si>
    <t>V_2_5_isotig12558_759</t>
  </si>
  <si>
    <t>V_2_5_isotig12608_282</t>
  </si>
  <si>
    <t>V_2_5_isotig12665_657</t>
  </si>
  <si>
    <t>V_2_5_isotig12682_716</t>
  </si>
  <si>
    <t>V_2_5_isotig12728_508</t>
  </si>
  <si>
    <t>V_2_5_isotig12749_680</t>
  </si>
  <si>
    <t>V_2_5_isotig12790_60</t>
  </si>
  <si>
    <t>V_2_5_isotig12809_572</t>
  </si>
  <si>
    <t>V_2_5_isotig12815_742</t>
  </si>
  <si>
    <t>V_2_5_isotig12837_707</t>
  </si>
  <si>
    <t>V_2_5_isotig12844_292</t>
  </si>
  <si>
    <t>V_2_5_isotig12844_591</t>
  </si>
  <si>
    <t>V_2_5_isotig12983_189</t>
  </si>
  <si>
    <t>V_2_5_isotig13041_268</t>
  </si>
  <si>
    <t>V_2_5_isotig13121_595</t>
  </si>
  <si>
    <t>V_2_5_isotig13195_155</t>
  </si>
  <si>
    <t>V_2_5_isotig13200_292</t>
  </si>
  <si>
    <t>V_2_5_isotig13200_343</t>
  </si>
  <si>
    <t>V_2_5_isotig13320_668</t>
  </si>
  <si>
    <t>V_2_5_isotig13420_454</t>
  </si>
  <si>
    <t>V_2_5_isotig13452_427</t>
  </si>
  <si>
    <t>V_2_5_isotig13452_508</t>
  </si>
  <si>
    <t>V_2_5_isotig13514_564</t>
  </si>
  <si>
    <t>V_2_5_isotig13514_615</t>
  </si>
  <si>
    <t>V_2_5_isotig13562_134</t>
  </si>
  <si>
    <t>V_2_5_isotig13591_328</t>
  </si>
  <si>
    <t>V_2_5_isotig13591_72</t>
  </si>
  <si>
    <t>V_2_5_isotig13594_349</t>
  </si>
  <si>
    <t>V_2_5_isotig13687_511</t>
  </si>
  <si>
    <t>V_2_5_isotig13797_350</t>
  </si>
  <si>
    <t>V_2_5_isotig13853_469</t>
  </si>
  <si>
    <t>V_2_5_isotig13929_264</t>
  </si>
  <si>
    <t>V_2_5_isotig13991_308</t>
  </si>
  <si>
    <t>V_2_5_isotig14095_298</t>
  </si>
  <si>
    <t>V_2_5_isotig14108_308</t>
  </si>
  <si>
    <t>V_2_5_isotig14108_311</t>
  </si>
  <si>
    <t>V_2_5_isotig14193_303</t>
  </si>
  <si>
    <t>V_2_5_isotig14264_137</t>
  </si>
  <si>
    <t>V_2_5_isotig14275_296</t>
  </si>
  <si>
    <t>V_2_5_isotig14319_430</t>
  </si>
  <si>
    <t>V_2_5_isotig14355_366</t>
  </si>
  <si>
    <t>V_2_5_isotig14376_481</t>
  </si>
  <si>
    <t>V_2_5_isotig14400_81</t>
  </si>
  <si>
    <t>V_2_5_isotig14468_247</t>
  </si>
  <si>
    <t>V_2_5_isotig14476_427</t>
  </si>
  <si>
    <t>V_2_5_isotig14496_375</t>
  </si>
  <si>
    <t>V_2_5_isotig14496_510</t>
  </si>
  <si>
    <t>V_2_5_isotig14521_33</t>
  </si>
  <si>
    <t>V_2_5_isotig14558_452</t>
  </si>
  <si>
    <t>V_2_5_isotig14560_355</t>
  </si>
  <si>
    <t>V_2_5_isotig14560_451</t>
  </si>
  <si>
    <t>V_2_5_isotig14563_559</t>
  </si>
  <si>
    <t>V_2_5_isotig14621_467</t>
  </si>
  <si>
    <t>V_2_5_isotig14665_365</t>
  </si>
  <si>
    <t>V_2_5_isotig14701_433</t>
  </si>
  <si>
    <t>V_2_5_isotig14716_446</t>
  </si>
  <si>
    <t>V_2_5_isotig14744_167</t>
  </si>
  <si>
    <t>V_2_5_isotig14833_354</t>
  </si>
  <si>
    <t>V_2_5_isotig14870_514</t>
  </si>
  <si>
    <t>V_2_5_isotig14886_179</t>
  </si>
  <si>
    <t>V_2_5_isotig14936_348</t>
  </si>
  <si>
    <t>V_2_5_isotig15110_433</t>
  </si>
  <si>
    <t>V_2_5_isotig15156_93</t>
  </si>
  <si>
    <t>V_2_5_isotig15281_297</t>
  </si>
  <si>
    <t>V_2_5_isotig15293_432</t>
  </si>
  <si>
    <t>V_2_5_isotig15344_304</t>
  </si>
  <si>
    <t>V_2_5_isotig15478_154</t>
  </si>
  <si>
    <t>V_2_5_isotig15573_334</t>
  </si>
  <si>
    <t>V_2_5_isotig15626_394</t>
  </si>
  <si>
    <t>V_2_5_isotig15642_239</t>
  </si>
  <si>
    <t>V_2_5_isotig15658_143</t>
  </si>
  <si>
    <t>V_2_5_isotig15793_141</t>
  </si>
  <si>
    <t>V_2_5_isotig15802_122</t>
  </si>
  <si>
    <t>V_2_5_isotig15882_417</t>
  </si>
  <si>
    <t>V_2_5_isotig15882_458</t>
  </si>
  <si>
    <t>V_2_5_isotig15890_337</t>
  </si>
  <si>
    <t>V_2_5_isotig15914_61</t>
  </si>
  <si>
    <t>V_2_5_isotig15926_238</t>
  </si>
  <si>
    <t>V_2_5_isotig15950_94</t>
  </si>
  <si>
    <t>V_2_5_isotig16024_119</t>
  </si>
  <si>
    <t>V_2_5_isotig16074_404</t>
  </si>
  <si>
    <t>V_2_5_isotig16238_139</t>
  </si>
  <si>
    <t>V_2_5_isotig16319_193</t>
  </si>
  <si>
    <t>V_2_5_isotig16322_434</t>
  </si>
  <si>
    <t>V_2_5_isotig16510_240</t>
  </si>
  <si>
    <t>V_2_5_isotig16518_101</t>
  </si>
  <si>
    <t>V_2_5_isotig16537_274</t>
  </si>
  <si>
    <t>V_2_5_isotig16537_375</t>
  </si>
  <si>
    <t>V_2_5_isotig16537_407</t>
  </si>
  <si>
    <t>V_2_5_isotig16546_295</t>
  </si>
  <si>
    <t>V_2_5_isotig16676_487</t>
  </si>
  <si>
    <t>V_2_5_isotig16704_256</t>
  </si>
  <si>
    <t>V_2_5_isotig16762_104</t>
  </si>
  <si>
    <t>V_2_5_isotig16769_88</t>
  </si>
  <si>
    <t>V_2_5_isotig16788_293</t>
  </si>
  <si>
    <t>V_2_5_isotig16804_391</t>
  </si>
  <si>
    <t>V_2_5_isotig16815_243</t>
  </si>
  <si>
    <t>V_2_5_isotig16930_155</t>
  </si>
  <si>
    <t>V_2_5_isotig17053_403</t>
  </si>
  <si>
    <t>V_2_5_isotig17196_317</t>
  </si>
  <si>
    <t>V_2_5_isotig17363_358</t>
  </si>
  <si>
    <t>V_2_5_isotig17371_329</t>
  </si>
  <si>
    <t>V_2_5_isotig17469_302</t>
  </si>
  <si>
    <t>V_2_5_isotig17541_279</t>
  </si>
  <si>
    <t>V_2_5_isotig17603_225</t>
  </si>
  <si>
    <t>V_2_5_isotig17797_261</t>
  </si>
  <si>
    <t>V_2_5_isotig17818_90</t>
  </si>
  <si>
    <t>V_2_5_isotig17937_231</t>
  </si>
  <si>
    <t>V_2_5_isotig17996_118</t>
  </si>
  <si>
    <t>V_2_5_isotig18027_244</t>
  </si>
  <si>
    <t>V_2_5_isotig18149_107</t>
  </si>
  <si>
    <t>V_2_5_isotig18200_95</t>
  </si>
  <si>
    <t>V_2_5_isotig18207_393</t>
  </si>
  <si>
    <t>V_2_5_isotig18260_162</t>
  </si>
  <si>
    <t>V_2_5_isotig18386_368</t>
  </si>
  <si>
    <t>V_2_5_isotig18387_232</t>
  </si>
  <si>
    <t>V_2_5_isotig18529_110</t>
  </si>
  <si>
    <t>V_2_5_isotig18534_228</t>
  </si>
  <si>
    <t>V_2_5_isotig18583_366</t>
  </si>
  <si>
    <t>V_2_5_isotig18609_269</t>
  </si>
  <si>
    <t>V_2_5_isotig18610_100</t>
  </si>
  <si>
    <t>V_2_5_isotig18726_316</t>
  </si>
  <si>
    <t>V_2_5_isotig18741_379</t>
  </si>
  <si>
    <t>V_2_5_isotig18878_222</t>
  </si>
  <si>
    <t>V_2_5_isotig18897_244</t>
  </si>
  <si>
    <t>V_2_5_isotig18951_145</t>
  </si>
  <si>
    <t>V_2_5_isotig19124_221</t>
  </si>
  <si>
    <t>V_2_5_isotig19151_273</t>
  </si>
  <si>
    <t>V_2_5_isotig19156_190</t>
  </si>
  <si>
    <t>V_2_5_isotig19246_170</t>
  </si>
  <si>
    <t>V_2_5_isotig19261_337</t>
  </si>
  <si>
    <t>V_2_5_isotig19551_328</t>
  </si>
  <si>
    <t>V_2_5_isotig19577_138</t>
  </si>
  <si>
    <t>V_2_5_isotig19660_258</t>
  </si>
  <si>
    <t>V_2_5_isotig19697_234</t>
  </si>
  <si>
    <t>V_2_5_isotig19723_242</t>
  </si>
  <si>
    <t>V_2_5_isotig19916_70</t>
  </si>
  <si>
    <t>V_2_5_isotig19917_73</t>
  </si>
  <si>
    <t>V_2_5_isotig19973_292</t>
  </si>
  <si>
    <t>V_2_5_isotig19973_332</t>
  </si>
  <si>
    <t>V_2_5_isotig19998_111</t>
  </si>
  <si>
    <t>V_2_5_isotig20095_121</t>
  </si>
  <si>
    <t>V_2_5_isotig20137_226</t>
  </si>
  <si>
    <t>V_2_5_isotig20330_31</t>
  </si>
  <si>
    <t>V_2_5_isotig20448_160</t>
  </si>
  <si>
    <t>V_2_5_isotig20485_197</t>
  </si>
  <si>
    <t>V_2_5_isotig20561_203</t>
  </si>
  <si>
    <t>V_2_5_isotig20579_78</t>
  </si>
  <si>
    <t>V_2_5_isotig20653_212</t>
  </si>
  <si>
    <t>V_2_5_isotig20785_166</t>
  </si>
  <si>
    <t>V_2_5_isotig20826_116</t>
  </si>
  <si>
    <t>V_2_5_isotig20859_112</t>
  </si>
  <si>
    <t>V_2_5_isotig20991_157</t>
  </si>
  <si>
    <t>V_2_5_isotig21026_212</t>
  </si>
  <si>
    <t>V_2_5_isotig21027_201</t>
  </si>
  <si>
    <t>V_2_5_isotig21047_115</t>
  </si>
  <si>
    <t>V_2_5_isotig21047_61</t>
  </si>
  <si>
    <t>V_2_5_isotig21100_167</t>
  </si>
  <si>
    <t>V_2_5_isotig21149_58</t>
  </si>
  <si>
    <t>V_2_5_isotig21234_166</t>
  </si>
  <si>
    <t>V_2_5_isotig21382_49</t>
  </si>
  <si>
    <t>V_2_5_isotig21630_104</t>
  </si>
  <si>
    <t>total</t>
  </si>
  <si>
    <t>Rosalia</t>
  </si>
  <si>
    <t>Tekoa</t>
  </si>
  <si>
    <t>Oaksdale</t>
  </si>
  <si>
    <t>Palouse</t>
  </si>
  <si>
    <t>Pullman - Finches</t>
  </si>
  <si>
    <t>Pullman2 - Elm</t>
  </si>
  <si>
    <t>Pullman3 - Grand</t>
  </si>
  <si>
    <t>total for each</t>
  </si>
  <si>
    <t>Natural Populations</t>
  </si>
  <si>
    <t>category</t>
  </si>
  <si>
    <t>S1 generations</t>
  </si>
  <si>
    <t>S2 generations</t>
  </si>
  <si>
    <t>S3 generations</t>
  </si>
  <si>
    <t>Synthetic</t>
  </si>
  <si>
    <t>zero</t>
  </si>
  <si>
    <t>100% porrifolius</t>
  </si>
  <si>
    <t>one</t>
  </si>
  <si>
    <t>75% porrifolius</t>
  </si>
  <si>
    <t>two</t>
  </si>
  <si>
    <t>50%/50%</t>
  </si>
  <si>
    <t>three</t>
  </si>
  <si>
    <t>75% dubius</t>
  </si>
  <si>
    <t>four</t>
  </si>
  <si>
    <t>100% dubius</t>
  </si>
  <si>
    <t>sum</t>
  </si>
  <si>
    <t>S1</t>
  </si>
  <si>
    <t>S2</t>
  </si>
  <si>
    <t>S3</t>
  </si>
  <si>
    <t xml:space="preserve">total </t>
  </si>
  <si>
    <t>totals</t>
  </si>
  <si>
    <t>N=15</t>
  </si>
  <si>
    <t>N=47</t>
  </si>
  <si>
    <t>N=48</t>
  </si>
  <si>
    <t>TOTAL SYNTHETIC</t>
  </si>
  <si>
    <t>total synthetic datapoints for mirus</t>
  </si>
  <si>
    <t>std</t>
  </si>
  <si>
    <t>E-Rosalia-2866</t>
  </si>
  <si>
    <t>F-Takoa-2869</t>
  </si>
  <si>
    <t>G-Oaksdale-2871</t>
  </si>
  <si>
    <t>J-Palouse-2892</t>
  </si>
  <si>
    <t>K-Pullman-Finches-2876</t>
  </si>
  <si>
    <t>L-Pullman2-Elm-2880</t>
  </si>
  <si>
    <t>M-Pullman3-Grand-2882</t>
  </si>
  <si>
    <t>S1 mirus synthetic</t>
  </si>
  <si>
    <t>S2 mirus synthetic</t>
  </si>
  <si>
    <t>S3 mirus synthetic</t>
  </si>
  <si>
    <t>Synthetics by Generation</t>
  </si>
  <si>
    <t>Synthetics by Line</t>
  </si>
  <si>
    <t>Line i (73: Pull2 X Pull-Finch)</t>
  </si>
  <si>
    <t>i</t>
  </si>
  <si>
    <t>ii</t>
  </si>
  <si>
    <t>iii</t>
  </si>
  <si>
    <t>iv</t>
  </si>
  <si>
    <t>v</t>
  </si>
  <si>
    <t>vii</t>
  </si>
  <si>
    <t>viii</t>
  </si>
  <si>
    <t>Line ii (77: Troy X Pull-Finch)</t>
  </si>
  <si>
    <t>Line iii (99: Pull2 X Pull-Finch)</t>
  </si>
  <si>
    <t>Line iv (108: Spok X Troy)</t>
  </si>
  <si>
    <t>Line v (116: Troy X Spoke-Walnut)</t>
  </si>
  <si>
    <t>Line vi (132: Pull-Finch X Troy)</t>
  </si>
  <si>
    <t>Line vii (134: Troy X Pull-Finch)</t>
  </si>
  <si>
    <t>Line viii (134: Troy X Pull-Finch)</t>
  </si>
  <si>
    <t>N=19</t>
  </si>
  <si>
    <t>N=18</t>
  </si>
  <si>
    <t>N=122</t>
  </si>
  <si>
    <t>total naturals</t>
  </si>
  <si>
    <t>total mirus naturals loss</t>
  </si>
  <si>
    <t xml:space="preserve">Line ID </t>
  </si>
  <si>
    <t>Total mirus Loss</t>
  </si>
  <si>
    <t>N=204</t>
  </si>
  <si>
    <t>Total mirus loss</t>
  </si>
  <si>
    <t>Generation</t>
  </si>
  <si>
    <t>Assay_ID</t>
  </si>
  <si>
    <t>Mirus loss of natural populations</t>
  </si>
  <si>
    <t>N=82</t>
  </si>
  <si>
    <t>average number of datapoints with gene loss in T. mirus</t>
  </si>
  <si>
    <t>average loss of both dubius alleles</t>
  </si>
  <si>
    <t>average loss of one dubius alleles</t>
  </si>
  <si>
    <t>average no loss</t>
  </si>
  <si>
    <t>average loss of one porrifolius allele</t>
  </si>
  <si>
    <t>average loss of both porrifolius alleles</t>
  </si>
  <si>
    <t>DOF</t>
  </si>
  <si>
    <t>Anova: Single Factor</t>
  </si>
  <si>
    <t>Groups</t>
  </si>
  <si>
    <t>Between Groups</t>
  </si>
  <si>
    <t>Within Groups</t>
  </si>
  <si>
    <t>loss of any dubius alleles</t>
  </si>
  <si>
    <t>loss of any porrifolius alleles</t>
  </si>
  <si>
    <t>Loss of any dubius alleles</t>
  </si>
  <si>
    <t>T. mirus has lost siginficantly more alleles from the porrifolius genome than the dubius genome.</t>
  </si>
  <si>
    <t>Conclusions</t>
  </si>
  <si>
    <t>Question</t>
  </si>
  <si>
    <t>If so, is the difference statistically significant?</t>
  </si>
  <si>
    <t>Method</t>
  </si>
  <si>
    <t>The number of contigs counted for both the loss of two alleles or one alleles were added together to get one number for loss for each parent</t>
  </si>
  <si>
    <t>Results</t>
  </si>
  <si>
    <t>dubius allele loss</t>
  </si>
  <si>
    <t>no allele loss</t>
  </si>
  <si>
    <t>porrifolius allele loss</t>
  </si>
  <si>
    <t xml:space="preserve">average </t>
  </si>
  <si>
    <t xml:space="preserve">The total contig counts for each individual for each bin of data were recorded experimentally. </t>
  </si>
  <si>
    <t>The outlier individuals, 7 of them, were removed as they skewed the data. These are likely genetic abborrations such as total chromosome loss or partial loss (see Chester et al.)</t>
  </si>
  <si>
    <t>Bin number</t>
  </si>
  <si>
    <t>Bin Identity</t>
  </si>
  <si>
    <t>Standard Deviation (one sigma)</t>
  </si>
  <si>
    <t>loss of dubius alleles</t>
  </si>
  <si>
    <t>loss of porrifolius alleles</t>
  </si>
  <si>
    <t>Natural Individuals only</t>
  </si>
  <si>
    <t>all individuals</t>
  </si>
  <si>
    <t>Has natural T. mirus lost more porrifolius alleles than dubius alleles?</t>
  </si>
  <si>
    <t>Natural tetraploids T. mirus has lost siginficantly more alleles from the porrifolius genome than the dubius genome.</t>
  </si>
  <si>
    <t>In a paired t-test the P is &lt;&lt; than 0.001.</t>
  </si>
  <si>
    <t>synthetic individuals only</t>
  </si>
  <si>
    <t>Has synthetic T. mirus lost more porrifolius alleles than dubius alleles?</t>
  </si>
  <si>
    <t>Synthetical tetraploids T. mirus has lost siginficantly more alleles from the porrifolius genome than the dubius genome.</t>
  </si>
  <si>
    <t>any loss at all in naturals</t>
  </si>
  <si>
    <t>any loss at all in synthetics</t>
  </si>
  <si>
    <t>any loss at all in everything</t>
  </si>
  <si>
    <t>standard deivation</t>
  </si>
  <si>
    <t>Have nautral T. mirus individuals lost more alleles than synthetic individuals?</t>
  </si>
  <si>
    <t>The number of contigs counted for both the loss of two alleles or one alleles were added together, then loss for both parents were added as well.</t>
  </si>
  <si>
    <t>-</t>
  </si>
  <si>
    <t>losss of any naturals</t>
  </si>
  <si>
    <t>loss of nay synthetics</t>
  </si>
  <si>
    <t>standard deviation</t>
  </si>
  <si>
    <t>The difference between the values is less than the other comparisons.</t>
  </si>
  <si>
    <t>Randomly reduced synthetic list so have same number for each bin</t>
  </si>
  <si>
    <t>S1 loss of dubius alleles</t>
  </si>
  <si>
    <t>S1 loss of porrifolius alleles</t>
  </si>
  <si>
    <t>S2 loss of dubius alleles</t>
  </si>
  <si>
    <t>S2 loss of porrifolius alleles</t>
  </si>
  <si>
    <t>S3 loss of dubius alleles</t>
  </si>
  <si>
    <t>S3 loss of porrifolius alleles</t>
  </si>
  <si>
    <t>any loss of alleles for S1</t>
  </si>
  <si>
    <t>any loss of alleles for S2</t>
  </si>
  <si>
    <t>any loss of alleles for S3</t>
  </si>
  <si>
    <t>Have synthetic T. mirus individuals lost more alleles from one generation to the next?</t>
  </si>
  <si>
    <t>any loss of alleles for 40 generations</t>
  </si>
  <si>
    <t>The number of contigs counted for each subsequent generation was compared against eachother.</t>
  </si>
  <si>
    <t>any loss of alleles for 40 gens</t>
  </si>
  <si>
    <t>The S1 had to be eliminated from the statistical test due to signficant fewer datapoints.</t>
  </si>
  <si>
    <t>Have there been a significant increase of gene loss over time?</t>
  </si>
  <si>
    <t>Is there evidence for diploidization in as short as 40 generations after polyploidy?</t>
  </si>
  <si>
    <t>Questions</t>
  </si>
  <si>
    <t>Older formed tetraploids T. mirus has lost siginficantly more alleles than younger generations.</t>
  </si>
  <si>
    <t>The process of diploization happens at the very first generation and slowly continues as the generations progress.</t>
  </si>
  <si>
    <t>Locus-individuals combinations</t>
  </si>
  <si>
    <t>Has  T. mirus lost equal number of alleles from both parents?</t>
  </si>
  <si>
    <t>If they have lost different number of alleles, is the difference statistically significant?</t>
  </si>
  <si>
    <t>Ho = lost equal Ha= lost different numbers</t>
  </si>
  <si>
    <t>Are the bins equal?</t>
  </si>
  <si>
    <t>3 bins</t>
  </si>
  <si>
    <t xml:space="preserve">5 bins </t>
  </si>
  <si>
    <t>loss vs. retention</t>
  </si>
  <si>
    <t>t-Test: Two-Sample Assuming Equal Variances</t>
  </si>
  <si>
    <t>Pooled Variance</t>
  </si>
  <si>
    <t>divide the alpha by the number of comparisons?</t>
  </si>
  <si>
    <t>should be an ANOVA option for unequal cell size.</t>
  </si>
  <si>
    <t>This because the P-value in a paired t-test analyses were less than 0.001.</t>
  </si>
  <si>
    <t>F-Test Two-Sample for Variances</t>
  </si>
  <si>
    <t>P(F&lt;=f) one-tail</t>
  </si>
  <si>
    <t>F Critical one-tail</t>
  </si>
  <si>
    <t>The critical value of F for our degrees of freedom is 1.0.</t>
  </si>
  <si>
    <t xml:space="preserve">We can therefore use a t-test for equal variances. </t>
  </si>
  <si>
    <t>A paired t-test with equal variances was done between the number of contigs counted for each parental loss category: dubius and porrifolius.</t>
  </si>
  <si>
    <t>includes the one vs. two allele loss  and retention of alleles (no loss)</t>
  </si>
  <si>
    <t>Both dubius alleles?</t>
  </si>
  <si>
    <t>One dubius allele?</t>
  </si>
  <si>
    <t>Both porrifolius alleles?</t>
  </si>
  <si>
    <t>One porrifolius allele?</t>
  </si>
  <si>
    <t xml:space="preserve">Which type of loss is the highest? </t>
  </si>
  <si>
    <t>Each bin of data for the number of lost parental alleles is included.</t>
  </si>
  <si>
    <t>An ANOVA test was done to see if the difference in loss was signficantly different in each bin of data.</t>
  </si>
  <si>
    <t xml:space="preserve">An F-test (alpha=0.05) was done and it was determined to determine if the two datasets have equal or different variances. </t>
  </si>
  <si>
    <t>ANOVA: Single Factor</t>
  </si>
  <si>
    <t>DESCRIPTION</t>
  </si>
  <si>
    <t>Alpha</t>
  </si>
  <si>
    <t>Group</t>
  </si>
  <si>
    <t>Std Err</t>
  </si>
  <si>
    <t>Lower</t>
  </si>
  <si>
    <t>Upper</t>
  </si>
  <si>
    <t>Sources</t>
  </si>
  <si>
    <t>P value</t>
  </si>
  <si>
    <t>Eta-sq</t>
  </si>
  <si>
    <t>RMSSE</t>
  </si>
  <si>
    <t>Omega Sq</t>
  </si>
  <si>
    <t>REGWQ TEST</t>
  </si>
  <si>
    <t>group</t>
  </si>
  <si>
    <t>mean</t>
  </si>
  <si>
    <t>size</t>
  </si>
  <si>
    <t>std dev</t>
  </si>
  <si>
    <t>Q TEST</t>
  </si>
  <si>
    <t>alpha</t>
  </si>
  <si>
    <t xml:space="preserve">An REGWQ follow up test was done to see which of the four bins of data was signifcantly different than the other. </t>
  </si>
  <si>
    <t>With a p-value &lt;&lt; 0.001</t>
  </si>
  <si>
    <t>There was no significant difference between the loss of one vs. two alleles of dubius.</t>
  </si>
  <si>
    <t xml:space="preserve">The loss of both of the porrifolius alleles was the most signficant loss of alleles compared to the other bins of data. </t>
  </si>
  <si>
    <t>The loss of both alleles of porrifolius alleles was significantly higher than the loss of just one porrifolius allele.</t>
  </si>
  <si>
    <t>The critical value of F for our degrees of freedom is 1.3.</t>
  </si>
  <si>
    <t>An paired t-test with equal variances was done between the number of contigs counted for each parental loss category for only the natural mirus: dubius and porrifolius.</t>
  </si>
  <si>
    <t>An paired t-test with equal variances was done between the number of contigs counted for each parental loss category for only the synthetic mirus: dubius and porrifolius.</t>
  </si>
  <si>
    <t>Since F=0.59 is less than 1.3, then we can determine the variances are the same.</t>
  </si>
  <si>
    <t>A paired t-test was done between the number of contigs counted for each generation type: synthetic (young) vs. natural (older)</t>
  </si>
  <si>
    <t xml:space="preserve">In order to compare the natural and synthetic individuals, that have different sample sizes, the dataset was randomly reduced. </t>
  </si>
  <si>
    <t>t-Test: Two-Sample Assuming Unequal Variances</t>
  </si>
  <si>
    <t xml:space="preserve">An F test was done to determine if the variances are equal between S2 and S3. </t>
  </si>
  <si>
    <t>F test between S2 and S3</t>
  </si>
  <si>
    <t>the critical value for F for 47 degrees of freedom is approximately 1.7.</t>
  </si>
  <si>
    <t>The calculated F is lower than the critical F, therefore the variances are not different.</t>
  </si>
  <si>
    <t>An F test was done to determine if the variances are equal between S3 and 40 generations (naturals)</t>
  </si>
  <si>
    <t>For both F tests done between S2 and S3 and between S3 and 40nat, the calculated value was 0.6 and the critical value for F for 47 degrees of freedom is approximately 1.7.</t>
  </si>
  <si>
    <t>The calculated F is lower than the critical F, therefore the variances are not different. We can then use ANOVA assuming equal variances.</t>
  </si>
  <si>
    <t>This because the P-value in an ANOVA analyses were less than when comparing S3 to the 40th generation and S2 to the 40th generation</t>
  </si>
  <si>
    <t xml:space="preserve">An ANOVA test, followed by a REGWQ test and QTest was done between the number of contigs counted for each generation younger to older. </t>
  </si>
  <si>
    <t xml:space="preserve">The number of datapoints was randomly reduced to make S2, S3, and 40gens all the same sample size. </t>
  </si>
  <si>
    <t xml:space="preserve">Critical F is 2.5. </t>
  </si>
  <si>
    <t>F is 1.495 and less than 2.5, the critical F so the variances are not different</t>
  </si>
  <si>
    <t>Between S1 and S2</t>
  </si>
  <si>
    <t>t-Test: Paired Two Sample for Means</t>
  </si>
  <si>
    <t>Pearson Correlation</t>
  </si>
  <si>
    <t>THE MEAN VALUE INCREASES, THE CATEGORIES ARE SIGNFICANTLY DIFFERENT FROM EACHOTHER WITH THE EXCPETION OF 2 AND 3.</t>
  </si>
  <si>
    <t>COUNT</t>
  </si>
  <si>
    <t>MEAN</t>
  </si>
  <si>
    <t>VARIANCE</t>
  </si>
  <si>
    <t>Two Factor Anova</t>
  </si>
  <si>
    <t>p-value</t>
  </si>
  <si>
    <t>p eta-sq</t>
  </si>
  <si>
    <t>Rows</t>
  </si>
  <si>
    <t>Columns</t>
  </si>
  <si>
    <t>Inter</t>
  </si>
  <si>
    <t>Within</t>
  </si>
  <si>
    <t>Contigs</t>
  </si>
  <si>
    <t>Natural Population Individuals</t>
  </si>
  <si>
    <t>Synthetic Generation Individuals: S1, S2, and S3</t>
  </si>
  <si>
    <t>Loss type</t>
  </si>
  <si>
    <t>Totals</t>
  </si>
  <si>
    <t>Loss Type</t>
  </si>
  <si>
    <t>gDNA T. mirus loss for Synthetics</t>
  </si>
  <si>
    <t>gDNA T. mirus loss for Naturals</t>
  </si>
  <si>
    <t>Population OR Syn. Line</t>
  </si>
  <si>
    <t>outlier</t>
  </si>
  <si>
    <t>Individual Plant gDNA Sample</t>
  </si>
  <si>
    <t>ANALYSIS OF FIVE BINS (i.e. one or two allele lost)</t>
  </si>
  <si>
    <t>time (years)</t>
  </si>
  <si>
    <t>average # of allelles lost</t>
  </si>
  <si>
    <t>Mirus loss of synthetic populations</t>
  </si>
  <si>
    <t>mirus synthetic loss average</t>
  </si>
  <si>
    <t>avearge loss of alleles in T. mirus</t>
  </si>
  <si>
    <t>natural T. mirus</t>
  </si>
  <si>
    <t>synthetic T. mirus</t>
  </si>
  <si>
    <t>natural</t>
  </si>
  <si>
    <t>mirus loss average</t>
  </si>
  <si>
    <t>Mirus loss of Naturals</t>
  </si>
  <si>
    <t>Loss of any dubius</t>
  </si>
  <si>
    <t>loss of any dubius</t>
  </si>
  <si>
    <t>loss of any porrifolius</t>
  </si>
  <si>
    <t>FIVE BINS OF DATA</t>
  </si>
  <si>
    <t>THREE BINS OF DATA</t>
  </si>
  <si>
    <t>Is loss seen repeatedly across all of the natural populations of T. mirus?</t>
  </si>
  <si>
    <t>Is there more loss or less loss in different populations, or do they have similar amount of loss?</t>
  </si>
  <si>
    <t>Methods</t>
  </si>
  <si>
    <t>Line ID</t>
  </si>
  <si>
    <t>vi</t>
  </si>
  <si>
    <t>Average Loss of Alleles for each synthetic line of T. mirus</t>
  </si>
  <si>
    <t>Is there gene loss in all of the synthetic lines tested?</t>
  </si>
  <si>
    <t>Is there a different amount of gene loss between the different synthetic lines?</t>
  </si>
  <si>
    <t>ANOVA - two factor</t>
  </si>
  <si>
    <t xml:space="preserve">Randomly reduced the samples in three lines to bring all the lines to 12 samples each. </t>
  </si>
  <si>
    <t xml:space="preserve">Gene loss is seen repeatedly throughout the different synthetic lines. </t>
  </si>
  <si>
    <t>As expected, the variation in parental gene loss has the same trend as the natural populations.</t>
  </si>
  <si>
    <t>and can be seen in the heat maps better than here.</t>
  </si>
  <si>
    <t xml:space="preserve">Gene loss is highly variable between the synthetic lines. This can be explained by the initial parentage of the lines in most cases </t>
  </si>
  <si>
    <t xml:space="preserve">t-test two dample assuming unqeal variances was done on the averages. </t>
  </si>
  <si>
    <t>average # of allelles lost in T. mirus</t>
  </si>
  <si>
    <t>average # of alleles lost in T. miscellus</t>
  </si>
  <si>
    <t>stdv mirus</t>
  </si>
  <si>
    <t>stdv miscellus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</si>
  <si>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</si>
  <si>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</si>
  <si>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</si>
  <si>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</si>
  <si>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</si>
  <si>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</si>
  <si>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</si>
  <si>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</si>
  <si>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</si>
  <si>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</si>
  <si>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% loss of dubius</t>
  </si>
  <si>
    <t>% loss of porr</t>
  </si>
  <si>
    <t>Line</t>
  </si>
  <si>
    <t>total loss at all</t>
  </si>
  <si>
    <t>total loss of each generation and line</t>
  </si>
  <si>
    <t>Average loss for each gneration at each line</t>
  </si>
  <si>
    <t>Line &amp; Generation</t>
  </si>
  <si>
    <t>S1-i</t>
  </si>
  <si>
    <t>S2-i</t>
  </si>
  <si>
    <t>S3-i</t>
  </si>
  <si>
    <t>S2-ii</t>
  </si>
  <si>
    <t>S3-ii</t>
  </si>
  <si>
    <t>S2-iii</t>
  </si>
  <si>
    <t>S3-iii</t>
  </si>
  <si>
    <t>S2-iv</t>
  </si>
  <si>
    <t>S3-iv</t>
  </si>
  <si>
    <t>S1-v</t>
  </si>
  <si>
    <t>S2-v</t>
  </si>
  <si>
    <t>S3-v</t>
  </si>
  <si>
    <t>S1-vi</t>
  </si>
  <si>
    <t>S2-vi</t>
  </si>
  <si>
    <t>S3-vi</t>
  </si>
  <si>
    <t>S1-vii</t>
  </si>
  <si>
    <t>S2-vii</t>
  </si>
  <si>
    <t>S3-vii</t>
  </si>
  <si>
    <t>S2-viii</t>
  </si>
  <si>
    <t>S3-viii</t>
  </si>
  <si>
    <t>Total loss by line and generation (averages)</t>
  </si>
  <si>
    <t>Thoughts</t>
  </si>
  <si>
    <t xml:space="preserve">We know that the difference in loss between S2 and S3 individuals is insignificant. </t>
  </si>
  <si>
    <t xml:space="preserve">We can infer from this graph, that across the lines, each one has about the same amount of loss in the S2 as the S3, no matter the line. </t>
  </si>
  <si>
    <t xml:space="preserve">We can also infer from this graph, that there is less loss in S1, but it is also the case that we have less individuals of S1 in the dataset. </t>
  </si>
  <si>
    <t xml:space="preserve">The ANOVA is not calculated, yet, probably because I don't have the right format of the columns and the rows. </t>
  </si>
  <si>
    <t>The question remains, is the variation between the lines significant? Yes, it is, but that seems to be variable based on some cross/geographic origin factor.</t>
  </si>
  <si>
    <t>Assay_ID (individual plant identification)</t>
  </si>
  <si>
    <t>Population Code</t>
  </si>
  <si>
    <t>number of contigs for this plant with loss of both dubius alleles</t>
  </si>
  <si>
    <t>number of contigs for this plant with loss of one dubius allele</t>
  </si>
  <si>
    <t>number of contigs for this plant with loss of dubius alleles</t>
  </si>
  <si>
    <t>number of contigs for this plant with no loss</t>
  </si>
  <si>
    <t>number of contigs for this plant with loss of porrifolius alleles</t>
  </si>
  <si>
    <t>number of contigs for this plant with loss of one porrifolius allele</t>
  </si>
  <si>
    <t>number of contis for this plant with loss of both porrifolius alleles</t>
  </si>
  <si>
    <t>loss in synthetics</t>
  </si>
  <si>
    <t>loss in naturals</t>
  </si>
  <si>
    <t>This conclusion can be made because the P-value in a paired t-test analyses were less than 0.001.</t>
  </si>
  <si>
    <t xml:space="preserve">Gene loss is repeated across the populations, but there is variation and it is significant for T. mirus. </t>
  </si>
  <si>
    <t xml:space="preserve">There is a siginificantly more amount of porrifolius gene loss than dubius loss in all populations of T. mirus. </t>
  </si>
  <si>
    <t>CAN'T USED PAIRED TEST FOR THIS DATASET BECAUSE THEY ARE DIFFERENT INDIVIDUALS</t>
  </si>
  <si>
    <t>no loss in naturals</t>
  </si>
  <si>
    <t>no loss in synthetics</t>
  </si>
  <si>
    <t>porportion of loss in naturals</t>
  </si>
  <si>
    <t>porportion of loss in synthetics</t>
  </si>
  <si>
    <t>average porportion</t>
  </si>
  <si>
    <t>Number of Datapoints (individuals and locus combinations) identified in each individual for each loss type. (outliers highlighted in grey)</t>
  </si>
  <si>
    <t>put this one back in!</t>
  </si>
  <si>
    <t>outlier removed</t>
  </si>
  <si>
    <t>Loss of any porrifolius</t>
  </si>
  <si>
    <t>sum of contigs</t>
  </si>
  <si>
    <t>The outlier individuals, 6 of them, were removed as they skewed the data. These are likely genetic abborrations such as total chromosome loss or partial loss (see Chester et al.)</t>
  </si>
  <si>
    <t>Since F=0.55 is less than 1.0, then we can determine the variances are the same.</t>
  </si>
  <si>
    <t>any loss of dubius alleles</t>
  </si>
  <si>
    <t>any loss of  porrifolius alleles</t>
  </si>
  <si>
    <t>The Pearson Correlation is 0.1258</t>
  </si>
  <si>
    <t>Pairwise t tests</t>
  </si>
  <si>
    <t>group 1</t>
  </si>
  <si>
    <t>group 2</t>
  </si>
  <si>
    <t>Since F=0.46 is less than 1.3, then we can determine the variances are the same.</t>
  </si>
  <si>
    <t>Since F=1.8 is greater than 1.47, then we can determine the variances are different.</t>
  </si>
  <si>
    <t>A t-test for two samples assuming unequal variances showed a significant difference (P=2.09E-8).</t>
  </si>
  <si>
    <t>Natural tetraploids T. mirus has lost siginficantly more alleles than synthetic generations.</t>
  </si>
  <si>
    <t>Porportion Analysis</t>
  </si>
  <si>
    <t>The critical value of F for our degrees of freedom is 1.82 when looking at the absolute dataset.</t>
  </si>
  <si>
    <t>Porportion analysis was done by dividing the total number of contigs for each bin.</t>
  </si>
  <si>
    <t>Number of individuals per population were randomly reduced to have 10 per population.</t>
  </si>
  <si>
    <t xml:space="preserve">Population M was removed from the analysis since it had only 7 individuals. </t>
  </si>
  <si>
    <t>The populations have different amount of loss and they are significantly different from eachother P=0.046</t>
  </si>
  <si>
    <t>There are different amounts of loss between the two parents, and they are significant P=5.87E-19</t>
  </si>
  <si>
    <t>Two Factor Anova of total numbers</t>
  </si>
  <si>
    <t>Two Factor Anova of proportions</t>
  </si>
  <si>
    <t>For the proportion analysis, the populations are different, but barely significant P=0.058.</t>
  </si>
  <si>
    <t>any allele loss</t>
  </si>
  <si>
    <t>N=83</t>
  </si>
  <si>
    <t>N=205</t>
  </si>
  <si>
    <t>ANALYSIS OF Two BINS (i.e. loss vs. retention)</t>
  </si>
  <si>
    <t>ANALYSIS OF THREE BINS (i.e.dubius vs porrifolius vs. no loss)</t>
  </si>
  <si>
    <t>Has  T. mirus lost more alleles than retained them?</t>
  </si>
  <si>
    <t>If they have lost more alleles than than retained alleles, is the difference statistically significant?</t>
  </si>
  <si>
    <t>The number of contigs counted for both the loss of two alleles or one alleles were added together to get one number for loss all of mirus</t>
  </si>
  <si>
    <t>A paired t-test with equal variances was done between the number of contigs counted for loss vs no loss category.</t>
  </si>
  <si>
    <t>T. mirus has retained siginficantly more alleles than it has lost alleles.</t>
  </si>
  <si>
    <t>proportion no loss</t>
  </si>
  <si>
    <t>proportion any loss at all</t>
  </si>
  <si>
    <t>Since there was a different number of total contigs tested per individual, what is the proportion of contigs that showed loss vs. retention?</t>
  </si>
  <si>
    <t>The number of contigs counted was divided by the number for each bin (no loss and any loss at all).</t>
  </si>
  <si>
    <t>PROPORTION</t>
  </si>
  <si>
    <t>ABSOLUTE</t>
  </si>
  <si>
    <t>In a paired t-test sample means, the P is &lt;&lt; than 0.001. Two-Tail P value is 1.07E-97</t>
  </si>
  <si>
    <t>Proportion dubius loss</t>
  </si>
  <si>
    <t>proportion porrifolius loss</t>
  </si>
  <si>
    <t>proportion any dubius loss</t>
  </si>
  <si>
    <t>proportion any porrifolius loss</t>
  </si>
  <si>
    <t>Randomly Reduced for Proportion Analaysis</t>
  </si>
  <si>
    <t>RANDOMLY REDUCED to have 12 in each line</t>
  </si>
  <si>
    <t>The P value for proportion analysis is P=0.00232.</t>
  </si>
  <si>
    <t>The ANOVA analysis indicated there was a significant difference between the different lines. With a P value for absolution of 0.0002395</t>
  </si>
  <si>
    <t>any loss of alleles for S3-reduced</t>
  </si>
  <si>
    <t>any loss of alleles for 40 generations-reduced</t>
  </si>
  <si>
    <t>proportion any loss of alleles for S3 reduced</t>
  </si>
  <si>
    <t>proportion for any loss of alleles for 40 gens reduced</t>
  </si>
  <si>
    <t>proportion any loss of alleles for S2</t>
  </si>
  <si>
    <t>PROPORTION ANALYSIS</t>
  </si>
  <si>
    <t xml:space="preserve">An single factor ANOVA test, followed by a Pairwise T-test was done between the number of contigs counted for each generation younger to older. </t>
  </si>
  <si>
    <t>proportion any loss of alleles for S1</t>
  </si>
  <si>
    <t>INCLUDING S1 in the Test</t>
  </si>
  <si>
    <t>In a paired t-test sample means, the P is &lt;&lt; than 0.001. Two-Tail P value is 2.499E-88</t>
  </si>
  <si>
    <t>In a paired t-test the P is &lt;&lt; than 0.001. P=4.678E-19</t>
  </si>
  <si>
    <t>In a paired t-test with equal variances, the P is &lt;&lt; than 0.001. Two-Tail P value is 5.222E-53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</si>
  <si>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</si>
  <si>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</si>
  <si>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</si>
  <si>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</si>
  <si>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</si>
  <si>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</si>
  <si>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</si>
  <si>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When looking at the porportional analysis, F 0.45 a t-test assuming equal variances gives a P value of 1.18E-10</t>
  </si>
  <si>
    <t>A z-test for sample means with unequal variances gave a P = 1.24E-11.</t>
  </si>
  <si>
    <t xml:space="preserve">A z-test was done with the full dataset that was not randomly reduced. </t>
  </si>
  <si>
    <t>years</t>
  </si>
  <si>
    <t>average proportion of gene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</si>
</sst>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0BD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955C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0" fontId="0" fillId="2" borderId="0" xfId="0" applyFill="1"/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1" applyNumberFormat="1" applyFont="1"/>
    <xf numFmtId="1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2" borderId="0" xfId="0" applyFill="1" applyAlignment="1">
      <alignment horizontal="left"/>
    </xf>
    <xf numFmtId="164" fontId="0" fillId="0" borderId="0" xfId="0" applyNumberFormat="1"/>
    <xf numFmtId="9" fontId="0" fillId="2" borderId="0" xfId="1" applyFont="1" applyFill="1" applyAlignment="1">
      <alignment horizontal="left"/>
    </xf>
    <xf numFmtId="0" fontId="0" fillId="3" borderId="0" xfId="0" applyFill="1"/>
    <xf numFmtId="9" fontId="0" fillId="3" borderId="0" xfId="1" applyFont="1" applyFill="1"/>
    <xf numFmtId="165" fontId="0" fillId="0" borderId="0" xfId="0" applyNumberFormat="1"/>
    <xf numFmtId="10" fontId="0" fillId="2" borderId="0" xfId="1" applyNumberFormat="1" applyFont="1" applyFill="1"/>
    <xf numFmtId="0" fontId="4" fillId="0" borderId="0" xfId="0" applyFont="1"/>
    <xf numFmtId="0" fontId="0" fillId="4" borderId="0" xfId="0" applyFill="1"/>
    <xf numFmtId="10" fontId="0" fillId="4" borderId="0" xfId="1" applyNumberFormat="1" applyFont="1" applyFill="1"/>
    <xf numFmtId="2" fontId="0" fillId="4" borderId="0" xfId="0" applyNumberFormat="1" applyFill="1"/>
    <xf numFmtId="0" fontId="0" fillId="4" borderId="0" xfId="1" applyNumberFormat="1" applyFont="1" applyFill="1"/>
    <xf numFmtId="0" fontId="0" fillId="4" borderId="0" xfId="0" applyFill="1" applyAlignment="1">
      <alignment wrapText="1"/>
    </xf>
    <xf numFmtId="2" fontId="0" fillId="3" borderId="0" xfId="0" applyNumberForma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5" borderId="0" xfId="0" applyFill="1"/>
    <xf numFmtId="10" fontId="0" fillId="5" borderId="0" xfId="1" applyNumberFormat="1" applyFont="1" applyFill="1"/>
    <xf numFmtId="2" fontId="0" fillId="5" borderId="0" xfId="0" applyNumberFormat="1" applyFill="1"/>
    <xf numFmtId="0" fontId="0" fillId="6" borderId="0" xfId="0" applyFill="1"/>
    <xf numFmtId="10" fontId="0" fillId="6" borderId="0" xfId="1" applyNumberFormat="1" applyFont="1" applyFill="1"/>
    <xf numFmtId="2" fontId="0" fillId="6" borderId="0" xfId="0" applyNumberFormat="1" applyFill="1"/>
    <xf numFmtId="0" fontId="3" fillId="7" borderId="0" xfId="0" applyFont="1" applyFill="1"/>
    <xf numFmtId="0" fontId="0" fillId="7" borderId="0" xfId="0" applyFill="1" applyAlignment="1">
      <alignment wrapText="1"/>
    </xf>
    <xf numFmtId="2" fontId="0" fillId="7" borderId="0" xfId="0" applyNumberFormat="1" applyFill="1"/>
    <xf numFmtId="0" fontId="0" fillId="8" borderId="0" xfId="0" applyFill="1"/>
    <xf numFmtId="0" fontId="4" fillId="0" borderId="0" xfId="0" applyFont="1" applyAlignment="1">
      <alignment wrapText="1"/>
    </xf>
    <xf numFmtId="2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/>
    <xf numFmtId="0" fontId="4" fillId="9" borderId="0" xfId="0" applyFont="1" applyFill="1"/>
    <xf numFmtId="2" fontId="4" fillId="9" borderId="0" xfId="0" applyNumberFormat="1" applyFont="1" applyFill="1"/>
    <xf numFmtId="0" fontId="4" fillId="9" borderId="0" xfId="0" applyFont="1" applyFill="1" applyAlignment="1">
      <alignment wrapText="1"/>
    </xf>
    <xf numFmtId="0" fontId="4" fillId="10" borderId="0" xfId="0" applyFont="1" applyFill="1"/>
    <xf numFmtId="2" fontId="4" fillId="10" borderId="0" xfId="0" applyNumberFormat="1" applyFont="1" applyFill="1"/>
    <xf numFmtId="0" fontId="4" fillId="10" borderId="0" xfId="0" applyFont="1" applyFill="1" applyAlignment="1">
      <alignment wrapText="1"/>
    </xf>
    <xf numFmtId="0" fontId="4" fillId="11" borderId="0" xfId="0" applyFont="1" applyFill="1"/>
    <xf numFmtId="2" fontId="4" fillId="11" borderId="0" xfId="0" applyNumberFormat="1" applyFont="1" applyFill="1"/>
    <xf numFmtId="0" fontId="4" fillId="12" borderId="0" xfId="0" applyFont="1" applyFill="1"/>
    <xf numFmtId="2" fontId="4" fillId="12" borderId="0" xfId="0" applyNumberFormat="1" applyFont="1" applyFill="1"/>
    <xf numFmtId="0" fontId="4" fillId="13" borderId="0" xfId="0" applyFont="1" applyFill="1" applyAlignment="1">
      <alignment wrapText="1"/>
    </xf>
    <xf numFmtId="2" fontId="4" fillId="13" borderId="0" xfId="0" applyNumberFormat="1" applyFont="1" applyFill="1"/>
    <xf numFmtId="0" fontId="5" fillId="0" borderId="0" xfId="0" applyFont="1"/>
    <xf numFmtId="1" fontId="4" fillId="0" borderId="0" xfId="0" applyNumberFormat="1" applyFont="1"/>
    <xf numFmtId="9" fontId="0" fillId="0" borderId="0" xfId="1" applyFont="1"/>
    <xf numFmtId="0" fontId="0" fillId="14" borderId="0" xfId="0" applyFill="1"/>
    <xf numFmtId="0" fontId="0" fillId="14" borderId="0" xfId="0" applyFill="1" applyAlignment="1">
      <alignment horizontal="right"/>
    </xf>
    <xf numFmtId="0" fontId="0" fillId="15" borderId="0" xfId="0" applyFill="1"/>
    <xf numFmtId="166" fontId="0" fillId="0" borderId="0" xfId="1" applyNumberFormat="1" applyFont="1"/>
    <xf numFmtId="0" fontId="0" fillId="16" borderId="3" xfId="0" applyFill="1" applyBorder="1"/>
    <xf numFmtId="0" fontId="0" fillId="16" borderId="3" xfId="0" applyFill="1" applyBorder="1" applyAlignment="1">
      <alignment wrapText="1"/>
    </xf>
    <xf numFmtId="0" fontId="0" fillId="16" borderId="3" xfId="0" applyFill="1" applyBorder="1" applyAlignment="1">
      <alignment horizontal="right"/>
    </xf>
    <xf numFmtId="2" fontId="0" fillId="16" borderId="3" xfId="0" applyNumberFormat="1" applyFill="1" applyBorder="1"/>
    <xf numFmtId="0" fontId="0" fillId="17" borderId="0" xfId="0" applyFill="1" applyAlignment="1">
      <alignment wrapText="1"/>
    </xf>
    <xf numFmtId="0" fontId="0" fillId="17" borderId="0" xfId="0" applyFill="1"/>
    <xf numFmtId="0" fontId="0" fillId="18" borderId="0" xfId="0" applyFill="1"/>
    <xf numFmtId="0" fontId="0" fillId="18" borderId="0" xfId="0" applyFill="1" applyAlignment="1">
      <alignment wrapText="1"/>
    </xf>
    <xf numFmtId="0" fontId="0" fillId="19" borderId="0" xfId="0" applyFill="1"/>
    <xf numFmtId="0" fontId="2" fillId="0" borderId="0" xfId="0" applyFont="1" applyAlignment="1">
      <alignment horizontal="center"/>
    </xf>
    <xf numFmtId="0" fontId="0" fillId="20" borderId="0" xfId="0" applyFill="1"/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1" borderId="0" xfId="0" applyFill="1"/>
    <xf numFmtId="0" fontId="0" fillId="6" borderId="7" xfId="0" applyFill="1" applyBorder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18" borderId="0" xfId="0" applyFill="1" applyAlignment="1">
      <alignment vertical="top"/>
    </xf>
    <xf numFmtId="0" fontId="7" fillId="0" borderId="0" xfId="0" applyFont="1" applyAlignment="1">
      <alignment vertical="top"/>
    </xf>
    <xf numFmtId="0" fontId="0" fillId="5" borderId="8" xfId="0" applyFill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0" xfId="0" applyFont="1"/>
    <xf numFmtId="0" fontId="9" fillId="3" borderId="0" xfId="0" applyFont="1" applyFill="1"/>
    <xf numFmtId="0" fontId="0" fillId="22" borderId="0" xfId="0" applyFill="1"/>
    <xf numFmtId="0" fontId="9" fillId="22" borderId="0" xfId="0" applyFont="1" applyFill="1"/>
    <xf numFmtId="0" fontId="0" fillId="2" borderId="0" xfId="0" applyFill="1" applyAlignment="1">
      <alignment horizontal="right"/>
    </xf>
    <xf numFmtId="0" fontId="0" fillId="16" borderId="0" xfId="0" applyFill="1"/>
    <xf numFmtId="9" fontId="0" fillId="16" borderId="0" xfId="1" applyFont="1" applyFill="1"/>
    <xf numFmtId="0" fontId="0" fillId="23" borderId="0" xfId="0" applyFill="1"/>
    <xf numFmtId="0" fontId="0" fillId="23" borderId="0" xfId="1" applyNumberFormat="1" applyFont="1" applyFill="1"/>
    <xf numFmtId="2" fontId="0" fillId="23" borderId="0" xfId="0" applyNumberFormat="1" applyFill="1"/>
    <xf numFmtId="10" fontId="0" fillId="23" borderId="0" xfId="1" applyNumberFormat="1" applyFont="1" applyFill="1"/>
    <xf numFmtId="0" fontId="0" fillId="23" borderId="0" xfId="0" applyFill="1" applyAlignment="1">
      <alignment wrapText="1"/>
    </xf>
    <xf numFmtId="2" fontId="0" fillId="16" borderId="0" xfId="0" applyNumberFormat="1" applyFill="1"/>
    <xf numFmtId="0" fontId="3" fillId="16" borderId="0" xfId="0" applyFont="1" applyFill="1"/>
    <xf numFmtId="0" fontId="0" fillId="16" borderId="0" xfId="0" applyFill="1" applyAlignment="1">
      <alignment wrapText="1"/>
    </xf>
    <xf numFmtId="0" fontId="10" fillId="0" borderId="0" xfId="0" applyFont="1"/>
    <xf numFmtId="0" fontId="5" fillId="0" borderId="0" xfId="0" applyFont="1" applyAlignment="1">
      <alignment wrapText="1"/>
    </xf>
    <xf numFmtId="0" fontId="0" fillId="24" borderId="0" xfId="0" applyFill="1" applyAlignment="1">
      <alignment wrapText="1"/>
    </xf>
    <xf numFmtId="0" fontId="0" fillId="24" borderId="0" xfId="0" applyFill="1"/>
    <xf numFmtId="0" fontId="0" fillId="25" borderId="0" xfId="0" applyFill="1"/>
    <xf numFmtId="0" fontId="0" fillId="4" borderId="0" xfId="0" applyFill="1" applyAlignment="1">
      <alignment horizontal="left" wrapText="1"/>
    </xf>
    <xf numFmtId="0" fontId="0" fillId="5" borderId="0" xfId="0" applyFill="1" applyAlignment="1">
      <alignment wrapText="1"/>
    </xf>
    <xf numFmtId="0" fontId="11" fillId="0" borderId="0" xfId="0" applyFont="1"/>
    <xf numFmtId="0" fontId="0" fillId="0" borderId="0" xfId="0" applyAlignment="1">
      <alignment horizontal="right"/>
    </xf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3" fillId="0" borderId="0" xfId="0" applyFont="1" applyAlignment="1">
      <alignment wrapText="1"/>
    </xf>
    <xf numFmtId="0" fontId="0" fillId="0" borderId="0" xfId="0" applyAlignment="1">
      <alignment horizontal="right" indent="1"/>
    </xf>
    <xf numFmtId="10" fontId="0" fillId="0" borderId="0" xfId="1" applyNumberFormat="1" applyFont="1" applyFill="1"/>
    <xf numFmtId="9" fontId="0" fillId="0" borderId="0" xfId="0" applyNumberFormat="1"/>
    <xf numFmtId="9" fontId="0" fillId="0" borderId="15" xfId="0" applyNumberFormat="1" applyBorder="1"/>
    <xf numFmtId="9" fontId="0" fillId="0" borderId="16" xfId="0" applyNumberFormat="1" applyBorder="1"/>
    <xf numFmtId="9" fontId="0" fillId="0" borderId="17" xfId="0" applyNumberFormat="1" applyBorder="1"/>
    <xf numFmtId="9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0" fillId="0" borderId="9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0" fillId="26" borderId="0" xfId="0" applyFill="1"/>
    <xf numFmtId="0" fontId="6" fillId="26" borderId="4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6" fontId="0" fillId="22" borderId="0" xfId="0" applyNumberFormat="1" applyFill="1"/>
    <xf numFmtId="2" fontId="0" fillId="22" borderId="0" xfId="0" applyNumberFormat="1" applyFill="1"/>
    <xf numFmtId="0" fontId="2" fillId="0" borderId="2" xfId="0" applyFont="1" applyBorder="1" applyAlignment="1">
      <alignment horizontal="center" wrapText="1"/>
    </xf>
    <xf numFmtId="0" fontId="0" fillId="20" borderId="0" xfId="0" applyFill="1" applyAlignment="1">
      <alignment horizontal="center"/>
    </xf>
    <xf numFmtId="0" fontId="2" fillId="20" borderId="0" xfId="0" applyFont="1" applyFill="1"/>
    <xf numFmtId="165" fontId="0" fillId="22" borderId="0" xfId="0" applyNumberFormat="1" applyFill="1"/>
    <xf numFmtId="165" fontId="0" fillId="0" borderId="0" xfId="1" applyNumberFormat="1" applyFont="1"/>
    <xf numFmtId="0" fontId="0" fillId="27" borderId="0" xfId="0" applyFill="1"/>
    <xf numFmtId="165" fontId="0" fillId="27" borderId="0" xfId="1" applyNumberFormat="1" applyFont="1" applyFill="1"/>
    <xf numFmtId="0" fontId="2" fillId="6" borderId="0" xfId="0" applyFont="1" applyFill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0" fillId="6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7" borderId="0" xfId="0" applyFill="1"/>
    <xf numFmtId="165" fontId="0" fillId="6" borderId="0" xfId="0" applyNumberFormat="1" applyFill="1"/>
    <xf numFmtId="0" fontId="2" fillId="20" borderId="0" xfId="0" applyFont="1" applyFill="1" applyAlignment="1">
      <alignment horizontal="center"/>
    </xf>
    <xf numFmtId="166" fontId="0" fillId="0" borderId="0" xfId="0" applyNumberFormat="1"/>
    <xf numFmtId="0" fontId="0" fillId="21" borderId="0" xfId="0" applyFill="1" applyAlignment="1">
      <alignment textRotation="90"/>
    </xf>
    <xf numFmtId="0" fontId="5" fillId="21" borderId="0" xfId="0" applyFont="1" applyFill="1" applyAlignment="1">
      <alignment textRotation="90"/>
    </xf>
    <xf numFmtId="0" fontId="5" fillId="17" borderId="0" xfId="0" applyFont="1" applyFill="1" applyAlignment="1">
      <alignment textRotation="90" wrapText="1"/>
    </xf>
    <xf numFmtId="0" fontId="6" fillId="21" borderId="4" xfId="0" applyFont="1" applyFill="1" applyBorder="1" applyAlignment="1">
      <alignment horizontal="right"/>
    </xf>
    <xf numFmtId="0" fontId="0" fillId="21" borderId="0" xfId="0" applyFill="1" applyAlignment="1">
      <alignment horizontal="center"/>
    </xf>
    <xf numFmtId="0" fontId="2" fillId="21" borderId="0" xfId="0" applyFont="1" applyFill="1" applyAlignment="1">
      <alignment horizontal="center"/>
    </xf>
    <xf numFmtId="0" fontId="14" fillId="0" borderId="0" xfId="0" applyFont="1"/>
    <xf numFmtId="2" fontId="0" fillId="20" borderId="0" xfId="0" applyNumberFormat="1" applyFill="1"/>
    <xf numFmtId="0" fontId="0" fillId="28" borderId="0" xfId="0" applyFill="1"/>
    <xf numFmtId="0" fontId="0" fillId="6" borderId="7" xfId="0" applyFill="1" applyBorder="1" applyAlignment="1">
      <alignment horizontal="center"/>
    </xf>
    <xf numFmtId="0" fontId="14" fillId="21" borderId="0" xfId="0" applyFont="1" applyFill="1"/>
    <xf numFmtId="0" fontId="13" fillId="21" borderId="0" xfId="0" applyFont="1" applyFill="1" applyAlignment="1">
      <alignment horizontal="center" textRotation="90"/>
    </xf>
    <xf numFmtId="0" fontId="14" fillId="21" borderId="0" xfId="0" applyFont="1" applyFill="1" applyAlignment="1">
      <alignment horizontal="center" textRotation="90"/>
    </xf>
    <xf numFmtId="0" fontId="3" fillId="21" borderId="0" xfId="0" applyFont="1" applyFill="1" applyAlignment="1">
      <alignment horizontal="center" textRotation="90" wrapText="1"/>
    </xf>
    <xf numFmtId="0" fontId="15" fillId="20" borderId="0" xfId="0" applyFont="1" applyFill="1" applyAlignment="1">
      <alignment horizontal="center" textRotation="90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955C3"/>
      <color rgb="FFF0B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3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7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1.xml"/><Relationship Id="rId23" Type="http://schemas.openxmlformats.org/officeDocument/2006/relationships/styles" Target="styles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5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</a:t>
            </a:r>
            <a:r>
              <a:rPr lang="en-US" baseline="0"/>
              <a:t> mirus gDNA: all individuals in a natural population vs number of contigs that show gene loss: outliers identified by black arrow on the right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'tallied gDNA of raw dose data'!$B$2</c:f>
              <c:strCache>
                <c:ptCount val="1"/>
                <c:pt idx="0">
                  <c:v>loss of both dubius alleles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('tallied gDNA of raw dose data'!$A$3:$A$15,'tallied gDNA of raw dose data'!$A$18:$A$30,'tallied gDNA of raw dose data'!$A$33:$A$45,'tallied gDNA of raw dose data'!$A$48:$A$58,'tallied gDNA of raw dose data'!$A$61:$A$73,'tallied gDNA of raw dose data'!$A$76:$A$87,'tallied gDNA of raw dose data'!$A$90:$A$96)</c:f>
              <c:strCache>
                <c:ptCount val="82"/>
                <c:pt idx="0">
                  <c:v>gD_E_2866_10a_r</c:v>
                </c:pt>
                <c:pt idx="1">
                  <c:v>gD_E_2866_11a_r</c:v>
                </c:pt>
                <c:pt idx="2">
                  <c:v>gD_E_2866_12a_r</c:v>
                </c:pt>
                <c:pt idx="3">
                  <c:v>gD_E_2866_13a_r</c:v>
                </c:pt>
                <c:pt idx="4">
                  <c:v>gD_E_2866_14a_r</c:v>
                </c:pt>
                <c:pt idx="5">
                  <c:v>gD_E_2866_15a_r</c:v>
                </c:pt>
                <c:pt idx="6">
                  <c:v>gD_E_2866_1a_r</c:v>
                </c:pt>
                <c:pt idx="7">
                  <c:v>gD_E_2866_2a_r</c:v>
                </c:pt>
                <c:pt idx="8">
                  <c:v>gD_E_2866_3a_r</c:v>
                </c:pt>
                <c:pt idx="9">
                  <c:v>gD_E_2866_4a_r</c:v>
                </c:pt>
                <c:pt idx="10">
                  <c:v>gD_E_2866_5a_r</c:v>
                </c:pt>
                <c:pt idx="11">
                  <c:v>gD_E_2866_6a_r</c:v>
                </c:pt>
                <c:pt idx="12">
                  <c:v>gD_E_2866_7a_r</c:v>
                </c:pt>
                <c:pt idx="13">
                  <c:v>gD_F_2869_10a_r</c:v>
                </c:pt>
                <c:pt idx="14">
                  <c:v>gD_F_2869_11a_r</c:v>
                </c:pt>
                <c:pt idx="15">
                  <c:v>gD_F_2869_12a_r</c:v>
                </c:pt>
                <c:pt idx="16">
                  <c:v>gD_F_2869_13a_r</c:v>
                </c:pt>
                <c:pt idx="17">
                  <c:v>gD_F_2869_14a_r</c:v>
                </c:pt>
                <c:pt idx="18">
                  <c:v>gD_F_2869_15a_r</c:v>
                </c:pt>
                <c:pt idx="19">
                  <c:v>gD_F_2869_1a_r</c:v>
                </c:pt>
                <c:pt idx="20">
                  <c:v>gD_F_2869_2a_r</c:v>
                </c:pt>
                <c:pt idx="21">
                  <c:v>gD_F_2869_3a_r</c:v>
                </c:pt>
                <c:pt idx="22">
                  <c:v>gD_F_2869_4a_r</c:v>
                </c:pt>
                <c:pt idx="23">
                  <c:v>gD_F_2869_5a_r</c:v>
                </c:pt>
                <c:pt idx="24">
                  <c:v>gD_F_2869_6a_r</c:v>
                </c:pt>
                <c:pt idx="25">
                  <c:v>gD_F_2869_7a_r</c:v>
                </c:pt>
                <c:pt idx="26">
                  <c:v>gD_G_2871_10a_r</c:v>
                </c:pt>
                <c:pt idx="27">
                  <c:v>gD_G_2871_11a_r</c:v>
                </c:pt>
                <c:pt idx="28">
                  <c:v>gD_G_2871_13a_r</c:v>
                </c:pt>
                <c:pt idx="29">
                  <c:v>gD_G_2871_14a_r</c:v>
                </c:pt>
                <c:pt idx="30">
                  <c:v>gD_G_2871_15a_r</c:v>
                </c:pt>
                <c:pt idx="31">
                  <c:v>gD_G_2871_1a_r</c:v>
                </c:pt>
                <c:pt idx="32">
                  <c:v>gD_G_2871_2a_r</c:v>
                </c:pt>
                <c:pt idx="33">
                  <c:v>gD_G_2871_3a_r</c:v>
                </c:pt>
                <c:pt idx="34">
                  <c:v>gD_G_2871_4a_r</c:v>
                </c:pt>
                <c:pt idx="35">
                  <c:v>gD_G_2871_5a_r</c:v>
                </c:pt>
                <c:pt idx="36">
                  <c:v>gD_G_2871_6a_r</c:v>
                </c:pt>
                <c:pt idx="37">
                  <c:v>gD_G_2871_7a_r</c:v>
                </c:pt>
                <c:pt idx="38">
                  <c:v>gD_G_2871_8a_r</c:v>
                </c:pt>
                <c:pt idx="39">
                  <c:v>gD_J_2892_10a_r</c:v>
                </c:pt>
                <c:pt idx="40">
                  <c:v>gD_J_2892_13a_r</c:v>
                </c:pt>
                <c:pt idx="41">
                  <c:v>gD_J_2892_14a_r</c:v>
                </c:pt>
                <c:pt idx="42">
                  <c:v>gD_J_2892_15a_r</c:v>
                </c:pt>
                <c:pt idx="43">
                  <c:v>gD_J_2892_1a_r</c:v>
                </c:pt>
                <c:pt idx="44">
                  <c:v>gD_J_2892_2a_r</c:v>
                </c:pt>
                <c:pt idx="45">
                  <c:v>gD_J_2892_4a_r</c:v>
                </c:pt>
                <c:pt idx="46">
                  <c:v>gD_J_2892_5Aa_r</c:v>
                </c:pt>
                <c:pt idx="47">
                  <c:v>gD_J_2892_6a_r</c:v>
                </c:pt>
                <c:pt idx="48">
                  <c:v>gD_J_2892_7a_r</c:v>
                </c:pt>
                <c:pt idx="49">
                  <c:v>gD_J_2892_9a_r</c:v>
                </c:pt>
                <c:pt idx="50">
                  <c:v>gD_K_2876_10a_r</c:v>
                </c:pt>
                <c:pt idx="51">
                  <c:v>gD_K_2876_11a_r</c:v>
                </c:pt>
                <c:pt idx="52">
                  <c:v>gD_K_2876_12a_r</c:v>
                </c:pt>
                <c:pt idx="53">
                  <c:v>gD_K_2876_13a_r</c:v>
                </c:pt>
                <c:pt idx="54">
                  <c:v>gD_K_2876_14a_r</c:v>
                </c:pt>
                <c:pt idx="55">
                  <c:v>gD_K_2876_15a_r</c:v>
                </c:pt>
                <c:pt idx="56">
                  <c:v>gD_K_2876_1a_r</c:v>
                </c:pt>
                <c:pt idx="57">
                  <c:v>gD_K_2876_2a_r</c:v>
                </c:pt>
                <c:pt idx="58">
                  <c:v>gD_K_2876_3b_r</c:v>
                </c:pt>
                <c:pt idx="59">
                  <c:v>gD_K_2876_4a_r</c:v>
                </c:pt>
                <c:pt idx="60">
                  <c:v>gD_K_2876_5a_r</c:v>
                </c:pt>
                <c:pt idx="61">
                  <c:v>gD_K_2876_6a_r</c:v>
                </c:pt>
                <c:pt idx="62">
                  <c:v>gD_K_2876_7a_r</c:v>
                </c:pt>
                <c:pt idx="63">
                  <c:v>gD_L_2880_10a_r</c:v>
                </c:pt>
                <c:pt idx="64">
                  <c:v>gD_L_2880_11a_r</c:v>
                </c:pt>
                <c:pt idx="65">
                  <c:v>gD_L_2880_12a_r</c:v>
                </c:pt>
                <c:pt idx="66">
                  <c:v>gD_L_2880_14a_r</c:v>
                </c:pt>
                <c:pt idx="67">
                  <c:v>gD_L_2880_15a_r</c:v>
                </c:pt>
                <c:pt idx="68">
                  <c:v>gD_L_2880_17a_r</c:v>
                </c:pt>
                <c:pt idx="69">
                  <c:v>gD_L_2880_18a_r</c:v>
                </c:pt>
                <c:pt idx="70">
                  <c:v>gD_L_2880_1a_r</c:v>
                </c:pt>
                <c:pt idx="71">
                  <c:v>gD_L_2880_1b_r</c:v>
                </c:pt>
                <c:pt idx="72">
                  <c:v>gD_L_2880_20a_r</c:v>
                </c:pt>
                <c:pt idx="73">
                  <c:v>gD_L_2880_22a_r</c:v>
                </c:pt>
                <c:pt idx="74">
                  <c:v>gD_L_2880_5a_r</c:v>
                </c:pt>
                <c:pt idx="75">
                  <c:v>gD_M_2882_1a_r</c:v>
                </c:pt>
                <c:pt idx="76">
                  <c:v>gD_M_2882_2a_r</c:v>
                </c:pt>
                <c:pt idx="77">
                  <c:v>gD_M_2882_3a_r</c:v>
                </c:pt>
                <c:pt idx="78">
                  <c:v>gD_M_2882_4a_r</c:v>
                </c:pt>
                <c:pt idx="79">
                  <c:v>gD_M_2882_5a_r</c:v>
                </c:pt>
                <c:pt idx="80">
                  <c:v>gD_M_2882_6a_r</c:v>
                </c:pt>
                <c:pt idx="81">
                  <c:v>gD_M_2882_7a_r</c:v>
                </c:pt>
              </c:strCache>
            </c:strRef>
          </c:cat>
          <c:val>
            <c:numRef>
              <c:f>('tallied gDNA of raw dose data'!$B$3:$B$15,'tallied gDNA of raw dose data'!$B$18:$B$30,'tallied gDNA of raw dose data'!$B$33:$B$45,'tallied gDNA of raw dose data'!$B$48:$B$58,'tallied gDNA of raw dose data'!$B$61:$B$73,'tallied gDNA of raw dose data'!$B$76:$B$87,'tallied gDNA of raw dose data'!$B$90:$B$96)</c:f>
              <c:numCache>
                <c:formatCode>General</c:formatCode>
                <c:ptCount val="82"/>
                <c:pt idx="0">
                  <c:v>9</c:v>
                </c:pt>
                <c:pt idx="1">
                  <c:v>6</c:v>
                </c:pt>
                <c:pt idx="2">
                  <c:v>21</c:v>
                </c:pt>
                <c:pt idx="3">
                  <c:v>5</c:v>
                </c:pt>
                <c:pt idx="4">
                  <c:v>16</c:v>
                </c:pt>
                <c:pt idx="5">
                  <c:v>8</c:v>
                </c:pt>
                <c:pt idx="6">
                  <c:v>17</c:v>
                </c:pt>
                <c:pt idx="7">
                  <c:v>5</c:v>
                </c:pt>
                <c:pt idx="8">
                  <c:v>16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16</c:v>
                </c:pt>
                <c:pt idx="13">
                  <c:v>8</c:v>
                </c:pt>
                <c:pt idx="14">
                  <c:v>10</c:v>
                </c:pt>
                <c:pt idx="15">
                  <c:v>23</c:v>
                </c:pt>
                <c:pt idx="16">
                  <c:v>17</c:v>
                </c:pt>
                <c:pt idx="17">
                  <c:v>6</c:v>
                </c:pt>
                <c:pt idx="18">
                  <c:v>8</c:v>
                </c:pt>
                <c:pt idx="19">
                  <c:v>1</c:v>
                </c:pt>
                <c:pt idx="20">
                  <c:v>8</c:v>
                </c:pt>
                <c:pt idx="21">
                  <c:v>8</c:v>
                </c:pt>
                <c:pt idx="22">
                  <c:v>3</c:v>
                </c:pt>
                <c:pt idx="23">
                  <c:v>10</c:v>
                </c:pt>
                <c:pt idx="24">
                  <c:v>8</c:v>
                </c:pt>
                <c:pt idx="25">
                  <c:v>12</c:v>
                </c:pt>
                <c:pt idx="26">
                  <c:v>8</c:v>
                </c:pt>
                <c:pt idx="27">
                  <c:v>15</c:v>
                </c:pt>
                <c:pt idx="28">
                  <c:v>1</c:v>
                </c:pt>
                <c:pt idx="29">
                  <c:v>9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8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16</c:v>
                </c:pt>
                <c:pt idx="39">
                  <c:v>11</c:v>
                </c:pt>
                <c:pt idx="40">
                  <c:v>15</c:v>
                </c:pt>
                <c:pt idx="41">
                  <c:v>7</c:v>
                </c:pt>
                <c:pt idx="42">
                  <c:v>2</c:v>
                </c:pt>
                <c:pt idx="43">
                  <c:v>5</c:v>
                </c:pt>
                <c:pt idx="44">
                  <c:v>15</c:v>
                </c:pt>
                <c:pt idx="45">
                  <c:v>38</c:v>
                </c:pt>
                <c:pt idx="46">
                  <c:v>4</c:v>
                </c:pt>
                <c:pt idx="47">
                  <c:v>9</c:v>
                </c:pt>
                <c:pt idx="48">
                  <c:v>4</c:v>
                </c:pt>
                <c:pt idx="49">
                  <c:v>4</c:v>
                </c:pt>
                <c:pt idx="50">
                  <c:v>10</c:v>
                </c:pt>
                <c:pt idx="51">
                  <c:v>9</c:v>
                </c:pt>
                <c:pt idx="52">
                  <c:v>21</c:v>
                </c:pt>
                <c:pt idx="53" formatCode="0">
                  <c:v>19</c:v>
                </c:pt>
                <c:pt idx="54">
                  <c:v>13</c:v>
                </c:pt>
                <c:pt idx="55">
                  <c:v>10</c:v>
                </c:pt>
                <c:pt idx="56">
                  <c:v>10</c:v>
                </c:pt>
                <c:pt idx="57">
                  <c:v>21</c:v>
                </c:pt>
                <c:pt idx="58">
                  <c:v>10</c:v>
                </c:pt>
                <c:pt idx="59">
                  <c:v>12</c:v>
                </c:pt>
                <c:pt idx="60">
                  <c:v>8</c:v>
                </c:pt>
                <c:pt idx="61">
                  <c:v>12</c:v>
                </c:pt>
                <c:pt idx="62">
                  <c:v>0</c:v>
                </c:pt>
                <c:pt idx="63">
                  <c:v>8</c:v>
                </c:pt>
                <c:pt idx="64">
                  <c:v>11</c:v>
                </c:pt>
                <c:pt idx="65">
                  <c:v>9</c:v>
                </c:pt>
                <c:pt idx="66">
                  <c:v>9</c:v>
                </c:pt>
                <c:pt idx="67">
                  <c:v>21</c:v>
                </c:pt>
                <c:pt idx="68">
                  <c:v>10</c:v>
                </c:pt>
                <c:pt idx="69">
                  <c:v>283</c:v>
                </c:pt>
                <c:pt idx="70">
                  <c:v>11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6</c:v>
                </c:pt>
                <c:pt idx="76">
                  <c:v>18</c:v>
                </c:pt>
                <c:pt idx="77">
                  <c:v>7</c:v>
                </c:pt>
                <c:pt idx="78">
                  <c:v>6</c:v>
                </c:pt>
                <c:pt idx="79">
                  <c:v>17</c:v>
                </c:pt>
                <c:pt idx="80">
                  <c:v>16</c:v>
                </c:pt>
                <c:pt idx="8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A-5C4B-B058-1FFA17DBE823}"/>
            </c:ext>
          </c:extLst>
        </c:ser>
        <c:ser>
          <c:idx val="1"/>
          <c:order val="1"/>
          <c:tx>
            <c:strRef>
              <c:f>'tallied gDNA of raw dose data'!$C$2</c:f>
              <c:strCache>
                <c:ptCount val="1"/>
                <c:pt idx="0">
                  <c:v>loss of one dubius allele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('tallied gDNA of raw dose data'!$A$3:$A$15,'tallied gDNA of raw dose data'!$A$18:$A$30,'tallied gDNA of raw dose data'!$A$33:$A$45,'tallied gDNA of raw dose data'!$A$48:$A$58,'tallied gDNA of raw dose data'!$A$61:$A$73,'tallied gDNA of raw dose data'!$A$76:$A$87,'tallied gDNA of raw dose data'!$A$90:$A$96)</c:f>
              <c:strCache>
                <c:ptCount val="82"/>
                <c:pt idx="0">
                  <c:v>gD_E_2866_10a_r</c:v>
                </c:pt>
                <c:pt idx="1">
                  <c:v>gD_E_2866_11a_r</c:v>
                </c:pt>
                <c:pt idx="2">
                  <c:v>gD_E_2866_12a_r</c:v>
                </c:pt>
                <c:pt idx="3">
                  <c:v>gD_E_2866_13a_r</c:v>
                </c:pt>
                <c:pt idx="4">
                  <c:v>gD_E_2866_14a_r</c:v>
                </c:pt>
                <c:pt idx="5">
                  <c:v>gD_E_2866_15a_r</c:v>
                </c:pt>
                <c:pt idx="6">
                  <c:v>gD_E_2866_1a_r</c:v>
                </c:pt>
                <c:pt idx="7">
                  <c:v>gD_E_2866_2a_r</c:v>
                </c:pt>
                <c:pt idx="8">
                  <c:v>gD_E_2866_3a_r</c:v>
                </c:pt>
                <c:pt idx="9">
                  <c:v>gD_E_2866_4a_r</c:v>
                </c:pt>
                <c:pt idx="10">
                  <c:v>gD_E_2866_5a_r</c:v>
                </c:pt>
                <c:pt idx="11">
                  <c:v>gD_E_2866_6a_r</c:v>
                </c:pt>
                <c:pt idx="12">
                  <c:v>gD_E_2866_7a_r</c:v>
                </c:pt>
                <c:pt idx="13">
                  <c:v>gD_F_2869_10a_r</c:v>
                </c:pt>
                <c:pt idx="14">
                  <c:v>gD_F_2869_11a_r</c:v>
                </c:pt>
                <c:pt idx="15">
                  <c:v>gD_F_2869_12a_r</c:v>
                </c:pt>
                <c:pt idx="16">
                  <c:v>gD_F_2869_13a_r</c:v>
                </c:pt>
                <c:pt idx="17">
                  <c:v>gD_F_2869_14a_r</c:v>
                </c:pt>
                <c:pt idx="18">
                  <c:v>gD_F_2869_15a_r</c:v>
                </c:pt>
                <c:pt idx="19">
                  <c:v>gD_F_2869_1a_r</c:v>
                </c:pt>
                <c:pt idx="20">
                  <c:v>gD_F_2869_2a_r</c:v>
                </c:pt>
                <c:pt idx="21">
                  <c:v>gD_F_2869_3a_r</c:v>
                </c:pt>
                <c:pt idx="22">
                  <c:v>gD_F_2869_4a_r</c:v>
                </c:pt>
                <c:pt idx="23">
                  <c:v>gD_F_2869_5a_r</c:v>
                </c:pt>
                <c:pt idx="24">
                  <c:v>gD_F_2869_6a_r</c:v>
                </c:pt>
                <c:pt idx="25">
                  <c:v>gD_F_2869_7a_r</c:v>
                </c:pt>
                <c:pt idx="26">
                  <c:v>gD_G_2871_10a_r</c:v>
                </c:pt>
                <c:pt idx="27">
                  <c:v>gD_G_2871_11a_r</c:v>
                </c:pt>
                <c:pt idx="28">
                  <c:v>gD_G_2871_13a_r</c:v>
                </c:pt>
                <c:pt idx="29">
                  <c:v>gD_G_2871_14a_r</c:v>
                </c:pt>
                <c:pt idx="30">
                  <c:v>gD_G_2871_15a_r</c:v>
                </c:pt>
                <c:pt idx="31">
                  <c:v>gD_G_2871_1a_r</c:v>
                </c:pt>
                <c:pt idx="32">
                  <c:v>gD_G_2871_2a_r</c:v>
                </c:pt>
                <c:pt idx="33">
                  <c:v>gD_G_2871_3a_r</c:v>
                </c:pt>
                <c:pt idx="34">
                  <c:v>gD_G_2871_4a_r</c:v>
                </c:pt>
                <c:pt idx="35">
                  <c:v>gD_G_2871_5a_r</c:v>
                </c:pt>
                <c:pt idx="36">
                  <c:v>gD_G_2871_6a_r</c:v>
                </c:pt>
                <c:pt idx="37">
                  <c:v>gD_G_2871_7a_r</c:v>
                </c:pt>
                <c:pt idx="38">
                  <c:v>gD_G_2871_8a_r</c:v>
                </c:pt>
                <c:pt idx="39">
                  <c:v>gD_J_2892_10a_r</c:v>
                </c:pt>
                <c:pt idx="40">
                  <c:v>gD_J_2892_13a_r</c:v>
                </c:pt>
                <c:pt idx="41">
                  <c:v>gD_J_2892_14a_r</c:v>
                </c:pt>
                <c:pt idx="42">
                  <c:v>gD_J_2892_15a_r</c:v>
                </c:pt>
                <c:pt idx="43">
                  <c:v>gD_J_2892_1a_r</c:v>
                </c:pt>
                <c:pt idx="44">
                  <c:v>gD_J_2892_2a_r</c:v>
                </c:pt>
                <c:pt idx="45">
                  <c:v>gD_J_2892_4a_r</c:v>
                </c:pt>
                <c:pt idx="46">
                  <c:v>gD_J_2892_5Aa_r</c:v>
                </c:pt>
                <c:pt idx="47">
                  <c:v>gD_J_2892_6a_r</c:v>
                </c:pt>
                <c:pt idx="48">
                  <c:v>gD_J_2892_7a_r</c:v>
                </c:pt>
                <c:pt idx="49">
                  <c:v>gD_J_2892_9a_r</c:v>
                </c:pt>
                <c:pt idx="50">
                  <c:v>gD_K_2876_10a_r</c:v>
                </c:pt>
                <c:pt idx="51">
                  <c:v>gD_K_2876_11a_r</c:v>
                </c:pt>
                <c:pt idx="52">
                  <c:v>gD_K_2876_12a_r</c:v>
                </c:pt>
                <c:pt idx="53">
                  <c:v>gD_K_2876_13a_r</c:v>
                </c:pt>
                <c:pt idx="54">
                  <c:v>gD_K_2876_14a_r</c:v>
                </c:pt>
                <c:pt idx="55">
                  <c:v>gD_K_2876_15a_r</c:v>
                </c:pt>
                <c:pt idx="56">
                  <c:v>gD_K_2876_1a_r</c:v>
                </c:pt>
                <c:pt idx="57">
                  <c:v>gD_K_2876_2a_r</c:v>
                </c:pt>
                <c:pt idx="58">
                  <c:v>gD_K_2876_3b_r</c:v>
                </c:pt>
                <c:pt idx="59">
                  <c:v>gD_K_2876_4a_r</c:v>
                </c:pt>
                <c:pt idx="60">
                  <c:v>gD_K_2876_5a_r</c:v>
                </c:pt>
                <c:pt idx="61">
                  <c:v>gD_K_2876_6a_r</c:v>
                </c:pt>
                <c:pt idx="62">
                  <c:v>gD_K_2876_7a_r</c:v>
                </c:pt>
                <c:pt idx="63">
                  <c:v>gD_L_2880_10a_r</c:v>
                </c:pt>
                <c:pt idx="64">
                  <c:v>gD_L_2880_11a_r</c:v>
                </c:pt>
                <c:pt idx="65">
                  <c:v>gD_L_2880_12a_r</c:v>
                </c:pt>
                <c:pt idx="66">
                  <c:v>gD_L_2880_14a_r</c:v>
                </c:pt>
                <c:pt idx="67">
                  <c:v>gD_L_2880_15a_r</c:v>
                </c:pt>
                <c:pt idx="68">
                  <c:v>gD_L_2880_17a_r</c:v>
                </c:pt>
                <c:pt idx="69">
                  <c:v>gD_L_2880_18a_r</c:v>
                </c:pt>
                <c:pt idx="70">
                  <c:v>gD_L_2880_1a_r</c:v>
                </c:pt>
                <c:pt idx="71">
                  <c:v>gD_L_2880_1b_r</c:v>
                </c:pt>
                <c:pt idx="72">
                  <c:v>gD_L_2880_20a_r</c:v>
                </c:pt>
                <c:pt idx="73">
                  <c:v>gD_L_2880_22a_r</c:v>
                </c:pt>
                <c:pt idx="74">
                  <c:v>gD_L_2880_5a_r</c:v>
                </c:pt>
                <c:pt idx="75">
                  <c:v>gD_M_2882_1a_r</c:v>
                </c:pt>
                <c:pt idx="76">
                  <c:v>gD_M_2882_2a_r</c:v>
                </c:pt>
                <c:pt idx="77">
                  <c:v>gD_M_2882_3a_r</c:v>
                </c:pt>
                <c:pt idx="78">
                  <c:v>gD_M_2882_4a_r</c:v>
                </c:pt>
                <c:pt idx="79">
                  <c:v>gD_M_2882_5a_r</c:v>
                </c:pt>
                <c:pt idx="80">
                  <c:v>gD_M_2882_6a_r</c:v>
                </c:pt>
                <c:pt idx="81">
                  <c:v>gD_M_2882_7a_r</c:v>
                </c:pt>
              </c:strCache>
            </c:strRef>
          </c:cat>
          <c:val>
            <c:numRef>
              <c:f>('tallied gDNA of raw dose data'!$C$3:$C$15,'tallied gDNA of raw dose data'!$C$18:$C$30,'tallied gDNA of raw dose data'!$C$33:$C$45,'tallied gDNA of raw dose data'!$C$48:$C$58,'tallied gDNA of raw dose data'!$C$61:$C$73,'tallied gDNA of raw dose data'!$C$76:$C$87,'tallied gDNA of raw dose data'!$C$90:$C$96)</c:f>
              <c:numCache>
                <c:formatCode>General</c:formatCode>
                <c:ptCount val="82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12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13</c:v>
                </c:pt>
                <c:pt idx="9">
                  <c:v>7</c:v>
                </c:pt>
                <c:pt idx="10">
                  <c:v>5</c:v>
                </c:pt>
                <c:pt idx="11">
                  <c:v>11</c:v>
                </c:pt>
                <c:pt idx="12">
                  <c:v>8</c:v>
                </c:pt>
                <c:pt idx="13">
                  <c:v>10</c:v>
                </c:pt>
                <c:pt idx="14">
                  <c:v>6</c:v>
                </c:pt>
                <c:pt idx="15">
                  <c:v>7</c:v>
                </c:pt>
                <c:pt idx="16">
                  <c:v>15</c:v>
                </c:pt>
                <c:pt idx="17">
                  <c:v>8</c:v>
                </c:pt>
                <c:pt idx="18">
                  <c:v>7</c:v>
                </c:pt>
                <c:pt idx="19">
                  <c:v>0</c:v>
                </c:pt>
                <c:pt idx="20">
                  <c:v>4</c:v>
                </c:pt>
                <c:pt idx="21">
                  <c:v>7</c:v>
                </c:pt>
                <c:pt idx="22">
                  <c:v>0</c:v>
                </c:pt>
                <c:pt idx="23">
                  <c:v>10</c:v>
                </c:pt>
                <c:pt idx="24">
                  <c:v>6</c:v>
                </c:pt>
                <c:pt idx="25">
                  <c:v>25</c:v>
                </c:pt>
                <c:pt idx="26">
                  <c:v>7</c:v>
                </c:pt>
                <c:pt idx="27">
                  <c:v>6</c:v>
                </c:pt>
                <c:pt idx="28">
                  <c:v>1</c:v>
                </c:pt>
                <c:pt idx="29">
                  <c:v>8</c:v>
                </c:pt>
                <c:pt idx="30">
                  <c:v>28</c:v>
                </c:pt>
                <c:pt idx="31">
                  <c:v>7</c:v>
                </c:pt>
                <c:pt idx="32">
                  <c:v>31</c:v>
                </c:pt>
                <c:pt idx="33">
                  <c:v>36</c:v>
                </c:pt>
                <c:pt idx="34">
                  <c:v>13</c:v>
                </c:pt>
                <c:pt idx="35">
                  <c:v>7</c:v>
                </c:pt>
                <c:pt idx="36">
                  <c:v>29</c:v>
                </c:pt>
                <c:pt idx="37">
                  <c:v>5</c:v>
                </c:pt>
                <c:pt idx="38">
                  <c:v>24</c:v>
                </c:pt>
                <c:pt idx="39">
                  <c:v>3</c:v>
                </c:pt>
                <c:pt idx="40">
                  <c:v>1</c:v>
                </c:pt>
                <c:pt idx="41">
                  <c:v>5</c:v>
                </c:pt>
                <c:pt idx="42">
                  <c:v>0</c:v>
                </c:pt>
                <c:pt idx="43">
                  <c:v>4</c:v>
                </c:pt>
                <c:pt idx="44">
                  <c:v>5</c:v>
                </c:pt>
                <c:pt idx="45">
                  <c:v>23</c:v>
                </c:pt>
                <c:pt idx="46">
                  <c:v>5</c:v>
                </c:pt>
                <c:pt idx="47">
                  <c:v>27</c:v>
                </c:pt>
                <c:pt idx="48">
                  <c:v>3</c:v>
                </c:pt>
                <c:pt idx="49">
                  <c:v>7</c:v>
                </c:pt>
                <c:pt idx="50">
                  <c:v>9</c:v>
                </c:pt>
                <c:pt idx="51">
                  <c:v>9</c:v>
                </c:pt>
                <c:pt idx="52">
                  <c:v>17</c:v>
                </c:pt>
                <c:pt idx="53" formatCode="0">
                  <c:v>22</c:v>
                </c:pt>
                <c:pt idx="54">
                  <c:v>2</c:v>
                </c:pt>
                <c:pt idx="55">
                  <c:v>11</c:v>
                </c:pt>
                <c:pt idx="56">
                  <c:v>2</c:v>
                </c:pt>
                <c:pt idx="57">
                  <c:v>4</c:v>
                </c:pt>
                <c:pt idx="58">
                  <c:v>2</c:v>
                </c:pt>
                <c:pt idx="59">
                  <c:v>29</c:v>
                </c:pt>
                <c:pt idx="60">
                  <c:v>8</c:v>
                </c:pt>
                <c:pt idx="61">
                  <c:v>4</c:v>
                </c:pt>
                <c:pt idx="62">
                  <c:v>0</c:v>
                </c:pt>
                <c:pt idx="63">
                  <c:v>4</c:v>
                </c:pt>
                <c:pt idx="64">
                  <c:v>2</c:v>
                </c:pt>
                <c:pt idx="65">
                  <c:v>4</c:v>
                </c:pt>
                <c:pt idx="66">
                  <c:v>3</c:v>
                </c:pt>
                <c:pt idx="67">
                  <c:v>2</c:v>
                </c:pt>
                <c:pt idx="68">
                  <c:v>4</c:v>
                </c:pt>
                <c:pt idx="69">
                  <c:v>10</c:v>
                </c:pt>
                <c:pt idx="70">
                  <c:v>9</c:v>
                </c:pt>
                <c:pt idx="71">
                  <c:v>6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6</c:v>
                </c:pt>
                <c:pt idx="76">
                  <c:v>9</c:v>
                </c:pt>
                <c:pt idx="77">
                  <c:v>5</c:v>
                </c:pt>
                <c:pt idx="78">
                  <c:v>13</c:v>
                </c:pt>
                <c:pt idx="79">
                  <c:v>3</c:v>
                </c:pt>
                <c:pt idx="80">
                  <c:v>9</c:v>
                </c:pt>
                <c:pt idx="8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A-5C4B-B058-1FFA17DBE823}"/>
            </c:ext>
          </c:extLst>
        </c:ser>
        <c:ser>
          <c:idx val="2"/>
          <c:order val="2"/>
          <c:tx>
            <c:strRef>
              <c:f>'tallied gDNA of raw dose data'!$D$2</c:f>
              <c:strCache>
                <c:ptCount val="1"/>
                <c:pt idx="0">
                  <c:v>no loss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('tallied gDNA of raw dose data'!$A$3:$A$15,'tallied gDNA of raw dose data'!$A$18:$A$30,'tallied gDNA of raw dose data'!$A$33:$A$45,'tallied gDNA of raw dose data'!$A$48:$A$58,'tallied gDNA of raw dose data'!$A$61:$A$73,'tallied gDNA of raw dose data'!$A$76:$A$87,'tallied gDNA of raw dose data'!$A$90:$A$96)</c:f>
              <c:strCache>
                <c:ptCount val="82"/>
                <c:pt idx="0">
                  <c:v>gD_E_2866_10a_r</c:v>
                </c:pt>
                <c:pt idx="1">
                  <c:v>gD_E_2866_11a_r</c:v>
                </c:pt>
                <c:pt idx="2">
                  <c:v>gD_E_2866_12a_r</c:v>
                </c:pt>
                <c:pt idx="3">
                  <c:v>gD_E_2866_13a_r</c:v>
                </c:pt>
                <c:pt idx="4">
                  <c:v>gD_E_2866_14a_r</c:v>
                </c:pt>
                <c:pt idx="5">
                  <c:v>gD_E_2866_15a_r</c:v>
                </c:pt>
                <c:pt idx="6">
                  <c:v>gD_E_2866_1a_r</c:v>
                </c:pt>
                <c:pt idx="7">
                  <c:v>gD_E_2866_2a_r</c:v>
                </c:pt>
                <c:pt idx="8">
                  <c:v>gD_E_2866_3a_r</c:v>
                </c:pt>
                <c:pt idx="9">
                  <c:v>gD_E_2866_4a_r</c:v>
                </c:pt>
                <c:pt idx="10">
                  <c:v>gD_E_2866_5a_r</c:v>
                </c:pt>
                <c:pt idx="11">
                  <c:v>gD_E_2866_6a_r</c:v>
                </c:pt>
                <c:pt idx="12">
                  <c:v>gD_E_2866_7a_r</c:v>
                </c:pt>
                <c:pt idx="13">
                  <c:v>gD_F_2869_10a_r</c:v>
                </c:pt>
                <c:pt idx="14">
                  <c:v>gD_F_2869_11a_r</c:v>
                </c:pt>
                <c:pt idx="15">
                  <c:v>gD_F_2869_12a_r</c:v>
                </c:pt>
                <c:pt idx="16">
                  <c:v>gD_F_2869_13a_r</c:v>
                </c:pt>
                <c:pt idx="17">
                  <c:v>gD_F_2869_14a_r</c:v>
                </c:pt>
                <c:pt idx="18">
                  <c:v>gD_F_2869_15a_r</c:v>
                </c:pt>
                <c:pt idx="19">
                  <c:v>gD_F_2869_1a_r</c:v>
                </c:pt>
                <c:pt idx="20">
                  <c:v>gD_F_2869_2a_r</c:v>
                </c:pt>
                <c:pt idx="21">
                  <c:v>gD_F_2869_3a_r</c:v>
                </c:pt>
                <c:pt idx="22">
                  <c:v>gD_F_2869_4a_r</c:v>
                </c:pt>
                <c:pt idx="23">
                  <c:v>gD_F_2869_5a_r</c:v>
                </c:pt>
                <c:pt idx="24">
                  <c:v>gD_F_2869_6a_r</c:v>
                </c:pt>
                <c:pt idx="25">
                  <c:v>gD_F_2869_7a_r</c:v>
                </c:pt>
                <c:pt idx="26">
                  <c:v>gD_G_2871_10a_r</c:v>
                </c:pt>
                <c:pt idx="27">
                  <c:v>gD_G_2871_11a_r</c:v>
                </c:pt>
                <c:pt idx="28">
                  <c:v>gD_G_2871_13a_r</c:v>
                </c:pt>
                <c:pt idx="29">
                  <c:v>gD_G_2871_14a_r</c:v>
                </c:pt>
                <c:pt idx="30">
                  <c:v>gD_G_2871_15a_r</c:v>
                </c:pt>
                <c:pt idx="31">
                  <c:v>gD_G_2871_1a_r</c:v>
                </c:pt>
                <c:pt idx="32">
                  <c:v>gD_G_2871_2a_r</c:v>
                </c:pt>
                <c:pt idx="33">
                  <c:v>gD_G_2871_3a_r</c:v>
                </c:pt>
                <c:pt idx="34">
                  <c:v>gD_G_2871_4a_r</c:v>
                </c:pt>
                <c:pt idx="35">
                  <c:v>gD_G_2871_5a_r</c:v>
                </c:pt>
                <c:pt idx="36">
                  <c:v>gD_G_2871_6a_r</c:v>
                </c:pt>
                <c:pt idx="37">
                  <c:v>gD_G_2871_7a_r</c:v>
                </c:pt>
                <c:pt idx="38">
                  <c:v>gD_G_2871_8a_r</c:v>
                </c:pt>
                <c:pt idx="39">
                  <c:v>gD_J_2892_10a_r</c:v>
                </c:pt>
                <c:pt idx="40">
                  <c:v>gD_J_2892_13a_r</c:v>
                </c:pt>
                <c:pt idx="41">
                  <c:v>gD_J_2892_14a_r</c:v>
                </c:pt>
                <c:pt idx="42">
                  <c:v>gD_J_2892_15a_r</c:v>
                </c:pt>
                <c:pt idx="43">
                  <c:v>gD_J_2892_1a_r</c:v>
                </c:pt>
                <c:pt idx="44">
                  <c:v>gD_J_2892_2a_r</c:v>
                </c:pt>
                <c:pt idx="45">
                  <c:v>gD_J_2892_4a_r</c:v>
                </c:pt>
                <c:pt idx="46">
                  <c:v>gD_J_2892_5Aa_r</c:v>
                </c:pt>
                <c:pt idx="47">
                  <c:v>gD_J_2892_6a_r</c:v>
                </c:pt>
                <c:pt idx="48">
                  <c:v>gD_J_2892_7a_r</c:v>
                </c:pt>
                <c:pt idx="49">
                  <c:v>gD_J_2892_9a_r</c:v>
                </c:pt>
                <c:pt idx="50">
                  <c:v>gD_K_2876_10a_r</c:v>
                </c:pt>
                <c:pt idx="51">
                  <c:v>gD_K_2876_11a_r</c:v>
                </c:pt>
                <c:pt idx="52">
                  <c:v>gD_K_2876_12a_r</c:v>
                </c:pt>
                <c:pt idx="53">
                  <c:v>gD_K_2876_13a_r</c:v>
                </c:pt>
                <c:pt idx="54">
                  <c:v>gD_K_2876_14a_r</c:v>
                </c:pt>
                <c:pt idx="55">
                  <c:v>gD_K_2876_15a_r</c:v>
                </c:pt>
                <c:pt idx="56">
                  <c:v>gD_K_2876_1a_r</c:v>
                </c:pt>
                <c:pt idx="57">
                  <c:v>gD_K_2876_2a_r</c:v>
                </c:pt>
                <c:pt idx="58">
                  <c:v>gD_K_2876_3b_r</c:v>
                </c:pt>
                <c:pt idx="59">
                  <c:v>gD_K_2876_4a_r</c:v>
                </c:pt>
                <c:pt idx="60">
                  <c:v>gD_K_2876_5a_r</c:v>
                </c:pt>
                <c:pt idx="61">
                  <c:v>gD_K_2876_6a_r</c:v>
                </c:pt>
                <c:pt idx="62">
                  <c:v>gD_K_2876_7a_r</c:v>
                </c:pt>
                <c:pt idx="63">
                  <c:v>gD_L_2880_10a_r</c:v>
                </c:pt>
                <c:pt idx="64">
                  <c:v>gD_L_2880_11a_r</c:v>
                </c:pt>
                <c:pt idx="65">
                  <c:v>gD_L_2880_12a_r</c:v>
                </c:pt>
                <c:pt idx="66">
                  <c:v>gD_L_2880_14a_r</c:v>
                </c:pt>
                <c:pt idx="67">
                  <c:v>gD_L_2880_15a_r</c:v>
                </c:pt>
                <c:pt idx="68">
                  <c:v>gD_L_2880_17a_r</c:v>
                </c:pt>
                <c:pt idx="69">
                  <c:v>gD_L_2880_18a_r</c:v>
                </c:pt>
                <c:pt idx="70">
                  <c:v>gD_L_2880_1a_r</c:v>
                </c:pt>
                <c:pt idx="71">
                  <c:v>gD_L_2880_1b_r</c:v>
                </c:pt>
                <c:pt idx="72">
                  <c:v>gD_L_2880_20a_r</c:v>
                </c:pt>
                <c:pt idx="73">
                  <c:v>gD_L_2880_22a_r</c:v>
                </c:pt>
                <c:pt idx="74">
                  <c:v>gD_L_2880_5a_r</c:v>
                </c:pt>
                <c:pt idx="75">
                  <c:v>gD_M_2882_1a_r</c:v>
                </c:pt>
                <c:pt idx="76">
                  <c:v>gD_M_2882_2a_r</c:v>
                </c:pt>
                <c:pt idx="77">
                  <c:v>gD_M_2882_3a_r</c:v>
                </c:pt>
                <c:pt idx="78">
                  <c:v>gD_M_2882_4a_r</c:v>
                </c:pt>
                <c:pt idx="79">
                  <c:v>gD_M_2882_5a_r</c:v>
                </c:pt>
                <c:pt idx="80">
                  <c:v>gD_M_2882_6a_r</c:v>
                </c:pt>
                <c:pt idx="81">
                  <c:v>gD_M_2882_7a_r</c:v>
                </c:pt>
              </c:strCache>
            </c:strRef>
          </c:cat>
          <c:val>
            <c:numRef>
              <c:f>('tallied gDNA of raw dose data'!$D$3:$D$15,'tallied gDNA of raw dose data'!$D$18:$D$30,'tallied gDNA of raw dose data'!$D$33:$D$45,'tallied gDNA of raw dose data'!$D$48:$D$58,'tallied gDNA of raw dose data'!$D$61:$D$73,'tallied gDNA of raw dose data'!$D$76:$D$87,'tallied gDNA of raw dose data'!$D$90:$D$96)</c:f>
              <c:numCache>
                <c:formatCode>General</c:formatCode>
                <c:ptCount val="82"/>
                <c:pt idx="0">
                  <c:v>230</c:v>
                </c:pt>
                <c:pt idx="1">
                  <c:v>233</c:v>
                </c:pt>
                <c:pt idx="2">
                  <c:v>215</c:v>
                </c:pt>
                <c:pt idx="3">
                  <c:v>249</c:v>
                </c:pt>
                <c:pt idx="4">
                  <c:v>219</c:v>
                </c:pt>
                <c:pt idx="5">
                  <c:v>216</c:v>
                </c:pt>
                <c:pt idx="6">
                  <c:v>237</c:v>
                </c:pt>
                <c:pt idx="7">
                  <c:v>119</c:v>
                </c:pt>
                <c:pt idx="8">
                  <c:v>235</c:v>
                </c:pt>
                <c:pt idx="9">
                  <c:v>236</c:v>
                </c:pt>
                <c:pt idx="10">
                  <c:v>222</c:v>
                </c:pt>
                <c:pt idx="11">
                  <c:v>242</c:v>
                </c:pt>
                <c:pt idx="12">
                  <c:v>240</c:v>
                </c:pt>
                <c:pt idx="13">
                  <c:v>201</c:v>
                </c:pt>
                <c:pt idx="14">
                  <c:v>238</c:v>
                </c:pt>
                <c:pt idx="15">
                  <c:v>200</c:v>
                </c:pt>
                <c:pt idx="16">
                  <c:v>198</c:v>
                </c:pt>
                <c:pt idx="17">
                  <c:v>228</c:v>
                </c:pt>
                <c:pt idx="18">
                  <c:v>239</c:v>
                </c:pt>
                <c:pt idx="19">
                  <c:v>1</c:v>
                </c:pt>
                <c:pt idx="20">
                  <c:v>237</c:v>
                </c:pt>
                <c:pt idx="21">
                  <c:v>242</c:v>
                </c:pt>
                <c:pt idx="22">
                  <c:v>1</c:v>
                </c:pt>
                <c:pt idx="23">
                  <c:v>238</c:v>
                </c:pt>
                <c:pt idx="24">
                  <c:v>244</c:v>
                </c:pt>
                <c:pt idx="25">
                  <c:v>222</c:v>
                </c:pt>
                <c:pt idx="26">
                  <c:v>238</c:v>
                </c:pt>
                <c:pt idx="27">
                  <c:v>227</c:v>
                </c:pt>
                <c:pt idx="28">
                  <c:v>2</c:v>
                </c:pt>
                <c:pt idx="29">
                  <c:v>236</c:v>
                </c:pt>
                <c:pt idx="30">
                  <c:v>183</c:v>
                </c:pt>
                <c:pt idx="31">
                  <c:v>229</c:v>
                </c:pt>
                <c:pt idx="32">
                  <c:v>191</c:v>
                </c:pt>
                <c:pt idx="33">
                  <c:v>204</c:v>
                </c:pt>
                <c:pt idx="34">
                  <c:v>205</c:v>
                </c:pt>
                <c:pt idx="35">
                  <c:v>230</c:v>
                </c:pt>
                <c:pt idx="36">
                  <c:v>213</c:v>
                </c:pt>
                <c:pt idx="37">
                  <c:v>235</c:v>
                </c:pt>
                <c:pt idx="38">
                  <c:v>193</c:v>
                </c:pt>
                <c:pt idx="39">
                  <c:v>230</c:v>
                </c:pt>
                <c:pt idx="40">
                  <c:v>240</c:v>
                </c:pt>
                <c:pt idx="41">
                  <c:v>241</c:v>
                </c:pt>
                <c:pt idx="42">
                  <c:v>1</c:v>
                </c:pt>
                <c:pt idx="43">
                  <c:v>214</c:v>
                </c:pt>
                <c:pt idx="44">
                  <c:v>225</c:v>
                </c:pt>
                <c:pt idx="45">
                  <c:v>195</c:v>
                </c:pt>
                <c:pt idx="46">
                  <c:v>218</c:v>
                </c:pt>
                <c:pt idx="47">
                  <c:v>205</c:v>
                </c:pt>
                <c:pt idx="48">
                  <c:v>238</c:v>
                </c:pt>
                <c:pt idx="49">
                  <c:v>238</c:v>
                </c:pt>
                <c:pt idx="50">
                  <c:v>244</c:v>
                </c:pt>
                <c:pt idx="51">
                  <c:v>246</c:v>
                </c:pt>
                <c:pt idx="52">
                  <c:v>220</c:v>
                </c:pt>
                <c:pt idx="53" formatCode="0">
                  <c:v>202</c:v>
                </c:pt>
                <c:pt idx="54">
                  <c:v>246</c:v>
                </c:pt>
                <c:pt idx="55">
                  <c:v>239</c:v>
                </c:pt>
                <c:pt idx="56">
                  <c:v>247</c:v>
                </c:pt>
                <c:pt idx="57">
                  <c:v>240</c:v>
                </c:pt>
                <c:pt idx="58">
                  <c:v>223</c:v>
                </c:pt>
                <c:pt idx="59">
                  <c:v>222</c:v>
                </c:pt>
                <c:pt idx="60">
                  <c:v>243</c:v>
                </c:pt>
                <c:pt idx="61">
                  <c:v>241</c:v>
                </c:pt>
                <c:pt idx="62">
                  <c:v>4</c:v>
                </c:pt>
                <c:pt idx="63">
                  <c:v>250</c:v>
                </c:pt>
                <c:pt idx="64">
                  <c:v>250</c:v>
                </c:pt>
                <c:pt idx="65">
                  <c:v>242</c:v>
                </c:pt>
                <c:pt idx="66">
                  <c:v>239</c:v>
                </c:pt>
                <c:pt idx="67">
                  <c:v>227</c:v>
                </c:pt>
                <c:pt idx="68">
                  <c:v>241</c:v>
                </c:pt>
                <c:pt idx="69">
                  <c:v>0</c:v>
                </c:pt>
                <c:pt idx="70">
                  <c:v>242</c:v>
                </c:pt>
                <c:pt idx="71">
                  <c:v>247</c:v>
                </c:pt>
                <c:pt idx="72">
                  <c:v>244</c:v>
                </c:pt>
                <c:pt idx="73">
                  <c:v>249</c:v>
                </c:pt>
                <c:pt idx="74">
                  <c:v>244</c:v>
                </c:pt>
                <c:pt idx="75">
                  <c:v>246</c:v>
                </c:pt>
                <c:pt idx="76">
                  <c:v>192</c:v>
                </c:pt>
                <c:pt idx="77">
                  <c:v>241</c:v>
                </c:pt>
                <c:pt idx="78">
                  <c:v>234</c:v>
                </c:pt>
                <c:pt idx="79">
                  <c:v>225</c:v>
                </c:pt>
                <c:pt idx="80">
                  <c:v>233</c:v>
                </c:pt>
                <c:pt idx="81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A-5C4B-B058-1FFA17DBE823}"/>
            </c:ext>
          </c:extLst>
        </c:ser>
        <c:ser>
          <c:idx val="3"/>
          <c:order val="3"/>
          <c:tx>
            <c:strRef>
              <c:f>'tallied gDNA of raw dose data'!$E$2</c:f>
              <c:strCache>
                <c:ptCount val="1"/>
                <c:pt idx="0">
                  <c:v>loss of one porrifolius allele</c:v>
                </c:pt>
              </c:strCache>
            </c:strRef>
          </c:tx>
          <c:spPr>
            <a:solidFill>
              <a:srgbClr val="E955C3"/>
            </a:solidFill>
            <a:ln>
              <a:noFill/>
            </a:ln>
            <a:effectLst/>
          </c:spPr>
          <c:invertIfNegative val="0"/>
          <c:cat>
            <c:strRef>
              <c:f>('tallied gDNA of raw dose data'!$A$3:$A$15,'tallied gDNA of raw dose data'!$A$18:$A$30,'tallied gDNA of raw dose data'!$A$33:$A$45,'tallied gDNA of raw dose data'!$A$48:$A$58,'tallied gDNA of raw dose data'!$A$61:$A$73,'tallied gDNA of raw dose data'!$A$76:$A$87,'tallied gDNA of raw dose data'!$A$90:$A$96)</c:f>
              <c:strCache>
                <c:ptCount val="82"/>
                <c:pt idx="0">
                  <c:v>gD_E_2866_10a_r</c:v>
                </c:pt>
                <c:pt idx="1">
                  <c:v>gD_E_2866_11a_r</c:v>
                </c:pt>
                <c:pt idx="2">
                  <c:v>gD_E_2866_12a_r</c:v>
                </c:pt>
                <c:pt idx="3">
                  <c:v>gD_E_2866_13a_r</c:v>
                </c:pt>
                <c:pt idx="4">
                  <c:v>gD_E_2866_14a_r</c:v>
                </c:pt>
                <c:pt idx="5">
                  <c:v>gD_E_2866_15a_r</c:v>
                </c:pt>
                <c:pt idx="6">
                  <c:v>gD_E_2866_1a_r</c:v>
                </c:pt>
                <c:pt idx="7">
                  <c:v>gD_E_2866_2a_r</c:v>
                </c:pt>
                <c:pt idx="8">
                  <c:v>gD_E_2866_3a_r</c:v>
                </c:pt>
                <c:pt idx="9">
                  <c:v>gD_E_2866_4a_r</c:v>
                </c:pt>
                <c:pt idx="10">
                  <c:v>gD_E_2866_5a_r</c:v>
                </c:pt>
                <c:pt idx="11">
                  <c:v>gD_E_2866_6a_r</c:v>
                </c:pt>
                <c:pt idx="12">
                  <c:v>gD_E_2866_7a_r</c:v>
                </c:pt>
                <c:pt idx="13">
                  <c:v>gD_F_2869_10a_r</c:v>
                </c:pt>
                <c:pt idx="14">
                  <c:v>gD_F_2869_11a_r</c:v>
                </c:pt>
                <c:pt idx="15">
                  <c:v>gD_F_2869_12a_r</c:v>
                </c:pt>
                <c:pt idx="16">
                  <c:v>gD_F_2869_13a_r</c:v>
                </c:pt>
                <c:pt idx="17">
                  <c:v>gD_F_2869_14a_r</c:v>
                </c:pt>
                <c:pt idx="18">
                  <c:v>gD_F_2869_15a_r</c:v>
                </c:pt>
                <c:pt idx="19">
                  <c:v>gD_F_2869_1a_r</c:v>
                </c:pt>
                <c:pt idx="20">
                  <c:v>gD_F_2869_2a_r</c:v>
                </c:pt>
                <c:pt idx="21">
                  <c:v>gD_F_2869_3a_r</c:v>
                </c:pt>
                <c:pt idx="22">
                  <c:v>gD_F_2869_4a_r</c:v>
                </c:pt>
                <c:pt idx="23">
                  <c:v>gD_F_2869_5a_r</c:v>
                </c:pt>
                <c:pt idx="24">
                  <c:v>gD_F_2869_6a_r</c:v>
                </c:pt>
                <c:pt idx="25">
                  <c:v>gD_F_2869_7a_r</c:v>
                </c:pt>
                <c:pt idx="26">
                  <c:v>gD_G_2871_10a_r</c:v>
                </c:pt>
                <c:pt idx="27">
                  <c:v>gD_G_2871_11a_r</c:v>
                </c:pt>
                <c:pt idx="28">
                  <c:v>gD_G_2871_13a_r</c:v>
                </c:pt>
                <c:pt idx="29">
                  <c:v>gD_G_2871_14a_r</c:v>
                </c:pt>
                <c:pt idx="30">
                  <c:v>gD_G_2871_15a_r</c:v>
                </c:pt>
                <c:pt idx="31">
                  <c:v>gD_G_2871_1a_r</c:v>
                </c:pt>
                <c:pt idx="32">
                  <c:v>gD_G_2871_2a_r</c:v>
                </c:pt>
                <c:pt idx="33">
                  <c:v>gD_G_2871_3a_r</c:v>
                </c:pt>
                <c:pt idx="34">
                  <c:v>gD_G_2871_4a_r</c:v>
                </c:pt>
                <c:pt idx="35">
                  <c:v>gD_G_2871_5a_r</c:v>
                </c:pt>
                <c:pt idx="36">
                  <c:v>gD_G_2871_6a_r</c:v>
                </c:pt>
                <c:pt idx="37">
                  <c:v>gD_G_2871_7a_r</c:v>
                </c:pt>
                <c:pt idx="38">
                  <c:v>gD_G_2871_8a_r</c:v>
                </c:pt>
                <c:pt idx="39">
                  <c:v>gD_J_2892_10a_r</c:v>
                </c:pt>
                <c:pt idx="40">
                  <c:v>gD_J_2892_13a_r</c:v>
                </c:pt>
                <c:pt idx="41">
                  <c:v>gD_J_2892_14a_r</c:v>
                </c:pt>
                <c:pt idx="42">
                  <c:v>gD_J_2892_15a_r</c:v>
                </c:pt>
                <c:pt idx="43">
                  <c:v>gD_J_2892_1a_r</c:v>
                </c:pt>
                <c:pt idx="44">
                  <c:v>gD_J_2892_2a_r</c:v>
                </c:pt>
                <c:pt idx="45">
                  <c:v>gD_J_2892_4a_r</c:v>
                </c:pt>
                <c:pt idx="46">
                  <c:v>gD_J_2892_5Aa_r</c:v>
                </c:pt>
                <c:pt idx="47">
                  <c:v>gD_J_2892_6a_r</c:v>
                </c:pt>
                <c:pt idx="48">
                  <c:v>gD_J_2892_7a_r</c:v>
                </c:pt>
                <c:pt idx="49">
                  <c:v>gD_J_2892_9a_r</c:v>
                </c:pt>
                <c:pt idx="50">
                  <c:v>gD_K_2876_10a_r</c:v>
                </c:pt>
                <c:pt idx="51">
                  <c:v>gD_K_2876_11a_r</c:v>
                </c:pt>
                <c:pt idx="52">
                  <c:v>gD_K_2876_12a_r</c:v>
                </c:pt>
                <c:pt idx="53">
                  <c:v>gD_K_2876_13a_r</c:v>
                </c:pt>
                <c:pt idx="54">
                  <c:v>gD_K_2876_14a_r</c:v>
                </c:pt>
                <c:pt idx="55">
                  <c:v>gD_K_2876_15a_r</c:v>
                </c:pt>
                <c:pt idx="56">
                  <c:v>gD_K_2876_1a_r</c:v>
                </c:pt>
                <c:pt idx="57">
                  <c:v>gD_K_2876_2a_r</c:v>
                </c:pt>
                <c:pt idx="58">
                  <c:v>gD_K_2876_3b_r</c:v>
                </c:pt>
                <c:pt idx="59">
                  <c:v>gD_K_2876_4a_r</c:v>
                </c:pt>
                <c:pt idx="60">
                  <c:v>gD_K_2876_5a_r</c:v>
                </c:pt>
                <c:pt idx="61">
                  <c:v>gD_K_2876_6a_r</c:v>
                </c:pt>
                <c:pt idx="62">
                  <c:v>gD_K_2876_7a_r</c:v>
                </c:pt>
                <c:pt idx="63">
                  <c:v>gD_L_2880_10a_r</c:v>
                </c:pt>
                <c:pt idx="64">
                  <c:v>gD_L_2880_11a_r</c:v>
                </c:pt>
                <c:pt idx="65">
                  <c:v>gD_L_2880_12a_r</c:v>
                </c:pt>
                <c:pt idx="66">
                  <c:v>gD_L_2880_14a_r</c:v>
                </c:pt>
                <c:pt idx="67">
                  <c:v>gD_L_2880_15a_r</c:v>
                </c:pt>
                <c:pt idx="68">
                  <c:v>gD_L_2880_17a_r</c:v>
                </c:pt>
                <c:pt idx="69">
                  <c:v>gD_L_2880_18a_r</c:v>
                </c:pt>
                <c:pt idx="70">
                  <c:v>gD_L_2880_1a_r</c:v>
                </c:pt>
                <c:pt idx="71">
                  <c:v>gD_L_2880_1b_r</c:v>
                </c:pt>
                <c:pt idx="72">
                  <c:v>gD_L_2880_20a_r</c:v>
                </c:pt>
                <c:pt idx="73">
                  <c:v>gD_L_2880_22a_r</c:v>
                </c:pt>
                <c:pt idx="74">
                  <c:v>gD_L_2880_5a_r</c:v>
                </c:pt>
                <c:pt idx="75">
                  <c:v>gD_M_2882_1a_r</c:v>
                </c:pt>
                <c:pt idx="76">
                  <c:v>gD_M_2882_2a_r</c:v>
                </c:pt>
                <c:pt idx="77">
                  <c:v>gD_M_2882_3a_r</c:v>
                </c:pt>
                <c:pt idx="78">
                  <c:v>gD_M_2882_4a_r</c:v>
                </c:pt>
                <c:pt idx="79">
                  <c:v>gD_M_2882_5a_r</c:v>
                </c:pt>
                <c:pt idx="80">
                  <c:v>gD_M_2882_6a_r</c:v>
                </c:pt>
                <c:pt idx="81">
                  <c:v>gD_M_2882_7a_r</c:v>
                </c:pt>
              </c:strCache>
            </c:strRef>
          </c:cat>
          <c:val>
            <c:numRef>
              <c:f>('tallied gDNA of raw dose data'!$E$3:$E$15,'tallied gDNA of raw dose data'!$E$18:$E$30,'tallied gDNA of raw dose data'!$E$33:$E$45,'tallied gDNA of raw dose data'!$E$48:$E$58,'tallied gDNA of raw dose data'!$E$61:$E$73,'tallied gDNA of raw dose data'!$E$76:$E$87,'tallied gDNA of raw dose data'!$E$90:$E$96)</c:f>
              <c:numCache>
                <c:formatCode>General</c:formatCode>
                <c:ptCount val="8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14</c:v>
                </c:pt>
                <c:pt idx="5">
                  <c:v>12</c:v>
                </c:pt>
                <c:pt idx="6">
                  <c:v>2</c:v>
                </c:pt>
                <c:pt idx="7">
                  <c:v>15</c:v>
                </c:pt>
                <c:pt idx="8">
                  <c:v>1</c:v>
                </c:pt>
                <c:pt idx="9">
                  <c:v>3</c:v>
                </c:pt>
                <c:pt idx="10">
                  <c:v>13</c:v>
                </c:pt>
                <c:pt idx="11">
                  <c:v>2</c:v>
                </c:pt>
                <c:pt idx="12">
                  <c:v>0</c:v>
                </c:pt>
                <c:pt idx="13">
                  <c:v>5</c:v>
                </c:pt>
                <c:pt idx="14">
                  <c:v>6</c:v>
                </c:pt>
                <c:pt idx="15">
                  <c:v>25</c:v>
                </c:pt>
                <c:pt idx="16">
                  <c:v>20</c:v>
                </c:pt>
                <c:pt idx="17">
                  <c:v>3</c:v>
                </c:pt>
                <c:pt idx="18">
                  <c:v>4</c:v>
                </c:pt>
                <c:pt idx="19">
                  <c:v>6</c:v>
                </c:pt>
                <c:pt idx="20">
                  <c:v>2</c:v>
                </c:pt>
                <c:pt idx="21">
                  <c:v>2</c:v>
                </c:pt>
                <c:pt idx="22">
                  <c:v>6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8</c:v>
                </c:pt>
                <c:pt idx="28">
                  <c:v>7</c:v>
                </c:pt>
                <c:pt idx="29">
                  <c:v>2</c:v>
                </c:pt>
                <c:pt idx="30">
                  <c:v>17</c:v>
                </c:pt>
                <c:pt idx="31">
                  <c:v>5</c:v>
                </c:pt>
                <c:pt idx="32">
                  <c:v>15</c:v>
                </c:pt>
                <c:pt idx="33">
                  <c:v>4</c:v>
                </c:pt>
                <c:pt idx="34">
                  <c:v>16</c:v>
                </c:pt>
                <c:pt idx="35">
                  <c:v>5</c:v>
                </c:pt>
                <c:pt idx="36">
                  <c:v>1</c:v>
                </c:pt>
                <c:pt idx="37">
                  <c:v>6</c:v>
                </c:pt>
                <c:pt idx="38">
                  <c:v>19</c:v>
                </c:pt>
                <c:pt idx="39">
                  <c:v>8</c:v>
                </c:pt>
                <c:pt idx="40">
                  <c:v>5</c:v>
                </c:pt>
                <c:pt idx="41">
                  <c:v>3</c:v>
                </c:pt>
                <c:pt idx="42">
                  <c:v>8</c:v>
                </c:pt>
                <c:pt idx="43">
                  <c:v>25</c:v>
                </c:pt>
                <c:pt idx="44">
                  <c:v>4</c:v>
                </c:pt>
                <c:pt idx="45">
                  <c:v>5</c:v>
                </c:pt>
                <c:pt idx="46">
                  <c:v>28</c:v>
                </c:pt>
                <c:pt idx="47">
                  <c:v>16</c:v>
                </c:pt>
                <c:pt idx="48">
                  <c:v>12</c:v>
                </c:pt>
                <c:pt idx="49">
                  <c:v>12</c:v>
                </c:pt>
                <c:pt idx="50">
                  <c:v>2</c:v>
                </c:pt>
                <c:pt idx="51">
                  <c:v>1</c:v>
                </c:pt>
                <c:pt idx="52">
                  <c:v>6</c:v>
                </c:pt>
                <c:pt idx="53" formatCode="0">
                  <c:v>18</c:v>
                </c:pt>
                <c:pt idx="54">
                  <c:v>3</c:v>
                </c:pt>
                <c:pt idx="55">
                  <c:v>3</c:v>
                </c:pt>
                <c:pt idx="56">
                  <c:v>5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8</c:v>
                </c:pt>
                <c:pt idx="62">
                  <c:v>4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2</c:v>
                </c:pt>
                <c:pt idx="69">
                  <c:v>0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20</c:v>
                </c:pt>
                <c:pt idx="77">
                  <c:v>1</c:v>
                </c:pt>
                <c:pt idx="78">
                  <c:v>4</c:v>
                </c:pt>
                <c:pt idx="79">
                  <c:v>14</c:v>
                </c:pt>
                <c:pt idx="80">
                  <c:v>4</c:v>
                </c:pt>
                <c:pt idx="8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9A-5C4B-B058-1FFA17DBE823}"/>
            </c:ext>
          </c:extLst>
        </c:ser>
        <c:ser>
          <c:idx val="4"/>
          <c:order val="4"/>
          <c:tx>
            <c:strRef>
              <c:f>'tallied gDNA of raw dose data'!$F$2</c:f>
              <c:strCache>
                <c:ptCount val="1"/>
                <c:pt idx="0">
                  <c:v>loss of both porrifolius alleles</c:v>
                </c:pt>
              </c:strCache>
            </c:strRef>
          </c:tx>
          <c:spPr>
            <a:solidFill>
              <a:srgbClr val="F0BDE9"/>
            </a:solidFill>
            <a:ln>
              <a:noFill/>
            </a:ln>
            <a:effectLst/>
          </c:spPr>
          <c:invertIfNegative val="0"/>
          <c:cat>
            <c:strRef>
              <c:f>('tallied gDNA of raw dose data'!$A$3:$A$15,'tallied gDNA of raw dose data'!$A$18:$A$30,'tallied gDNA of raw dose data'!$A$33:$A$45,'tallied gDNA of raw dose data'!$A$48:$A$58,'tallied gDNA of raw dose data'!$A$61:$A$73,'tallied gDNA of raw dose data'!$A$76:$A$87,'tallied gDNA of raw dose data'!$A$90:$A$96)</c:f>
              <c:strCache>
                <c:ptCount val="82"/>
                <c:pt idx="0">
                  <c:v>gD_E_2866_10a_r</c:v>
                </c:pt>
                <c:pt idx="1">
                  <c:v>gD_E_2866_11a_r</c:v>
                </c:pt>
                <c:pt idx="2">
                  <c:v>gD_E_2866_12a_r</c:v>
                </c:pt>
                <c:pt idx="3">
                  <c:v>gD_E_2866_13a_r</c:v>
                </c:pt>
                <c:pt idx="4">
                  <c:v>gD_E_2866_14a_r</c:v>
                </c:pt>
                <c:pt idx="5">
                  <c:v>gD_E_2866_15a_r</c:v>
                </c:pt>
                <c:pt idx="6">
                  <c:v>gD_E_2866_1a_r</c:v>
                </c:pt>
                <c:pt idx="7">
                  <c:v>gD_E_2866_2a_r</c:v>
                </c:pt>
                <c:pt idx="8">
                  <c:v>gD_E_2866_3a_r</c:v>
                </c:pt>
                <c:pt idx="9">
                  <c:v>gD_E_2866_4a_r</c:v>
                </c:pt>
                <c:pt idx="10">
                  <c:v>gD_E_2866_5a_r</c:v>
                </c:pt>
                <c:pt idx="11">
                  <c:v>gD_E_2866_6a_r</c:v>
                </c:pt>
                <c:pt idx="12">
                  <c:v>gD_E_2866_7a_r</c:v>
                </c:pt>
                <c:pt idx="13">
                  <c:v>gD_F_2869_10a_r</c:v>
                </c:pt>
                <c:pt idx="14">
                  <c:v>gD_F_2869_11a_r</c:v>
                </c:pt>
                <c:pt idx="15">
                  <c:v>gD_F_2869_12a_r</c:v>
                </c:pt>
                <c:pt idx="16">
                  <c:v>gD_F_2869_13a_r</c:v>
                </c:pt>
                <c:pt idx="17">
                  <c:v>gD_F_2869_14a_r</c:v>
                </c:pt>
                <c:pt idx="18">
                  <c:v>gD_F_2869_15a_r</c:v>
                </c:pt>
                <c:pt idx="19">
                  <c:v>gD_F_2869_1a_r</c:v>
                </c:pt>
                <c:pt idx="20">
                  <c:v>gD_F_2869_2a_r</c:v>
                </c:pt>
                <c:pt idx="21">
                  <c:v>gD_F_2869_3a_r</c:v>
                </c:pt>
                <c:pt idx="22">
                  <c:v>gD_F_2869_4a_r</c:v>
                </c:pt>
                <c:pt idx="23">
                  <c:v>gD_F_2869_5a_r</c:v>
                </c:pt>
                <c:pt idx="24">
                  <c:v>gD_F_2869_6a_r</c:v>
                </c:pt>
                <c:pt idx="25">
                  <c:v>gD_F_2869_7a_r</c:v>
                </c:pt>
                <c:pt idx="26">
                  <c:v>gD_G_2871_10a_r</c:v>
                </c:pt>
                <c:pt idx="27">
                  <c:v>gD_G_2871_11a_r</c:v>
                </c:pt>
                <c:pt idx="28">
                  <c:v>gD_G_2871_13a_r</c:v>
                </c:pt>
                <c:pt idx="29">
                  <c:v>gD_G_2871_14a_r</c:v>
                </c:pt>
                <c:pt idx="30">
                  <c:v>gD_G_2871_15a_r</c:v>
                </c:pt>
                <c:pt idx="31">
                  <c:v>gD_G_2871_1a_r</c:v>
                </c:pt>
                <c:pt idx="32">
                  <c:v>gD_G_2871_2a_r</c:v>
                </c:pt>
                <c:pt idx="33">
                  <c:v>gD_G_2871_3a_r</c:v>
                </c:pt>
                <c:pt idx="34">
                  <c:v>gD_G_2871_4a_r</c:v>
                </c:pt>
                <c:pt idx="35">
                  <c:v>gD_G_2871_5a_r</c:v>
                </c:pt>
                <c:pt idx="36">
                  <c:v>gD_G_2871_6a_r</c:v>
                </c:pt>
                <c:pt idx="37">
                  <c:v>gD_G_2871_7a_r</c:v>
                </c:pt>
                <c:pt idx="38">
                  <c:v>gD_G_2871_8a_r</c:v>
                </c:pt>
                <c:pt idx="39">
                  <c:v>gD_J_2892_10a_r</c:v>
                </c:pt>
                <c:pt idx="40">
                  <c:v>gD_J_2892_13a_r</c:v>
                </c:pt>
                <c:pt idx="41">
                  <c:v>gD_J_2892_14a_r</c:v>
                </c:pt>
                <c:pt idx="42">
                  <c:v>gD_J_2892_15a_r</c:v>
                </c:pt>
                <c:pt idx="43">
                  <c:v>gD_J_2892_1a_r</c:v>
                </c:pt>
                <c:pt idx="44">
                  <c:v>gD_J_2892_2a_r</c:v>
                </c:pt>
                <c:pt idx="45">
                  <c:v>gD_J_2892_4a_r</c:v>
                </c:pt>
                <c:pt idx="46">
                  <c:v>gD_J_2892_5Aa_r</c:v>
                </c:pt>
                <c:pt idx="47">
                  <c:v>gD_J_2892_6a_r</c:v>
                </c:pt>
                <c:pt idx="48">
                  <c:v>gD_J_2892_7a_r</c:v>
                </c:pt>
                <c:pt idx="49">
                  <c:v>gD_J_2892_9a_r</c:v>
                </c:pt>
                <c:pt idx="50">
                  <c:v>gD_K_2876_10a_r</c:v>
                </c:pt>
                <c:pt idx="51">
                  <c:v>gD_K_2876_11a_r</c:v>
                </c:pt>
                <c:pt idx="52">
                  <c:v>gD_K_2876_12a_r</c:v>
                </c:pt>
                <c:pt idx="53">
                  <c:v>gD_K_2876_13a_r</c:v>
                </c:pt>
                <c:pt idx="54">
                  <c:v>gD_K_2876_14a_r</c:v>
                </c:pt>
                <c:pt idx="55">
                  <c:v>gD_K_2876_15a_r</c:v>
                </c:pt>
                <c:pt idx="56">
                  <c:v>gD_K_2876_1a_r</c:v>
                </c:pt>
                <c:pt idx="57">
                  <c:v>gD_K_2876_2a_r</c:v>
                </c:pt>
                <c:pt idx="58">
                  <c:v>gD_K_2876_3b_r</c:v>
                </c:pt>
                <c:pt idx="59">
                  <c:v>gD_K_2876_4a_r</c:v>
                </c:pt>
                <c:pt idx="60">
                  <c:v>gD_K_2876_5a_r</c:v>
                </c:pt>
                <c:pt idx="61">
                  <c:v>gD_K_2876_6a_r</c:v>
                </c:pt>
                <c:pt idx="62">
                  <c:v>gD_K_2876_7a_r</c:v>
                </c:pt>
                <c:pt idx="63">
                  <c:v>gD_L_2880_10a_r</c:v>
                </c:pt>
                <c:pt idx="64">
                  <c:v>gD_L_2880_11a_r</c:v>
                </c:pt>
                <c:pt idx="65">
                  <c:v>gD_L_2880_12a_r</c:v>
                </c:pt>
                <c:pt idx="66">
                  <c:v>gD_L_2880_14a_r</c:v>
                </c:pt>
                <c:pt idx="67">
                  <c:v>gD_L_2880_15a_r</c:v>
                </c:pt>
                <c:pt idx="68">
                  <c:v>gD_L_2880_17a_r</c:v>
                </c:pt>
                <c:pt idx="69">
                  <c:v>gD_L_2880_18a_r</c:v>
                </c:pt>
                <c:pt idx="70">
                  <c:v>gD_L_2880_1a_r</c:v>
                </c:pt>
                <c:pt idx="71">
                  <c:v>gD_L_2880_1b_r</c:v>
                </c:pt>
                <c:pt idx="72">
                  <c:v>gD_L_2880_20a_r</c:v>
                </c:pt>
                <c:pt idx="73">
                  <c:v>gD_L_2880_22a_r</c:v>
                </c:pt>
                <c:pt idx="74">
                  <c:v>gD_L_2880_5a_r</c:v>
                </c:pt>
                <c:pt idx="75">
                  <c:v>gD_M_2882_1a_r</c:v>
                </c:pt>
                <c:pt idx="76">
                  <c:v>gD_M_2882_2a_r</c:v>
                </c:pt>
                <c:pt idx="77">
                  <c:v>gD_M_2882_3a_r</c:v>
                </c:pt>
                <c:pt idx="78">
                  <c:v>gD_M_2882_4a_r</c:v>
                </c:pt>
                <c:pt idx="79">
                  <c:v>gD_M_2882_5a_r</c:v>
                </c:pt>
                <c:pt idx="80">
                  <c:v>gD_M_2882_6a_r</c:v>
                </c:pt>
                <c:pt idx="81">
                  <c:v>gD_M_2882_7a_r</c:v>
                </c:pt>
              </c:strCache>
            </c:strRef>
          </c:cat>
          <c:val>
            <c:numRef>
              <c:f>('tallied gDNA of raw dose data'!$F$3:$F$15,'tallied gDNA of raw dose data'!$F$18:$F$30,'tallied gDNA of raw dose data'!$F$33:$F$45,'tallied gDNA of raw dose data'!$F$48:$F$58,'tallied gDNA of raw dose data'!$F$61:$F$73,'tallied gDNA of raw dose data'!$F$76:$F$87,'tallied gDNA of raw dose data'!$F$90:$F$96)</c:f>
              <c:numCache>
                <c:formatCode>General</c:formatCode>
                <c:ptCount val="82"/>
                <c:pt idx="0">
                  <c:v>46</c:v>
                </c:pt>
                <c:pt idx="1">
                  <c:v>46</c:v>
                </c:pt>
                <c:pt idx="2">
                  <c:v>52</c:v>
                </c:pt>
                <c:pt idx="3">
                  <c:v>34</c:v>
                </c:pt>
                <c:pt idx="4">
                  <c:v>35</c:v>
                </c:pt>
                <c:pt idx="5">
                  <c:v>57</c:v>
                </c:pt>
                <c:pt idx="6">
                  <c:v>32</c:v>
                </c:pt>
                <c:pt idx="7">
                  <c:v>116</c:v>
                </c:pt>
                <c:pt idx="8">
                  <c:v>30</c:v>
                </c:pt>
                <c:pt idx="9">
                  <c:v>37</c:v>
                </c:pt>
                <c:pt idx="10">
                  <c:v>30</c:v>
                </c:pt>
                <c:pt idx="11">
                  <c:v>30</c:v>
                </c:pt>
                <c:pt idx="12">
                  <c:v>32</c:v>
                </c:pt>
                <c:pt idx="13">
                  <c:v>69</c:v>
                </c:pt>
                <c:pt idx="14">
                  <c:v>34</c:v>
                </c:pt>
                <c:pt idx="15">
                  <c:v>41</c:v>
                </c:pt>
                <c:pt idx="16">
                  <c:v>44</c:v>
                </c:pt>
                <c:pt idx="17">
                  <c:v>33</c:v>
                </c:pt>
                <c:pt idx="18">
                  <c:v>35</c:v>
                </c:pt>
                <c:pt idx="19">
                  <c:v>287</c:v>
                </c:pt>
                <c:pt idx="20">
                  <c:v>45</c:v>
                </c:pt>
                <c:pt idx="21">
                  <c:v>35</c:v>
                </c:pt>
                <c:pt idx="22">
                  <c:v>285</c:v>
                </c:pt>
                <c:pt idx="23">
                  <c:v>36</c:v>
                </c:pt>
                <c:pt idx="24">
                  <c:v>36</c:v>
                </c:pt>
                <c:pt idx="25">
                  <c:v>34</c:v>
                </c:pt>
                <c:pt idx="26">
                  <c:v>40</c:v>
                </c:pt>
                <c:pt idx="27">
                  <c:v>40</c:v>
                </c:pt>
                <c:pt idx="28">
                  <c:v>284</c:v>
                </c:pt>
                <c:pt idx="29">
                  <c:v>40</c:v>
                </c:pt>
                <c:pt idx="30">
                  <c:v>53</c:v>
                </c:pt>
                <c:pt idx="31">
                  <c:v>42</c:v>
                </c:pt>
                <c:pt idx="32">
                  <c:v>45</c:v>
                </c:pt>
                <c:pt idx="33">
                  <c:v>43</c:v>
                </c:pt>
                <c:pt idx="34">
                  <c:v>50</c:v>
                </c:pt>
                <c:pt idx="35">
                  <c:v>44</c:v>
                </c:pt>
                <c:pt idx="36">
                  <c:v>44</c:v>
                </c:pt>
                <c:pt idx="37">
                  <c:v>41</c:v>
                </c:pt>
                <c:pt idx="38">
                  <c:v>42</c:v>
                </c:pt>
                <c:pt idx="39">
                  <c:v>40</c:v>
                </c:pt>
                <c:pt idx="40">
                  <c:v>35</c:v>
                </c:pt>
                <c:pt idx="41">
                  <c:v>39</c:v>
                </c:pt>
                <c:pt idx="42">
                  <c:v>283</c:v>
                </c:pt>
                <c:pt idx="43">
                  <c:v>47</c:v>
                </c:pt>
                <c:pt idx="44">
                  <c:v>42</c:v>
                </c:pt>
                <c:pt idx="45">
                  <c:v>35</c:v>
                </c:pt>
                <c:pt idx="46">
                  <c:v>41</c:v>
                </c:pt>
                <c:pt idx="47">
                  <c:v>38</c:v>
                </c:pt>
                <c:pt idx="48">
                  <c:v>38</c:v>
                </c:pt>
                <c:pt idx="49">
                  <c:v>35</c:v>
                </c:pt>
                <c:pt idx="50">
                  <c:v>31</c:v>
                </c:pt>
                <c:pt idx="51">
                  <c:v>31</c:v>
                </c:pt>
                <c:pt idx="52">
                  <c:v>29</c:v>
                </c:pt>
                <c:pt idx="53">
                  <c:v>32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30</c:v>
                </c:pt>
                <c:pt idx="58">
                  <c:v>55</c:v>
                </c:pt>
                <c:pt idx="59">
                  <c:v>30</c:v>
                </c:pt>
                <c:pt idx="60">
                  <c:v>33</c:v>
                </c:pt>
                <c:pt idx="61">
                  <c:v>30</c:v>
                </c:pt>
                <c:pt idx="62">
                  <c:v>288</c:v>
                </c:pt>
                <c:pt idx="63">
                  <c:v>31</c:v>
                </c:pt>
                <c:pt idx="64">
                  <c:v>31</c:v>
                </c:pt>
                <c:pt idx="65">
                  <c:v>40</c:v>
                </c:pt>
                <c:pt idx="66">
                  <c:v>41</c:v>
                </c:pt>
                <c:pt idx="67">
                  <c:v>41</c:v>
                </c:pt>
                <c:pt idx="68">
                  <c:v>40</c:v>
                </c:pt>
                <c:pt idx="69">
                  <c:v>0</c:v>
                </c:pt>
                <c:pt idx="70">
                  <c:v>31</c:v>
                </c:pt>
                <c:pt idx="71">
                  <c:v>31</c:v>
                </c:pt>
                <c:pt idx="72">
                  <c:v>34</c:v>
                </c:pt>
                <c:pt idx="73">
                  <c:v>31</c:v>
                </c:pt>
                <c:pt idx="74">
                  <c:v>36</c:v>
                </c:pt>
                <c:pt idx="75">
                  <c:v>36</c:v>
                </c:pt>
                <c:pt idx="76">
                  <c:v>55</c:v>
                </c:pt>
                <c:pt idx="77">
                  <c:v>37</c:v>
                </c:pt>
                <c:pt idx="78">
                  <c:v>39</c:v>
                </c:pt>
                <c:pt idx="79">
                  <c:v>35</c:v>
                </c:pt>
                <c:pt idx="80">
                  <c:v>34</c:v>
                </c:pt>
                <c:pt idx="8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9A-5C4B-B058-1FFA17DB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7227776"/>
        <c:axId val="2147225936"/>
      </c:barChart>
      <c:catAx>
        <c:axId val="2147227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individuals</a:t>
                </a:r>
                <a:r>
                  <a:rPr lang="en-US" baseline="0"/>
                  <a:t> in populations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225936"/>
        <c:crosses val="autoZero"/>
        <c:auto val="1"/>
        <c:lblAlgn val="ctr"/>
        <c:lblOffset val="100"/>
        <c:noMultiLvlLbl val="0"/>
      </c:catAx>
      <c:valAx>
        <c:axId val="2147225936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contigs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227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datapoints</a:t>
            </a:r>
            <a:r>
              <a:rPr lang="en-US" baseline="0"/>
              <a:t> with gene loss in T. mirus for each parental loss and number category for natural individuals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DE6-C642-9644-E0CAABCA519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E6-C642-9644-E0CAABCA5198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E6-C642-9644-E0CAABCA5198}"/>
              </c:ext>
            </c:extLst>
          </c:dPt>
          <c:dPt>
            <c:idx val="3"/>
            <c:invertIfNegative val="0"/>
            <c:bubble3D val="0"/>
            <c:spPr>
              <a:solidFill>
                <a:srgbClr val="E955C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E6-C642-9644-E0CAABCA5198}"/>
              </c:ext>
            </c:extLst>
          </c:dPt>
          <c:dPt>
            <c:idx val="4"/>
            <c:invertIfNegative val="0"/>
            <c:bubble3D val="0"/>
            <c:spPr>
              <a:solidFill>
                <a:srgbClr val="F0BDE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DE6-C642-9644-E0CAABCA5198}"/>
              </c:ext>
            </c:extLst>
          </c:dPt>
          <c:dLbls>
            <c:dLbl>
              <c:idx val="2"/>
              <c:layout>
                <c:manualLayout>
                  <c:x val="1.7289073305670815E-3"/>
                  <c:y val="-3.225806451612906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E6-C642-9644-E0CAABCA51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removed'!$M$101:$Q$101</c:f>
                <c:numCache>
                  <c:formatCode>General</c:formatCode>
                  <c:ptCount val="5"/>
                  <c:pt idx="0">
                    <c:v>5.5362917477124949</c:v>
                  </c:pt>
                  <c:pt idx="1">
                    <c:v>7.8928237448119081</c:v>
                  </c:pt>
                  <c:pt idx="2">
                    <c:v>20.922325019235466</c:v>
                  </c:pt>
                  <c:pt idx="3">
                    <c:v>6.6762080843818001</c:v>
                  </c:pt>
                  <c:pt idx="4">
                    <c:v>11.687960517243017</c:v>
                  </c:pt>
                </c:numCache>
              </c:numRef>
            </c:plus>
            <c:minus>
              <c:numRef>
                <c:f>'tallied gDNA outliers removed'!$M$101:$Q$101</c:f>
                <c:numCache>
                  <c:formatCode>General</c:formatCode>
                  <c:ptCount val="5"/>
                  <c:pt idx="0">
                    <c:v>5.5362917477124949</c:v>
                  </c:pt>
                  <c:pt idx="1">
                    <c:v>7.8928237448119081</c:v>
                  </c:pt>
                  <c:pt idx="2">
                    <c:v>20.922325019235466</c:v>
                  </c:pt>
                  <c:pt idx="3">
                    <c:v>6.6762080843818001</c:v>
                  </c:pt>
                  <c:pt idx="4">
                    <c:v>11.687960517243017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removed'!$M$99:$Q$99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removed'!$M$100:$Q$100</c:f>
              <c:numCache>
                <c:formatCode>0.00</c:formatCode>
                <c:ptCount val="5"/>
                <c:pt idx="0">
                  <c:v>11.447368421052632</c:v>
                </c:pt>
                <c:pt idx="1">
                  <c:v>9.25</c:v>
                </c:pt>
                <c:pt idx="2">
                  <c:v>227.67105263157896</c:v>
                </c:pt>
                <c:pt idx="3">
                  <c:v>6.4605263157894735</c:v>
                </c:pt>
                <c:pt idx="4">
                  <c:v>39.289473684210527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6-C642-9644-E0CAABCA51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8368127"/>
        <c:axId val="1239903007"/>
      </c:barChart>
      <c:catAx>
        <c:axId val="124836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903007"/>
        <c:crosses val="autoZero"/>
        <c:auto val="1"/>
        <c:lblAlgn val="ctr"/>
        <c:lblOffset val="100"/>
        <c:noMultiLvlLbl val="0"/>
      </c:catAx>
      <c:valAx>
        <c:axId val="12399030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allele loss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36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number of datapoints with gene loss in T. mirus for each parental loss and number category for synthetic individuals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A48-DA4B-BB67-9945D5B39025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A48-DA4B-BB67-9945D5B3902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A48-DA4B-BB67-9945D5B39025}"/>
              </c:ext>
            </c:extLst>
          </c:dPt>
          <c:dPt>
            <c:idx val="3"/>
            <c:invertIfNegative val="0"/>
            <c:bubble3D val="0"/>
            <c:spPr>
              <a:solidFill>
                <a:srgbClr val="E955C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A48-DA4B-BB67-9945D5B39025}"/>
              </c:ext>
            </c:extLst>
          </c:dPt>
          <c:dPt>
            <c:idx val="4"/>
            <c:invertIfNegative val="0"/>
            <c:bubble3D val="0"/>
            <c:spPr>
              <a:solidFill>
                <a:srgbClr val="F0BDE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A48-DA4B-BB67-9945D5B390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removed'!$M$248:$Q$248</c:f>
                <c:numCache>
                  <c:formatCode>General</c:formatCode>
                  <c:ptCount val="5"/>
                  <c:pt idx="0">
                    <c:v>2.1914992335710011</c:v>
                  </c:pt>
                  <c:pt idx="1">
                    <c:v>6.7079925688380371</c:v>
                  </c:pt>
                  <c:pt idx="2">
                    <c:v>16.272286955710136</c:v>
                  </c:pt>
                  <c:pt idx="3">
                    <c:v>7.0851428619667747</c:v>
                  </c:pt>
                  <c:pt idx="4">
                    <c:v>6.826950713657272</c:v>
                  </c:pt>
                </c:numCache>
              </c:numRef>
            </c:plus>
            <c:minus>
              <c:numRef>
                <c:f>'tallied gDNA outliers removed'!$M$248:$Q$248</c:f>
                <c:numCache>
                  <c:formatCode>General</c:formatCode>
                  <c:ptCount val="5"/>
                  <c:pt idx="0">
                    <c:v>2.1914992335710011</c:v>
                  </c:pt>
                  <c:pt idx="1">
                    <c:v>6.7079925688380371</c:v>
                  </c:pt>
                  <c:pt idx="2">
                    <c:v>16.272286955710136</c:v>
                  </c:pt>
                  <c:pt idx="3">
                    <c:v>7.0851428619667747</c:v>
                  </c:pt>
                  <c:pt idx="4">
                    <c:v>6.826950713657272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removed'!$M$246:$Q$246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removed'!$M$247:$Q$247</c:f>
              <c:numCache>
                <c:formatCode>0.00</c:formatCode>
                <c:ptCount val="5"/>
                <c:pt idx="0">
                  <c:v>5.4909090909090912</c:v>
                </c:pt>
                <c:pt idx="1">
                  <c:v>7.1090909090909093</c:v>
                </c:pt>
                <c:pt idx="2">
                  <c:v>243.72727272727272</c:v>
                </c:pt>
                <c:pt idx="3">
                  <c:v>8.372727272727273</c:v>
                </c:pt>
                <c:pt idx="4">
                  <c:v>28.790909090909089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8-DA4B-BB67-9945D5B390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68730287"/>
        <c:axId val="1252703295"/>
      </c:barChart>
      <c:catAx>
        <c:axId val="126873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03295"/>
        <c:crosses val="autoZero"/>
        <c:auto val="1"/>
        <c:lblAlgn val="ctr"/>
        <c:lblOffset val="100"/>
        <c:noMultiLvlLbl val="0"/>
      </c:catAx>
      <c:valAx>
        <c:axId val="12527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3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loss of alleles for each parental loss type in three generations of synthetic</a:t>
            </a:r>
            <a:r>
              <a:rPr lang="en-US" baseline="0"/>
              <a:t> T. mirus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'tallied gDNA outliers removed'!$AZ$4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1.30890052356020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0D-1B4E-AA8F-B551FA5A6C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removed'!$AS$5:$AW$5</c:f>
                <c:numCache>
                  <c:formatCode>General</c:formatCode>
                  <c:ptCount val="5"/>
                  <c:pt idx="0">
                    <c:v>2.0071301473923975</c:v>
                  </c:pt>
                  <c:pt idx="1">
                    <c:v>7.4181245223150185</c:v>
                  </c:pt>
                  <c:pt idx="2">
                    <c:v>14.065493067720563</c:v>
                  </c:pt>
                  <c:pt idx="3">
                    <c:v>5.6694670951384083</c:v>
                  </c:pt>
                  <c:pt idx="4">
                    <c:v>8.8355343169876601</c:v>
                  </c:pt>
                </c:numCache>
              </c:numRef>
            </c:plus>
            <c:minus>
              <c:numRef>
                <c:f>'tallied gDNA outliers removed'!$AS$5:$AW$5</c:f>
                <c:numCache>
                  <c:formatCode>General</c:formatCode>
                  <c:ptCount val="5"/>
                  <c:pt idx="0">
                    <c:v>2.0071301473923975</c:v>
                  </c:pt>
                  <c:pt idx="1">
                    <c:v>7.4181245223150185</c:v>
                  </c:pt>
                  <c:pt idx="2">
                    <c:v>14.065493067720563</c:v>
                  </c:pt>
                  <c:pt idx="3">
                    <c:v>5.6694670951384083</c:v>
                  </c:pt>
                  <c:pt idx="4">
                    <c:v>8.8355343169876601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removed'!$BA$3:$BE$3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removed'!$BA$4:$BE$4</c:f>
              <c:numCache>
                <c:formatCode>0.00</c:formatCode>
                <c:ptCount val="5"/>
                <c:pt idx="0">
                  <c:v>4.2</c:v>
                </c:pt>
                <c:pt idx="1">
                  <c:v>6.8</c:v>
                </c:pt>
                <c:pt idx="2">
                  <c:v>251.13333333333333</c:v>
                </c:pt>
                <c:pt idx="3">
                  <c:v>6</c:v>
                </c:pt>
                <c:pt idx="4">
                  <c:v>26.933333333333334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D-1B4E-AA8F-B551FA5A6CBF}"/>
            </c:ext>
          </c:extLst>
        </c:ser>
        <c:ser>
          <c:idx val="1"/>
          <c:order val="1"/>
          <c:tx>
            <c:strRef>
              <c:f>'tallied gDNA outliers removed'!$AZ$5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2.290575916230366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0D-1B4E-AA8F-B551FA5A6C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removed'!$AS$9:$AW$9</c:f>
                <c:numCache>
                  <c:formatCode>General</c:formatCode>
                  <c:ptCount val="5"/>
                  <c:pt idx="0">
                    <c:v>2.2244541161167168</c:v>
                  </c:pt>
                  <c:pt idx="1">
                    <c:v>5.0510804295727612</c:v>
                  </c:pt>
                  <c:pt idx="2">
                    <c:v>19.050543804349605</c:v>
                  </c:pt>
                  <c:pt idx="3">
                    <c:v>7.493382834806531</c:v>
                  </c:pt>
                  <c:pt idx="4">
                    <c:v>6.332813974842705</c:v>
                  </c:pt>
                </c:numCache>
              </c:numRef>
            </c:plus>
            <c:minus>
              <c:numRef>
                <c:f>'tallied gDNA outliers removed'!$AS$13:$AW$13</c:f>
                <c:numCache>
                  <c:formatCode>General</c:formatCode>
                  <c:ptCount val="5"/>
                  <c:pt idx="0">
                    <c:v>2.1070634333253326</c:v>
                  </c:pt>
                  <c:pt idx="1">
                    <c:v>7.888855592111665</c:v>
                  </c:pt>
                  <c:pt idx="2">
                    <c:v>13.382251795589838</c:v>
                  </c:pt>
                  <c:pt idx="3">
                    <c:v>7.0234851727352003</c:v>
                  </c:pt>
                  <c:pt idx="4">
                    <c:v>6.6564305281349156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removed'!$BA$3:$BE$3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removed'!$BA$5:$BE$5</c:f>
              <c:numCache>
                <c:formatCode>0.00</c:formatCode>
                <c:ptCount val="5"/>
                <c:pt idx="0">
                  <c:v>5.5531914893617023</c:v>
                </c:pt>
                <c:pt idx="1">
                  <c:v>6.5531914893617023</c:v>
                </c:pt>
                <c:pt idx="2">
                  <c:v>243.10638297872342</c:v>
                </c:pt>
                <c:pt idx="3">
                  <c:v>8.2553191489361701</c:v>
                </c:pt>
                <c:pt idx="4">
                  <c:v>29.063829787234042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D-1B4E-AA8F-B551FA5A6CBF}"/>
            </c:ext>
          </c:extLst>
        </c:ser>
        <c:ser>
          <c:idx val="2"/>
          <c:order val="2"/>
          <c:tx>
            <c:strRef>
              <c:f>'tallied gDNA outliers removed'!$AZ$6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8.2137641342064476E-17"/>
                  <c:y val="-2.61780104712041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E0D-1B4E-AA8F-B551FA5A6C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removed'!$AS$13:$AW$13</c:f>
                <c:numCache>
                  <c:formatCode>General</c:formatCode>
                  <c:ptCount val="5"/>
                  <c:pt idx="0">
                    <c:v>2.1070634333253326</c:v>
                  </c:pt>
                  <c:pt idx="1">
                    <c:v>7.888855592111665</c:v>
                  </c:pt>
                  <c:pt idx="2">
                    <c:v>13.382251795589838</c:v>
                  </c:pt>
                  <c:pt idx="3">
                    <c:v>7.0234851727352003</c:v>
                  </c:pt>
                  <c:pt idx="4">
                    <c:v>6.6564305281349156</c:v>
                  </c:pt>
                </c:numCache>
              </c:numRef>
            </c:plus>
            <c:minus>
              <c:numRef>
                <c:f>'tallied gDNA outliers removed'!$AS$13:$AW$13</c:f>
                <c:numCache>
                  <c:formatCode>General</c:formatCode>
                  <c:ptCount val="5"/>
                  <c:pt idx="0">
                    <c:v>2.1070634333253326</c:v>
                  </c:pt>
                  <c:pt idx="1">
                    <c:v>7.888855592111665</c:v>
                  </c:pt>
                  <c:pt idx="2">
                    <c:v>13.382251795589838</c:v>
                  </c:pt>
                  <c:pt idx="3">
                    <c:v>7.0234851727352003</c:v>
                  </c:pt>
                  <c:pt idx="4">
                    <c:v>6.6564305281349156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removed'!$BA$3:$BE$3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removed'!$BA$6:$BE$6</c:f>
              <c:numCache>
                <c:formatCode>0.00</c:formatCode>
                <c:ptCount val="5"/>
                <c:pt idx="0">
                  <c:v>5.833333333333333</c:v>
                </c:pt>
                <c:pt idx="1">
                  <c:v>7.75</c:v>
                </c:pt>
                <c:pt idx="2">
                  <c:v>242.02083333333334</c:v>
                </c:pt>
                <c:pt idx="3">
                  <c:v>9.2291666666666661</c:v>
                </c:pt>
                <c:pt idx="4">
                  <c:v>29.104166666666668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D-1B4E-AA8F-B551FA5A6C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874639"/>
        <c:axId val="1246058575"/>
      </c:barChart>
      <c:catAx>
        <c:axId val="124587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58575"/>
        <c:crosses val="autoZero"/>
        <c:auto val="1"/>
        <c:lblAlgn val="ctr"/>
        <c:lblOffset val="100"/>
        <c:noMultiLvlLbl val="0"/>
      </c:catAx>
      <c:valAx>
        <c:axId val="1246058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loss of alleles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87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Average loss of alleles for each parental loss type in three synthetic generations and one older natural generation of T. mirus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'tallied gDNA outliers removed'!$BJ$4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2.39316271527864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AAD-B74F-8D22-91C9EE24E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removed'!$AS$5:$AW$5</c:f>
                <c:numCache>
                  <c:formatCode>General</c:formatCode>
                  <c:ptCount val="5"/>
                  <c:pt idx="0">
                    <c:v>2.0071301473923975</c:v>
                  </c:pt>
                  <c:pt idx="1">
                    <c:v>7.4181245223150185</c:v>
                  </c:pt>
                  <c:pt idx="2">
                    <c:v>14.065493067720563</c:v>
                  </c:pt>
                  <c:pt idx="3">
                    <c:v>5.6694670951384083</c:v>
                  </c:pt>
                  <c:pt idx="4">
                    <c:v>8.8355343169876601</c:v>
                  </c:pt>
                </c:numCache>
              </c:numRef>
            </c:plus>
            <c:minus>
              <c:numRef>
                <c:f>'tallied gDNA outliers removed'!$AS$5:$AW$5</c:f>
                <c:numCache>
                  <c:formatCode>General</c:formatCode>
                  <c:ptCount val="5"/>
                  <c:pt idx="0">
                    <c:v>2.0071301473923975</c:v>
                  </c:pt>
                  <c:pt idx="1">
                    <c:v>7.4181245223150185</c:v>
                  </c:pt>
                  <c:pt idx="2">
                    <c:v>14.065493067720563</c:v>
                  </c:pt>
                  <c:pt idx="3">
                    <c:v>5.6694670951384083</c:v>
                  </c:pt>
                  <c:pt idx="4">
                    <c:v>8.8355343169876601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removed'!$BK$3:$BO$3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removed'!$BK$4:$BO$4</c:f>
              <c:numCache>
                <c:formatCode>0.00</c:formatCode>
                <c:ptCount val="5"/>
                <c:pt idx="0">
                  <c:v>4.2</c:v>
                </c:pt>
                <c:pt idx="1">
                  <c:v>6.8</c:v>
                </c:pt>
                <c:pt idx="2">
                  <c:v>251.13333333333333</c:v>
                </c:pt>
                <c:pt idx="3">
                  <c:v>6</c:v>
                </c:pt>
                <c:pt idx="4">
                  <c:v>26.933333333333334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D-B74F-8D22-91C9EE24E3F8}"/>
            </c:ext>
          </c:extLst>
        </c:ser>
        <c:ser>
          <c:idx val="1"/>
          <c:order val="1"/>
          <c:tx>
            <c:strRef>
              <c:f>'tallied gDNA outliers removed'!$BJ$5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3.88888941232780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AAD-B74F-8D22-91C9EE24E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removed'!$AS$9:$AW$9</c:f>
                <c:numCache>
                  <c:formatCode>General</c:formatCode>
                  <c:ptCount val="5"/>
                  <c:pt idx="0">
                    <c:v>2.2244541161167168</c:v>
                  </c:pt>
                  <c:pt idx="1">
                    <c:v>5.0510804295727612</c:v>
                  </c:pt>
                  <c:pt idx="2">
                    <c:v>19.050543804349605</c:v>
                  </c:pt>
                  <c:pt idx="3">
                    <c:v>7.493382834806531</c:v>
                  </c:pt>
                  <c:pt idx="4">
                    <c:v>6.332813974842705</c:v>
                  </c:pt>
                </c:numCache>
              </c:numRef>
            </c:plus>
            <c:minus>
              <c:numRef>
                <c:f>'tallied gDNA outliers removed'!$AS$9:$AW$9</c:f>
                <c:numCache>
                  <c:formatCode>General</c:formatCode>
                  <c:ptCount val="5"/>
                  <c:pt idx="0">
                    <c:v>2.2244541161167168</c:v>
                  </c:pt>
                  <c:pt idx="1">
                    <c:v>5.0510804295727612</c:v>
                  </c:pt>
                  <c:pt idx="2">
                    <c:v>19.050543804349605</c:v>
                  </c:pt>
                  <c:pt idx="3">
                    <c:v>7.493382834806531</c:v>
                  </c:pt>
                  <c:pt idx="4">
                    <c:v>6.332813974842705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removed'!$BK$3:$BO$3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removed'!$BK$5:$BO$5</c:f>
              <c:numCache>
                <c:formatCode>0.00</c:formatCode>
                <c:ptCount val="5"/>
                <c:pt idx="0">
                  <c:v>5.5531914893617023</c:v>
                </c:pt>
                <c:pt idx="1">
                  <c:v>6.5531914893617023</c:v>
                </c:pt>
                <c:pt idx="2">
                  <c:v>243.10638297872342</c:v>
                </c:pt>
                <c:pt idx="3">
                  <c:v>8.2553191489361701</c:v>
                </c:pt>
                <c:pt idx="4">
                  <c:v>29.063829787234042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D-B74F-8D22-91C9EE24E3F8}"/>
            </c:ext>
          </c:extLst>
        </c:ser>
        <c:ser>
          <c:idx val="2"/>
          <c:order val="2"/>
          <c:tx>
            <c:strRef>
              <c:f>'tallied gDNA outliers removed'!$BJ$6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6.8768509719619017E-17"/>
                  <c:y val="-2.39316271527865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AAD-B74F-8D22-91C9EE24E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removed'!$AS$13:$AW$13</c:f>
                <c:numCache>
                  <c:formatCode>General</c:formatCode>
                  <c:ptCount val="5"/>
                  <c:pt idx="0">
                    <c:v>2.1070634333253326</c:v>
                  </c:pt>
                  <c:pt idx="1">
                    <c:v>7.888855592111665</c:v>
                  </c:pt>
                  <c:pt idx="2">
                    <c:v>13.382251795589838</c:v>
                  </c:pt>
                  <c:pt idx="3">
                    <c:v>7.0234851727352003</c:v>
                  </c:pt>
                  <c:pt idx="4">
                    <c:v>6.6564305281349156</c:v>
                  </c:pt>
                </c:numCache>
              </c:numRef>
            </c:plus>
            <c:minus>
              <c:numRef>
                <c:f>'tallied gDNA outliers removed'!$AS$13:$AW$13</c:f>
                <c:numCache>
                  <c:formatCode>General</c:formatCode>
                  <c:ptCount val="5"/>
                  <c:pt idx="0">
                    <c:v>2.1070634333253326</c:v>
                  </c:pt>
                  <c:pt idx="1">
                    <c:v>7.888855592111665</c:v>
                  </c:pt>
                  <c:pt idx="2">
                    <c:v>13.382251795589838</c:v>
                  </c:pt>
                  <c:pt idx="3">
                    <c:v>7.0234851727352003</c:v>
                  </c:pt>
                  <c:pt idx="4">
                    <c:v>6.6564305281349156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removed'!$BK$3:$BO$3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removed'!$BK$6:$BO$6</c:f>
              <c:numCache>
                <c:formatCode>0.00</c:formatCode>
                <c:ptCount val="5"/>
                <c:pt idx="0">
                  <c:v>5.833333333333333</c:v>
                </c:pt>
                <c:pt idx="1">
                  <c:v>7.75</c:v>
                </c:pt>
                <c:pt idx="2">
                  <c:v>242.02083333333334</c:v>
                </c:pt>
                <c:pt idx="3">
                  <c:v>9.2291666666666661</c:v>
                </c:pt>
                <c:pt idx="4">
                  <c:v>29.104166666666668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D-B74F-8D22-91C9EE24E3F8}"/>
            </c:ext>
          </c:extLst>
        </c:ser>
        <c:ser>
          <c:idx val="3"/>
          <c:order val="3"/>
          <c:tx>
            <c:strRef>
              <c:f>'tallied gDNA outliers removed'!$BJ$7</c:f>
              <c:strCache>
                <c:ptCount val="1"/>
                <c:pt idx="0">
                  <c:v>natural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1.8755264765267473E-3"/>
                  <c:y val="-4.48718009114746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AAD-B74F-8D22-91C9EE24E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removed'!$AS$29:$AW$29</c:f>
                <c:numCache>
                  <c:formatCode>General</c:formatCode>
                  <c:ptCount val="5"/>
                  <c:pt idx="0">
                    <c:v>5.5222726748591002</c:v>
                  </c:pt>
                  <c:pt idx="1">
                    <c:v>7.9368680141397006</c:v>
                  </c:pt>
                  <c:pt idx="2">
                    <c:v>16.791213918739313</c:v>
                  </c:pt>
                  <c:pt idx="3">
                    <c:v>6.6464648871031811</c:v>
                  </c:pt>
                  <c:pt idx="4">
                    <c:v>7.6074880133900926</c:v>
                  </c:pt>
                </c:numCache>
              </c:numRef>
            </c:plus>
            <c:minus>
              <c:numRef>
                <c:f>'tallied gDNA outliers removed'!$AS$29:$AW$29</c:f>
                <c:numCache>
                  <c:formatCode>General</c:formatCode>
                  <c:ptCount val="5"/>
                  <c:pt idx="0">
                    <c:v>5.5222726748591002</c:v>
                  </c:pt>
                  <c:pt idx="1">
                    <c:v>7.9368680141397006</c:v>
                  </c:pt>
                  <c:pt idx="2">
                    <c:v>16.791213918739313</c:v>
                  </c:pt>
                  <c:pt idx="3">
                    <c:v>6.6464648871031811</c:v>
                  </c:pt>
                  <c:pt idx="4">
                    <c:v>7.6074880133900926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removed'!$BK$3:$BO$3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removed'!$BK$7:$BO$7</c:f>
              <c:numCache>
                <c:formatCode>0.00</c:formatCode>
                <c:ptCount val="5"/>
                <c:pt idx="0">
                  <c:v>11.447368421052632</c:v>
                </c:pt>
                <c:pt idx="1">
                  <c:v>9.25</c:v>
                </c:pt>
                <c:pt idx="2">
                  <c:v>227.67105263157896</c:v>
                </c:pt>
                <c:pt idx="3">
                  <c:v>6.4605263157894735</c:v>
                </c:pt>
                <c:pt idx="4">
                  <c:v>39.289473684210527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D-B74F-8D22-91C9EE24E3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69116991"/>
        <c:axId val="1422140655"/>
      </c:barChart>
      <c:catAx>
        <c:axId val="136911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422140655"/>
        <c:crosses val="autoZero"/>
        <c:auto val="1"/>
        <c:lblAlgn val="ctr"/>
        <c:lblOffset val="100"/>
        <c:noMultiLvlLbl val="0"/>
      </c:catAx>
      <c:valAx>
        <c:axId val="14221406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Average loss of alleles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36911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loss of alleles for each parental loss</a:t>
            </a:r>
            <a:r>
              <a:rPr lang="en-US" baseline="0"/>
              <a:t> typle in synthetics and naturals of T. mirus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'tallied gDNA outliers removed'!$BA$29</c:f>
              <c:strCache>
                <c:ptCount val="1"/>
                <c:pt idx="0">
                  <c:v>synthetic T. mirus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removed'!$AS$33:$AW$33</c:f>
                <c:numCache>
                  <c:formatCode>General</c:formatCode>
                  <c:ptCount val="5"/>
                  <c:pt idx="0">
                    <c:v>2.1914992335710011</c:v>
                  </c:pt>
                  <c:pt idx="1">
                    <c:v>6.7079925688380371</c:v>
                  </c:pt>
                  <c:pt idx="2">
                    <c:v>16.272286955710136</c:v>
                  </c:pt>
                  <c:pt idx="3">
                    <c:v>7.0851428619667747</c:v>
                  </c:pt>
                  <c:pt idx="4">
                    <c:v>6.826950713657272</c:v>
                  </c:pt>
                </c:numCache>
              </c:numRef>
            </c:plus>
            <c:minus>
              <c:numRef>
                <c:f>'tallied gDNA outliers removed'!$AS$33:$AW$33</c:f>
                <c:numCache>
                  <c:formatCode>General</c:formatCode>
                  <c:ptCount val="5"/>
                  <c:pt idx="0">
                    <c:v>2.1914992335710011</c:v>
                  </c:pt>
                  <c:pt idx="1">
                    <c:v>6.7079925688380371</c:v>
                  </c:pt>
                  <c:pt idx="2">
                    <c:v>16.272286955710136</c:v>
                  </c:pt>
                  <c:pt idx="3">
                    <c:v>7.0851428619667747</c:v>
                  </c:pt>
                  <c:pt idx="4">
                    <c:v>6.826950713657272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removed'!$BB$28:$BF$28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removed'!$BB$29:$BF$29</c:f>
              <c:numCache>
                <c:formatCode>0.00</c:formatCode>
                <c:ptCount val="5"/>
                <c:pt idx="0">
                  <c:v>5.4909090909090912</c:v>
                </c:pt>
                <c:pt idx="1">
                  <c:v>7.1090909090909093</c:v>
                </c:pt>
                <c:pt idx="2">
                  <c:v>243.72727272727272</c:v>
                </c:pt>
                <c:pt idx="3">
                  <c:v>8.372727272727273</c:v>
                </c:pt>
                <c:pt idx="4">
                  <c:v>28.790909090909089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5-6D45-AA2D-09B8CABCB25E}"/>
            </c:ext>
          </c:extLst>
        </c:ser>
        <c:ser>
          <c:idx val="1"/>
          <c:order val="1"/>
          <c:tx>
            <c:strRef>
              <c:f>'tallied gDNA outliers removed'!$BA$30</c:f>
              <c:strCache>
                <c:ptCount val="1"/>
                <c:pt idx="0">
                  <c:v>natural T. mirus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removed'!$AS$29:$AW$29</c:f>
                <c:numCache>
                  <c:formatCode>General</c:formatCode>
                  <c:ptCount val="5"/>
                  <c:pt idx="0">
                    <c:v>5.5222726748591002</c:v>
                  </c:pt>
                  <c:pt idx="1">
                    <c:v>7.9368680141397006</c:v>
                  </c:pt>
                  <c:pt idx="2">
                    <c:v>16.791213918739313</c:v>
                  </c:pt>
                  <c:pt idx="3">
                    <c:v>6.6464648871031811</c:v>
                  </c:pt>
                  <c:pt idx="4">
                    <c:v>7.6074880133900926</c:v>
                  </c:pt>
                </c:numCache>
              </c:numRef>
            </c:plus>
            <c:minus>
              <c:numRef>
                <c:f>'tallied gDNA outliers removed'!$AS$29:$AW$29</c:f>
                <c:numCache>
                  <c:formatCode>General</c:formatCode>
                  <c:ptCount val="5"/>
                  <c:pt idx="0">
                    <c:v>5.5222726748591002</c:v>
                  </c:pt>
                  <c:pt idx="1">
                    <c:v>7.9368680141397006</c:v>
                  </c:pt>
                  <c:pt idx="2">
                    <c:v>16.791213918739313</c:v>
                  </c:pt>
                  <c:pt idx="3">
                    <c:v>6.6464648871031811</c:v>
                  </c:pt>
                  <c:pt idx="4">
                    <c:v>7.6074880133900926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removed'!$BB$28:$BF$28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'tallied gDNA outliers removed'!$BB$30:$BF$30</c:f>
              <c:numCache>
                <c:formatCode>0.00</c:formatCode>
                <c:ptCount val="5"/>
                <c:pt idx="0">
                  <c:v>11.533333333333333</c:v>
                </c:pt>
                <c:pt idx="1">
                  <c:v>9.293333333333333</c:v>
                </c:pt>
                <c:pt idx="2">
                  <c:v>229.12</c:v>
                </c:pt>
                <c:pt idx="3">
                  <c:v>6.3466666666666667</c:v>
                </c:pt>
                <c:pt idx="4">
                  <c:v>38.266666666666666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5-6D45-AA2D-09B8CABCB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192927"/>
        <c:axId val="350203951"/>
      </c:barChart>
      <c:catAx>
        <c:axId val="35019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03951"/>
        <c:crosses val="autoZero"/>
        <c:auto val="1"/>
        <c:lblAlgn val="ctr"/>
        <c:lblOffset val="100"/>
        <c:noMultiLvlLbl val="0"/>
      </c:catAx>
      <c:valAx>
        <c:axId val="35020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9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Average loss of alleles for each parental loss type in synthetics and naturals of T. mirus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'tallied gDNA outliers removed'!$BA$50</c:f>
              <c:strCache>
                <c:ptCount val="1"/>
                <c:pt idx="0">
                  <c:v>synthetic T. mirus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2.0222446916076105E-3"/>
                  <c:y val="-2.04081632653061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9A-B841-B1BA-278520F6A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removed'!$AS$55:$AU$55</c:f>
                <c:numCache>
                  <c:formatCode>General</c:formatCode>
                  <c:ptCount val="3"/>
                  <c:pt idx="0">
                    <c:v>2.19</c:v>
                  </c:pt>
                  <c:pt idx="1">
                    <c:v>16.27</c:v>
                  </c:pt>
                  <c:pt idx="2">
                    <c:v>6.83</c:v>
                  </c:pt>
                </c:numCache>
              </c:numRef>
            </c:plus>
            <c:minus>
              <c:numRef>
                <c:f>'tallied gDNA outliers removed'!$AS$55:$AU$55</c:f>
                <c:numCache>
                  <c:formatCode>General</c:formatCode>
                  <c:ptCount val="3"/>
                  <c:pt idx="0">
                    <c:v>2.19</c:v>
                  </c:pt>
                  <c:pt idx="1">
                    <c:v>16.27</c:v>
                  </c:pt>
                  <c:pt idx="2">
                    <c:v>6.83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removed'!$BB$49:$BD$49</c:f>
              <c:strCache>
                <c:ptCount val="3"/>
                <c:pt idx="0">
                  <c:v>loss of any dubius</c:v>
                </c:pt>
                <c:pt idx="1">
                  <c:v>no loss</c:v>
                </c:pt>
                <c:pt idx="2">
                  <c:v>loss of any porrifolius</c:v>
                </c:pt>
              </c:strCache>
            </c:strRef>
          </c:cat>
          <c:val>
            <c:numRef>
              <c:f>'tallied gDNA outliers removed'!$BB$50:$BD$50</c:f>
              <c:numCache>
                <c:formatCode>0.00</c:formatCode>
                <c:ptCount val="3"/>
                <c:pt idx="0">
                  <c:v>12.600000000000001</c:v>
                </c:pt>
                <c:pt idx="1">
                  <c:v>243.72727272727272</c:v>
                </c:pt>
                <c:pt idx="2">
                  <c:v>37.163636363636364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A-B841-B1BA-278520F6AFA0}"/>
            </c:ext>
          </c:extLst>
        </c:ser>
        <c:ser>
          <c:idx val="1"/>
          <c:order val="1"/>
          <c:tx>
            <c:strRef>
              <c:f>'tallied gDNA outliers removed'!$BA$51</c:f>
              <c:strCache>
                <c:ptCount val="1"/>
                <c:pt idx="0">
                  <c:v>natural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2.0222446916076105E-3"/>
                  <c:y val="-2.44897959183673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9A-B841-B1BA-278520F6A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'tallied gDNA outliers removed'!$AS$51:$AU$51</c:f>
                <c:numCache>
                  <c:formatCode>General</c:formatCode>
                  <c:ptCount val="3"/>
                  <c:pt idx="0">
                    <c:v>5.52</c:v>
                  </c:pt>
                  <c:pt idx="1">
                    <c:v>16.79</c:v>
                  </c:pt>
                  <c:pt idx="2">
                    <c:v>7.61</c:v>
                  </c:pt>
                </c:numCache>
              </c:numRef>
            </c:plus>
            <c:minus>
              <c:numRef>
                <c:f>'tallied gDNA outliers removed'!$AS$51:$AU$51</c:f>
                <c:numCache>
                  <c:formatCode>General</c:formatCode>
                  <c:ptCount val="3"/>
                  <c:pt idx="0">
                    <c:v>5.52</c:v>
                  </c:pt>
                  <c:pt idx="1">
                    <c:v>16.79</c:v>
                  </c:pt>
                  <c:pt idx="2">
                    <c:v>7.61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'tallied gDNA outliers removed'!$BB$49:$BD$49</c:f>
              <c:strCache>
                <c:ptCount val="3"/>
                <c:pt idx="0">
                  <c:v>loss of any dubius</c:v>
                </c:pt>
                <c:pt idx="1">
                  <c:v>no loss</c:v>
                </c:pt>
                <c:pt idx="2">
                  <c:v>loss of any porrifolius</c:v>
                </c:pt>
              </c:strCache>
            </c:strRef>
          </c:cat>
          <c:val>
            <c:numRef>
              <c:f>'tallied gDNA outliers removed'!$BB$51:$BD$51</c:f>
              <c:numCache>
                <c:formatCode>0.00</c:formatCode>
                <c:ptCount val="3"/>
                <c:pt idx="0">
                  <c:v>20.826666666666668</c:v>
                </c:pt>
                <c:pt idx="1">
                  <c:v>229.12</c:v>
                </c:pt>
                <c:pt idx="2">
                  <c:v>44.61333333333333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A-B841-B1BA-278520F6A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553247"/>
        <c:axId val="337825247"/>
      </c:barChart>
      <c:catAx>
        <c:axId val="33855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337825247"/>
        <c:crosses val="autoZero"/>
        <c:auto val="1"/>
        <c:lblAlgn val="ctr"/>
        <c:lblOffset val="100"/>
        <c:noMultiLvlLbl val="0"/>
      </c:catAx>
      <c:valAx>
        <c:axId val="3378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Average Loss of Alleles across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33855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Arial" panose="020B0604020202020204" pitchFamily="34" charset="0"/>
              </a:defRPr>
            </a:pPr>
            <a:r>
              <a:rPr lang="en-US"/>
              <a:t>gDNA mirus: All data for individuals and contigs that show gene loss with outliers removed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'tallied gDNA outliers removed'!$AG$1</c:f>
              <c:strCache>
                <c:ptCount val="1"/>
                <c:pt idx="0">
                  <c:v>loss of both dubius alleles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'tallied gDNA outliers removed'!$AF$2:$AF$209</c:f>
              <c:strCache>
                <c:ptCount val="20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94">
                  <c:v>S1</c:v>
                </c:pt>
                <c:pt idx="95">
                  <c:v>S1</c:v>
                </c:pt>
                <c:pt idx="96">
                  <c:v>S1</c:v>
                </c:pt>
                <c:pt idx="97">
                  <c:v>S1</c:v>
                </c:pt>
                <c:pt idx="98">
                  <c:v>S1</c:v>
                </c:pt>
                <c:pt idx="99">
                  <c:v>S1</c:v>
                </c:pt>
                <c:pt idx="100">
                  <c:v>S1</c:v>
                </c:pt>
                <c:pt idx="101">
                  <c:v>S1</c:v>
                </c:pt>
                <c:pt idx="102">
                  <c:v>S1</c:v>
                </c:pt>
                <c:pt idx="103">
                  <c:v>S1</c:v>
                </c:pt>
                <c:pt idx="104">
                  <c:v>S1</c:v>
                </c:pt>
                <c:pt idx="105">
                  <c:v>S1</c:v>
                </c:pt>
                <c:pt idx="106">
                  <c:v>S1</c:v>
                </c:pt>
                <c:pt idx="107">
                  <c:v>S1</c:v>
                </c:pt>
                <c:pt idx="108">
                  <c:v>S1</c:v>
                </c:pt>
                <c:pt idx="111">
                  <c:v>S2</c:v>
                </c:pt>
                <c:pt idx="112">
                  <c:v>S2</c:v>
                </c:pt>
                <c:pt idx="113">
                  <c:v>S2</c:v>
                </c:pt>
                <c:pt idx="114">
                  <c:v>S2</c:v>
                </c:pt>
                <c:pt idx="115">
                  <c:v>S2</c:v>
                </c:pt>
                <c:pt idx="116">
                  <c:v>S2</c:v>
                </c:pt>
                <c:pt idx="117">
                  <c:v>S2</c:v>
                </c:pt>
                <c:pt idx="118">
                  <c:v>S2</c:v>
                </c:pt>
                <c:pt idx="119">
                  <c:v>S2</c:v>
                </c:pt>
                <c:pt idx="120">
                  <c:v>S2</c:v>
                </c:pt>
                <c:pt idx="121">
                  <c:v>S2</c:v>
                </c:pt>
                <c:pt idx="122">
                  <c:v>S2</c:v>
                </c:pt>
                <c:pt idx="123">
                  <c:v>S2</c:v>
                </c:pt>
                <c:pt idx="124">
                  <c:v>S2</c:v>
                </c:pt>
                <c:pt idx="125">
                  <c:v>S2</c:v>
                </c:pt>
                <c:pt idx="126">
                  <c:v>S2</c:v>
                </c:pt>
                <c:pt idx="127">
                  <c:v>S2</c:v>
                </c:pt>
                <c:pt idx="128">
                  <c:v>S2</c:v>
                </c:pt>
                <c:pt idx="129">
                  <c:v>S2</c:v>
                </c:pt>
                <c:pt idx="130">
                  <c:v>S2</c:v>
                </c:pt>
                <c:pt idx="131">
                  <c:v>S2</c:v>
                </c:pt>
                <c:pt idx="132">
                  <c:v>S2</c:v>
                </c:pt>
                <c:pt idx="133">
                  <c:v>S2</c:v>
                </c:pt>
                <c:pt idx="134">
                  <c:v>S2</c:v>
                </c:pt>
                <c:pt idx="135">
                  <c:v>S2</c:v>
                </c:pt>
                <c:pt idx="136">
                  <c:v>S2</c:v>
                </c:pt>
                <c:pt idx="137">
                  <c:v>S2</c:v>
                </c:pt>
                <c:pt idx="138">
                  <c:v>S2</c:v>
                </c:pt>
                <c:pt idx="139">
                  <c:v>S2</c:v>
                </c:pt>
                <c:pt idx="140">
                  <c:v>S2</c:v>
                </c:pt>
                <c:pt idx="141">
                  <c:v>S2</c:v>
                </c:pt>
                <c:pt idx="142">
                  <c:v>S2</c:v>
                </c:pt>
                <c:pt idx="143">
                  <c:v>S2</c:v>
                </c:pt>
                <c:pt idx="144">
                  <c:v>S2</c:v>
                </c:pt>
                <c:pt idx="145">
                  <c:v>S2</c:v>
                </c:pt>
                <c:pt idx="146">
                  <c:v>S2</c:v>
                </c:pt>
                <c:pt idx="147">
                  <c:v>S2</c:v>
                </c:pt>
                <c:pt idx="148">
                  <c:v>S2</c:v>
                </c:pt>
                <c:pt idx="149">
                  <c:v>S2</c:v>
                </c:pt>
                <c:pt idx="150">
                  <c:v>S2</c:v>
                </c:pt>
                <c:pt idx="151">
                  <c:v>S2</c:v>
                </c:pt>
                <c:pt idx="152">
                  <c:v>S2</c:v>
                </c:pt>
                <c:pt idx="153">
                  <c:v>S2</c:v>
                </c:pt>
                <c:pt idx="154">
                  <c:v>S2</c:v>
                </c:pt>
                <c:pt idx="155">
                  <c:v>S2</c:v>
                </c:pt>
                <c:pt idx="156">
                  <c:v>S2</c:v>
                </c:pt>
                <c:pt idx="157">
                  <c:v>S2</c:v>
                </c:pt>
                <c:pt idx="160">
                  <c:v>S3</c:v>
                </c:pt>
                <c:pt idx="161">
                  <c:v>S3</c:v>
                </c:pt>
                <c:pt idx="162">
                  <c:v>S3</c:v>
                </c:pt>
                <c:pt idx="163">
                  <c:v>S3</c:v>
                </c:pt>
                <c:pt idx="164">
                  <c:v>S3</c:v>
                </c:pt>
                <c:pt idx="165">
                  <c:v>S3</c:v>
                </c:pt>
                <c:pt idx="166">
                  <c:v>S3</c:v>
                </c:pt>
                <c:pt idx="167">
                  <c:v>S3</c:v>
                </c:pt>
                <c:pt idx="168">
                  <c:v>S3</c:v>
                </c:pt>
                <c:pt idx="169">
                  <c:v>S3</c:v>
                </c:pt>
                <c:pt idx="170">
                  <c:v>S3</c:v>
                </c:pt>
                <c:pt idx="171">
                  <c:v>S3</c:v>
                </c:pt>
                <c:pt idx="172">
                  <c:v>S3</c:v>
                </c:pt>
                <c:pt idx="173">
                  <c:v>S3</c:v>
                </c:pt>
                <c:pt idx="174">
                  <c:v>S3</c:v>
                </c:pt>
                <c:pt idx="175">
                  <c:v>S3</c:v>
                </c:pt>
                <c:pt idx="176">
                  <c:v>S3</c:v>
                </c:pt>
                <c:pt idx="177">
                  <c:v>S3</c:v>
                </c:pt>
                <c:pt idx="178">
                  <c:v>S3</c:v>
                </c:pt>
                <c:pt idx="179">
                  <c:v>S3</c:v>
                </c:pt>
                <c:pt idx="180">
                  <c:v>S3</c:v>
                </c:pt>
                <c:pt idx="181">
                  <c:v>S3</c:v>
                </c:pt>
                <c:pt idx="182">
                  <c:v>S3</c:v>
                </c:pt>
                <c:pt idx="183">
                  <c:v>S3</c:v>
                </c:pt>
                <c:pt idx="184">
                  <c:v>S3</c:v>
                </c:pt>
                <c:pt idx="185">
                  <c:v>S3</c:v>
                </c:pt>
                <c:pt idx="186">
                  <c:v>S3</c:v>
                </c:pt>
                <c:pt idx="187">
                  <c:v>S3</c:v>
                </c:pt>
                <c:pt idx="188">
                  <c:v>S3</c:v>
                </c:pt>
                <c:pt idx="189">
                  <c:v>S3</c:v>
                </c:pt>
                <c:pt idx="190">
                  <c:v>S3</c:v>
                </c:pt>
                <c:pt idx="191">
                  <c:v>S3</c:v>
                </c:pt>
                <c:pt idx="192">
                  <c:v>S3</c:v>
                </c:pt>
                <c:pt idx="193">
                  <c:v>S3</c:v>
                </c:pt>
                <c:pt idx="194">
                  <c:v>S3</c:v>
                </c:pt>
                <c:pt idx="195">
                  <c:v>S3</c:v>
                </c:pt>
                <c:pt idx="196">
                  <c:v>S3</c:v>
                </c:pt>
                <c:pt idx="197">
                  <c:v>S3</c:v>
                </c:pt>
                <c:pt idx="198">
                  <c:v>S3</c:v>
                </c:pt>
                <c:pt idx="199">
                  <c:v>S3</c:v>
                </c:pt>
                <c:pt idx="200">
                  <c:v>S3</c:v>
                </c:pt>
                <c:pt idx="201">
                  <c:v>S3</c:v>
                </c:pt>
                <c:pt idx="202">
                  <c:v>S3</c:v>
                </c:pt>
                <c:pt idx="203">
                  <c:v>S3</c:v>
                </c:pt>
                <c:pt idx="204">
                  <c:v>S3</c:v>
                </c:pt>
                <c:pt idx="205">
                  <c:v>S3</c:v>
                </c:pt>
                <c:pt idx="206">
                  <c:v>S3</c:v>
                </c:pt>
                <c:pt idx="207">
                  <c:v>S3</c:v>
                </c:pt>
              </c:strCache>
            </c:strRef>
          </c:cat>
          <c:val>
            <c:numRef>
              <c:f>'tallied gDNA outliers removed'!$AG$2:$AG$209</c:f>
              <c:numCache>
                <c:formatCode>General</c:formatCode>
                <c:ptCount val="208"/>
                <c:pt idx="0">
                  <c:v>9</c:v>
                </c:pt>
                <c:pt idx="1">
                  <c:v>6</c:v>
                </c:pt>
                <c:pt idx="2">
                  <c:v>21</c:v>
                </c:pt>
                <c:pt idx="3">
                  <c:v>5</c:v>
                </c:pt>
                <c:pt idx="4">
                  <c:v>16</c:v>
                </c:pt>
                <c:pt idx="5">
                  <c:v>8</c:v>
                </c:pt>
                <c:pt idx="6">
                  <c:v>17</c:v>
                </c:pt>
                <c:pt idx="7">
                  <c:v>5</c:v>
                </c:pt>
                <c:pt idx="8">
                  <c:v>16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16</c:v>
                </c:pt>
                <c:pt idx="14">
                  <c:v>8</c:v>
                </c:pt>
                <c:pt idx="15">
                  <c:v>10</c:v>
                </c:pt>
                <c:pt idx="16">
                  <c:v>23</c:v>
                </c:pt>
                <c:pt idx="17">
                  <c:v>17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10</c:v>
                </c:pt>
                <c:pt idx="23">
                  <c:v>8</c:v>
                </c:pt>
                <c:pt idx="24">
                  <c:v>12</c:v>
                </c:pt>
                <c:pt idx="27">
                  <c:v>8</c:v>
                </c:pt>
                <c:pt idx="28">
                  <c:v>15</c:v>
                </c:pt>
                <c:pt idx="29">
                  <c:v>9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8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16</c:v>
                </c:pt>
                <c:pt idx="41">
                  <c:v>11</c:v>
                </c:pt>
                <c:pt idx="42">
                  <c:v>15</c:v>
                </c:pt>
                <c:pt idx="43">
                  <c:v>7</c:v>
                </c:pt>
                <c:pt idx="44">
                  <c:v>5</c:v>
                </c:pt>
                <c:pt idx="45">
                  <c:v>15</c:v>
                </c:pt>
                <c:pt idx="46">
                  <c:v>38</c:v>
                </c:pt>
                <c:pt idx="47">
                  <c:v>4</c:v>
                </c:pt>
                <c:pt idx="48">
                  <c:v>9</c:v>
                </c:pt>
                <c:pt idx="49">
                  <c:v>4</c:v>
                </c:pt>
                <c:pt idx="50">
                  <c:v>4</c:v>
                </c:pt>
                <c:pt idx="53">
                  <c:v>10</c:v>
                </c:pt>
                <c:pt idx="54">
                  <c:v>9</c:v>
                </c:pt>
                <c:pt idx="55">
                  <c:v>21</c:v>
                </c:pt>
                <c:pt idx="56">
                  <c:v>19</c:v>
                </c:pt>
                <c:pt idx="57">
                  <c:v>13</c:v>
                </c:pt>
                <c:pt idx="58">
                  <c:v>10</c:v>
                </c:pt>
                <c:pt idx="59">
                  <c:v>10</c:v>
                </c:pt>
                <c:pt idx="60">
                  <c:v>21</c:v>
                </c:pt>
                <c:pt idx="61">
                  <c:v>10</c:v>
                </c:pt>
                <c:pt idx="62">
                  <c:v>12</c:v>
                </c:pt>
                <c:pt idx="63">
                  <c:v>8</c:v>
                </c:pt>
                <c:pt idx="64">
                  <c:v>12</c:v>
                </c:pt>
                <c:pt idx="67">
                  <c:v>8</c:v>
                </c:pt>
                <c:pt idx="68">
                  <c:v>11</c:v>
                </c:pt>
                <c:pt idx="69">
                  <c:v>9</c:v>
                </c:pt>
                <c:pt idx="70">
                  <c:v>9</c:v>
                </c:pt>
                <c:pt idx="71">
                  <c:v>21</c:v>
                </c:pt>
                <c:pt idx="72">
                  <c:v>10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9</c:v>
                </c:pt>
                <c:pt idx="80">
                  <c:v>6</c:v>
                </c:pt>
                <c:pt idx="81">
                  <c:v>18</c:v>
                </c:pt>
                <c:pt idx="82">
                  <c:v>7</c:v>
                </c:pt>
                <c:pt idx="83">
                  <c:v>6</c:v>
                </c:pt>
                <c:pt idx="84">
                  <c:v>17</c:v>
                </c:pt>
                <c:pt idx="85">
                  <c:v>16</c:v>
                </c:pt>
                <c:pt idx="86">
                  <c:v>20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7</c:v>
                </c:pt>
                <c:pt idx="104">
                  <c:v>2</c:v>
                </c:pt>
                <c:pt idx="105">
                  <c:v>7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11">
                  <c:v>4</c:v>
                </c:pt>
                <c:pt idx="112">
                  <c:v>14</c:v>
                </c:pt>
                <c:pt idx="113">
                  <c:v>5</c:v>
                </c:pt>
                <c:pt idx="114">
                  <c:v>4</c:v>
                </c:pt>
                <c:pt idx="115">
                  <c:v>15</c:v>
                </c:pt>
                <c:pt idx="116">
                  <c:v>6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5</c:v>
                </c:pt>
                <c:pt idx="122">
                  <c:v>8</c:v>
                </c:pt>
                <c:pt idx="123">
                  <c:v>6</c:v>
                </c:pt>
                <c:pt idx="124">
                  <c:v>5</c:v>
                </c:pt>
                <c:pt idx="125">
                  <c:v>9</c:v>
                </c:pt>
                <c:pt idx="126">
                  <c:v>7</c:v>
                </c:pt>
                <c:pt idx="127">
                  <c:v>5</c:v>
                </c:pt>
                <c:pt idx="128">
                  <c:v>6</c:v>
                </c:pt>
                <c:pt idx="129">
                  <c:v>5</c:v>
                </c:pt>
                <c:pt idx="130">
                  <c:v>6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5</c:v>
                </c:pt>
                <c:pt idx="135">
                  <c:v>6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5</c:v>
                </c:pt>
                <c:pt idx="143">
                  <c:v>6</c:v>
                </c:pt>
                <c:pt idx="144">
                  <c:v>5</c:v>
                </c:pt>
                <c:pt idx="145">
                  <c:v>6</c:v>
                </c:pt>
                <c:pt idx="146">
                  <c:v>5</c:v>
                </c:pt>
                <c:pt idx="147">
                  <c:v>4</c:v>
                </c:pt>
                <c:pt idx="148">
                  <c:v>4</c:v>
                </c:pt>
                <c:pt idx="149">
                  <c:v>6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6</c:v>
                </c:pt>
                <c:pt idx="157">
                  <c:v>4</c:v>
                </c:pt>
                <c:pt idx="160">
                  <c:v>7</c:v>
                </c:pt>
                <c:pt idx="161">
                  <c:v>5</c:v>
                </c:pt>
                <c:pt idx="162">
                  <c:v>5</c:v>
                </c:pt>
                <c:pt idx="163">
                  <c:v>4</c:v>
                </c:pt>
                <c:pt idx="164">
                  <c:v>6</c:v>
                </c:pt>
                <c:pt idx="165">
                  <c:v>8</c:v>
                </c:pt>
                <c:pt idx="166">
                  <c:v>8</c:v>
                </c:pt>
                <c:pt idx="167">
                  <c:v>5</c:v>
                </c:pt>
                <c:pt idx="168">
                  <c:v>5</c:v>
                </c:pt>
                <c:pt idx="169">
                  <c:v>11</c:v>
                </c:pt>
                <c:pt idx="170">
                  <c:v>4</c:v>
                </c:pt>
                <c:pt idx="171">
                  <c:v>5</c:v>
                </c:pt>
                <c:pt idx="172">
                  <c:v>9</c:v>
                </c:pt>
                <c:pt idx="173">
                  <c:v>5</c:v>
                </c:pt>
                <c:pt idx="174">
                  <c:v>4</c:v>
                </c:pt>
                <c:pt idx="175">
                  <c:v>5</c:v>
                </c:pt>
                <c:pt idx="176">
                  <c:v>14</c:v>
                </c:pt>
                <c:pt idx="177">
                  <c:v>10</c:v>
                </c:pt>
                <c:pt idx="178">
                  <c:v>6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4</c:v>
                </c:pt>
                <c:pt idx="185">
                  <c:v>5</c:v>
                </c:pt>
                <c:pt idx="186">
                  <c:v>4</c:v>
                </c:pt>
                <c:pt idx="187">
                  <c:v>6</c:v>
                </c:pt>
                <c:pt idx="188">
                  <c:v>5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5</c:v>
                </c:pt>
                <c:pt idx="193">
                  <c:v>5</c:v>
                </c:pt>
                <c:pt idx="194">
                  <c:v>7</c:v>
                </c:pt>
                <c:pt idx="195">
                  <c:v>5</c:v>
                </c:pt>
                <c:pt idx="196">
                  <c:v>11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6</c:v>
                </c:pt>
                <c:pt idx="201">
                  <c:v>6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5</c:v>
                </c:pt>
                <c:pt idx="206">
                  <c:v>6</c:v>
                </c:pt>
                <c:pt idx="20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6-4043-93E6-CD55C403C0E2}"/>
            </c:ext>
          </c:extLst>
        </c:ser>
        <c:ser>
          <c:idx val="1"/>
          <c:order val="1"/>
          <c:tx>
            <c:strRef>
              <c:f>'tallied gDNA outliers removed'!$AH$1</c:f>
              <c:strCache>
                <c:ptCount val="1"/>
                <c:pt idx="0">
                  <c:v>loss of one dubius allele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'tallied gDNA outliers removed'!$AF$2:$AF$209</c:f>
              <c:strCache>
                <c:ptCount val="20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94">
                  <c:v>S1</c:v>
                </c:pt>
                <c:pt idx="95">
                  <c:v>S1</c:v>
                </c:pt>
                <c:pt idx="96">
                  <c:v>S1</c:v>
                </c:pt>
                <c:pt idx="97">
                  <c:v>S1</c:v>
                </c:pt>
                <c:pt idx="98">
                  <c:v>S1</c:v>
                </c:pt>
                <c:pt idx="99">
                  <c:v>S1</c:v>
                </c:pt>
                <c:pt idx="100">
                  <c:v>S1</c:v>
                </c:pt>
                <c:pt idx="101">
                  <c:v>S1</c:v>
                </c:pt>
                <c:pt idx="102">
                  <c:v>S1</c:v>
                </c:pt>
                <c:pt idx="103">
                  <c:v>S1</c:v>
                </c:pt>
                <c:pt idx="104">
                  <c:v>S1</c:v>
                </c:pt>
                <c:pt idx="105">
                  <c:v>S1</c:v>
                </c:pt>
                <c:pt idx="106">
                  <c:v>S1</c:v>
                </c:pt>
                <c:pt idx="107">
                  <c:v>S1</c:v>
                </c:pt>
                <c:pt idx="108">
                  <c:v>S1</c:v>
                </c:pt>
                <c:pt idx="111">
                  <c:v>S2</c:v>
                </c:pt>
                <c:pt idx="112">
                  <c:v>S2</c:v>
                </c:pt>
                <c:pt idx="113">
                  <c:v>S2</c:v>
                </c:pt>
                <c:pt idx="114">
                  <c:v>S2</c:v>
                </c:pt>
                <c:pt idx="115">
                  <c:v>S2</c:v>
                </c:pt>
                <c:pt idx="116">
                  <c:v>S2</c:v>
                </c:pt>
                <c:pt idx="117">
                  <c:v>S2</c:v>
                </c:pt>
                <c:pt idx="118">
                  <c:v>S2</c:v>
                </c:pt>
                <c:pt idx="119">
                  <c:v>S2</c:v>
                </c:pt>
                <c:pt idx="120">
                  <c:v>S2</c:v>
                </c:pt>
                <c:pt idx="121">
                  <c:v>S2</c:v>
                </c:pt>
                <c:pt idx="122">
                  <c:v>S2</c:v>
                </c:pt>
                <c:pt idx="123">
                  <c:v>S2</c:v>
                </c:pt>
                <c:pt idx="124">
                  <c:v>S2</c:v>
                </c:pt>
                <c:pt idx="125">
                  <c:v>S2</c:v>
                </c:pt>
                <c:pt idx="126">
                  <c:v>S2</c:v>
                </c:pt>
                <c:pt idx="127">
                  <c:v>S2</c:v>
                </c:pt>
                <c:pt idx="128">
                  <c:v>S2</c:v>
                </c:pt>
                <c:pt idx="129">
                  <c:v>S2</c:v>
                </c:pt>
                <c:pt idx="130">
                  <c:v>S2</c:v>
                </c:pt>
                <c:pt idx="131">
                  <c:v>S2</c:v>
                </c:pt>
                <c:pt idx="132">
                  <c:v>S2</c:v>
                </c:pt>
                <c:pt idx="133">
                  <c:v>S2</c:v>
                </c:pt>
                <c:pt idx="134">
                  <c:v>S2</c:v>
                </c:pt>
                <c:pt idx="135">
                  <c:v>S2</c:v>
                </c:pt>
                <c:pt idx="136">
                  <c:v>S2</c:v>
                </c:pt>
                <c:pt idx="137">
                  <c:v>S2</c:v>
                </c:pt>
                <c:pt idx="138">
                  <c:v>S2</c:v>
                </c:pt>
                <c:pt idx="139">
                  <c:v>S2</c:v>
                </c:pt>
                <c:pt idx="140">
                  <c:v>S2</c:v>
                </c:pt>
                <c:pt idx="141">
                  <c:v>S2</c:v>
                </c:pt>
                <c:pt idx="142">
                  <c:v>S2</c:v>
                </c:pt>
                <c:pt idx="143">
                  <c:v>S2</c:v>
                </c:pt>
                <c:pt idx="144">
                  <c:v>S2</c:v>
                </c:pt>
                <c:pt idx="145">
                  <c:v>S2</c:v>
                </c:pt>
                <c:pt idx="146">
                  <c:v>S2</c:v>
                </c:pt>
                <c:pt idx="147">
                  <c:v>S2</c:v>
                </c:pt>
                <c:pt idx="148">
                  <c:v>S2</c:v>
                </c:pt>
                <c:pt idx="149">
                  <c:v>S2</c:v>
                </c:pt>
                <c:pt idx="150">
                  <c:v>S2</c:v>
                </c:pt>
                <c:pt idx="151">
                  <c:v>S2</c:v>
                </c:pt>
                <c:pt idx="152">
                  <c:v>S2</c:v>
                </c:pt>
                <c:pt idx="153">
                  <c:v>S2</c:v>
                </c:pt>
                <c:pt idx="154">
                  <c:v>S2</c:v>
                </c:pt>
                <c:pt idx="155">
                  <c:v>S2</c:v>
                </c:pt>
                <c:pt idx="156">
                  <c:v>S2</c:v>
                </c:pt>
                <c:pt idx="157">
                  <c:v>S2</c:v>
                </c:pt>
                <c:pt idx="160">
                  <c:v>S3</c:v>
                </c:pt>
                <c:pt idx="161">
                  <c:v>S3</c:v>
                </c:pt>
                <c:pt idx="162">
                  <c:v>S3</c:v>
                </c:pt>
                <c:pt idx="163">
                  <c:v>S3</c:v>
                </c:pt>
                <c:pt idx="164">
                  <c:v>S3</c:v>
                </c:pt>
                <c:pt idx="165">
                  <c:v>S3</c:v>
                </c:pt>
                <c:pt idx="166">
                  <c:v>S3</c:v>
                </c:pt>
                <c:pt idx="167">
                  <c:v>S3</c:v>
                </c:pt>
                <c:pt idx="168">
                  <c:v>S3</c:v>
                </c:pt>
                <c:pt idx="169">
                  <c:v>S3</c:v>
                </c:pt>
                <c:pt idx="170">
                  <c:v>S3</c:v>
                </c:pt>
                <c:pt idx="171">
                  <c:v>S3</c:v>
                </c:pt>
                <c:pt idx="172">
                  <c:v>S3</c:v>
                </c:pt>
                <c:pt idx="173">
                  <c:v>S3</c:v>
                </c:pt>
                <c:pt idx="174">
                  <c:v>S3</c:v>
                </c:pt>
                <c:pt idx="175">
                  <c:v>S3</c:v>
                </c:pt>
                <c:pt idx="176">
                  <c:v>S3</c:v>
                </c:pt>
                <c:pt idx="177">
                  <c:v>S3</c:v>
                </c:pt>
                <c:pt idx="178">
                  <c:v>S3</c:v>
                </c:pt>
                <c:pt idx="179">
                  <c:v>S3</c:v>
                </c:pt>
                <c:pt idx="180">
                  <c:v>S3</c:v>
                </c:pt>
                <c:pt idx="181">
                  <c:v>S3</c:v>
                </c:pt>
                <c:pt idx="182">
                  <c:v>S3</c:v>
                </c:pt>
                <c:pt idx="183">
                  <c:v>S3</c:v>
                </c:pt>
                <c:pt idx="184">
                  <c:v>S3</c:v>
                </c:pt>
                <c:pt idx="185">
                  <c:v>S3</c:v>
                </c:pt>
                <c:pt idx="186">
                  <c:v>S3</c:v>
                </c:pt>
                <c:pt idx="187">
                  <c:v>S3</c:v>
                </c:pt>
                <c:pt idx="188">
                  <c:v>S3</c:v>
                </c:pt>
                <c:pt idx="189">
                  <c:v>S3</c:v>
                </c:pt>
                <c:pt idx="190">
                  <c:v>S3</c:v>
                </c:pt>
                <c:pt idx="191">
                  <c:v>S3</c:v>
                </c:pt>
                <c:pt idx="192">
                  <c:v>S3</c:v>
                </c:pt>
                <c:pt idx="193">
                  <c:v>S3</c:v>
                </c:pt>
                <c:pt idx="194">
                  <c:v>S3</c:v>
                </c:pt>
                <c:pt idx="195">
                  <c:v>S3</c:v>
                </c:pt>
                <c:pt idx="196">
                  <c:v>S3</c:v>
                </c:pt>
                <c:pt idx="197">
                  <c:v>S3</c:v>
                </c:pt>
                <c:pt idx="198">
                  <c:v>S3</c:v>
                </c:pt>
                <c:pt idx="199">
                  <c:v>S3</c:v>
                </c:pt>
                <c:pt idx="200">
                  <c:v>S3</c:v>
                </c:pt>
                <c:pt idx="201">
                  <c:v>S3</c:v>
                </c:pt>
                <c:pt idx="202">
                  <c:v>S3</c:v>
                </c:pt>
                <c:pt idx="203">
                  <c:v>S3</c:v>
                </c:pt>
                <c:pt idx="204">
                  <c:v>S3</c:v>
                </c:pt>
                <c:pt idx="205">
                  <c:v>S3</c:v>
                </c:pt>
                <c:pt idx="206">
                  <c:v>S3</c:v>
                </c:pt>
                <c:pt idx="207">
                  <c:v>S3</c:v>
                </c:pt>
              </c:strCache>
            </c:strRef>
          </c:cat>
          <c:val>
            <c:numRef>
              <c:f>'tallied gDNA outliers removed'!$AH$2:$AH$209</c:f>
              <c:numCache>
                <c:formatCode>General</c:formatCode>
                <c:ptCount val="208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12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13</c:v>
                </c:pt>
                <c:pt idx="9">
                  <c:v>7</c:v>
                </c:pt>
                <c:pt idx="10">
                  <c:v>5</c:v>
                </c:pt>
                <c:pt idx="11">
                  <c:v>11</c:v>
                </c:pt>
                <c:pt idx="12">
                  <c:v>8</c:v>
                </c:pt>
                <c:pt idx="14">
                  <c:v>10</c:v>
                </c:pt>
                <c:pt idx="15">
                  <c:v>6</c:v>
                </c:pt>
                <c:pt idx="16">
                  <c:v>7</c:v>
                </c:pt>
                <c:pt idx="17">
                  <c:v>15</c:v>
                </c:pt>
                <c:pt idx="18">
                  <c:v>8</c:v>
                </c:pt>
                <c:pt idx="19">
                  <c:v>7</c:v>
                </c:pt>
                <c:pt idx="20">
                  <c:v>4</c:v>
                </c:pt>
                <c:pt idx="21">
                  <c:v>7</c:v>
                </c:pt>
                <c:pt idx="22">
                  <c:v>10</c:v>
                </c:pt>
                <c:pt idx="23">
                  <c:v>6</c:v>
                </c:pt>
                <c:pt idx="24">
                  <c:v>25</c:v>
                </c:pt>
                <c:pt idx="27">
                  <c:v>7</c:v>
                </c:pt>
                <c:pt idx="28">
                  <c:v>6</c:v>
                </c:pt>
                <c:pt idx="29">
                  <c:v>8</c:v>
                </c:pt>
                <c:pt idx="30">
                  <c:v>28</c:v>
                </c:pt>
                <c:pt idx="31">
                  <c:v>7</c:v>
                </c:pt>
                <c:pt idx="32">
                  <c:v>31</c:v>
                </c:pt>
                <c:pt idx="33">
                  <c:v>36</c:v>
                </c:pt>
                <c:pt idx="34">
                  <c:v>13</c:v>
                </c:pt>
                <c:pt idx="35">
                  <c:v>7</c:v>
                </c:pt>
                <c:pt idx="36">
                  <c:v>29</c:v>
                </c:pt>
                <c:pt idx="37">
                  <c:v>5</c:v>
                </c:pt>
                <c:pt idx="38">
                  <c:v>24</c:v>
                </c:pt>
                <c:pt idx="41">
                  <c:v>3</c:v>
                </c:pt>
                <c:pt idx="42">
                  <c:v>1</c:v>
                </c:pt>
                <c:pt idx="43">
                  <c:v>5</c:v>
                </c:pt>
                <c:pt idx="44">
                  <c:v>4</c:v>
                </c:pt>
                <c:pt idx="45">
                  <c:v>5</c:v>
                </c:pt>
                <c:pt idx="46">
                  <c:v>23</c:v>
                </c:pt>
                <c:pt idx="47">
                  <c:v>5</c:v>
                </c:pt>
                <c:pt idx="48">
                  <c:v>27</c:v>
                </c:pt>
                <c:pt idx="49">
                  <c:v>3</c:v>
                </c:pt>
                <c:pt idx="50">
                  <c:v>7</c:v>
                </c:pt>
                <c:pt idx="53">
                  <c:v>9</c:v>
                </c:pt>
                <c:pt idx="54">
                  <c:v>9</c:v>
                </c:pt>
                <c:pt idx="55">
                  <c:v>17</c:v>
                </c:pt>
                <c:pt idx="56">
                  <c:v>22</c:v>
                </c:pt>
                <c:pt idx="57">
                  <c:v>2</c:v>
                </c:pt>
                <c:pt idx="58">
                  <c:v>11</c:v>
                </c:pt>
                <c:pt idx="59">
                  <c:v>2</c:v>
                </c:pt>
                <c:pt idx="60">
                  <c:v>4</c:v>
                </c:pt>
                <c:pt idx="61">
                  <c:v>2</c:v>
                </c:pt>
                <c:pt idx="62">
                  <c:v>29</c:v>
                </c:pt>
                <c:pt idx="63">
                  <c:v>8</c:v>
                </c:pt>
                <c:pt idx="64">
                  <c:v>4</c:v>
                </c:pt>
                <c:pt idx="67">
                  <c:v>4</c:v>
                </c:pt>
                <c:pt idx="68">
                  <c:v>2</c:v>
                </c:pt>
                <c:pt idx="69">
                  <c:v>4</c:v>
                </c:pt>
                <c:pt idx="70">
                  <c:v>3</c:v>
                </c:pt>
                <c:pt idx="71">
                  <c:v>2</c:v>
                </c:pt>
                <c:pt idx="72">
                  <c:v>4</c:v>
                </c:pt>
                <c:pt idx="73">
                  <c:v>9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3</c:v>
                </c:pt>
                <c:pt idx="80">
                  <c:v>6</c:v>
                </c:pt>
                <c:pt idx="81">
                  <c:v>9</c:v>
                </c:pt>
                <c:pt idx="82">
                  <c:v>5</c:v>
                </c:pt>
                <c:pt idx="83">
                  <c:v>13</c:v>
                </c:pt>
                <c:pt idx="84">
                  <c:v>3</c:v>
                </c:pt>
                <c:pt idx="85">
                  <c:v>9</c:v>
                </c:pt>
                <c:pt idx="86">
                  <c:v>3</c:v>
                </c:pt>
                <c:pt idx="94">
                  <c:v>5</c:v>
                </c:pt>
                <c:pt idx="95">
                  <c:v>4</c:v>
                </c:pt>
                <c:pt idx="96">
                  <c:v>4</c:v>
                </c:pt>
                <c:pt idx="97">
                  <c:v>6</c:v>
                </c:pt>
                <c:pt idx="98">
                  <c:v>3</c:v>
                </c:pt>
                <c:pt idx="99">
                  <c:v>9</c:v>
                </c:pt>
                <c:pt idx="100">
                  <c:v>4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5</c:v>
                </c:pt>
                <c:pt idx="105">
                  <c:v>33</c:v>
                </c:pt>
                <c:pt idx="106">
                  <c:v>4</c:v>
                </c:pt>
                <c:pt idx="107">
                  <c:v>6</c:v>
                </c:pt>
                <c:pt idx="108">
                  <c:v>7</c:v>
                </c:pt>
                <c:pt idx="111">
                  <c:v>13</c:v>
                </c:pt>
                <c:pt idx="112">
                  <c:v>9</c:v>
                </c:pt>
                <c:pt idx="113">
                  <c:v>6</c:v>
                </c:pt>
                <c:pt idx="114">
                  <c:v>6</c:v>
                </c:pt>
                <c:pt idx="115">
                  <c:v>11</c:v>
                </c:pt>
                <c:pt idx="116">
                  <c:v>3</c:v>
                </c:pt>
                <c:pt idx="117">
                  <c:v>3</c:v>
                </c:pt>
                <c:pt idx="118">
                  <c:v>0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17</c:v>
                </c:pt>
                <c:pt idx="123">
                  <c:v>6</c:v>
                </c:pt>
                <c:pt idx="124">
                  <c:v>4</c:v>
                </c:pt>
                <c:pt idx="125">
                  <c:v>23</c:v>
                </c:pt>
                <c:pt idx="126">
                  <c:v>5</c:v>
                </c:pt>
                <c:pt idx="127">
                  <c:v>6</c:v>
                </c:pt>
                <c:pt idx="128">
                  <c:v>11</c:v>
                </c:pt>
                <c:pt idx="129">
                  <c:v>3</c:v>
                </c:pt>
                <c:pt idx="130">
                  <c:v>9</c:v>
                </c:pt>
                <c:pt idx="131">
                  <c:v>1</c:v>
                </c:pt>
                <c:pt idx="132">
                  <c:v>18</c:v>
                </c:pt>
                <c:pt idx="133">
                  <c:v>3</c:v>
                </c:pt>
                <c:pt idx="134">
                  <c:v>2</c:v>
                </c:pt>
                <c:pt idx="135">
                  <c:v>2</c:v>
                </c:pt>
                <c:pt idx="136">
                  <c:v>6</c:v>
                </c:pt>
                <c:pt idx="137">
                  <c:v>3</c:v>
                </c:pt>
                <c:pt idx="138">
                  <c:v>1</c:v>
                </c:pt>
                <c:pt idx="139">
                  <c:v>2</c:v>
                </c:pt>
                <c:pt idx="140">
                  <c:v>5</c:v>
                </c:pt>
                <c:pt idx="141">
                  <c:v>6</c:v>
                </c:pt>
                <c:pt idx="142">
                  <c:v>2</c:v>
                </c:pt>
                <c:pt idx="143">
                  <c:v>5</c:v>
                </c:pt>
                <c:pt idx="144">
                  <c:v>4</c:v>
                </c:pt>
                <c:pt idx="145">
                  <c:v>3</c:v>
                </c:pt>
                <c:pt idx="146">
                  <c:v>17</c:v>
                </c:pt>
                <c:pt idx="147">
                  <c:v>17</c:v>
                </c:pt>
                <c:pt idx="148">
                  <c:v>12</c:v>
                </c:pt>
                <c:pt idx="149">
                  <c:v>4</c:v>
                </c:pt>
                <c:pt idx="150">
                  <c:v>7</c:v>
                </c:pt>
                <c:pt idx="151">
                  <c:v>4</c:v>
                </c:pt>
                <c:pt idx="152">
                  <c:v>5</c:v>
                </c:pt>
                <c:pt idx="153">
                  <c:v>6</c:v>
                </c:pt>
                <c:pt idx="154">
                  <c:v>8</c:v>
                </c:pt>
                <c:pt idx="155">
                  <c:v>6</c:v>
                </c:pt>
                <c:pt idx="156">
                  <c:v>5</c:v>
                </c:pt>
                <c:pt idx="157">
                  <c:v>6</c:v>
                </c:pt>
                <c:pt idx="160">
                  <c:v>8</c:v>
                </c:pt>
                <c:pt idx="161">
                  <c:v>5</c:v>
                </c:pt>
                <c:pt idx="162">
                  <c:v>5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3</c:v>
                </c:pt>
                <c:pt idx="167">
                  <c:v>8</c:v>
                </c:pt>
                <c:pt idx="168">
                  <c:v>3</c:v>
                </c:pt>
                <c:pt idx="169">
                  <c:v>35</c:v>
                </c:pt>
                <c:pt idx="170">
                  <c:v>3</c:v>
                </c:pt>
                <c:pt idx="171">
                  <c:v>2</c:v>
                </c:pt>
                <c:pt idx="172">
                  <c:v>22</c:v>
                </c:pt>
                <c:pt idx="173">
                  <c:v>7</c:v>
                </c:pt>
                <c:pt idx="174">
                  <c:v>4</c:v>
                </c:pt>
                <c:pt idx="175">
                  <c:v>9</c:v>
                </c:pt>
                <c:pt idx="176">
                  <c:v>18</c:v>
                </c:pt>
                <c:pt idx="177">
                  <c:v>20</c:v>
                </c:pt>
                <c:pt idx="178">
                  <c:v>2</c:v>
                </c:pt>
                <c:pt idx="179">
                  <c:v>1</c:v>
                </c:pt>
                <c:pt idx="180">
                  <c:v>6</c:v>
                </c:pt>
                <c:pt idx="181">
                  <c:v>1</c:v>
                </c:pt>
                <c:pt idx="182">
                  <c:v>1</c:v>
                </c:pt>
                <c:pt idx="183">
                  <c:v>2</c:v>
                </c:pt>
                <c:pt idx="184">
                  <c:v>7</c:v>
                </c:pt>
                <c:pt idx="185">
                  <c:v>11</c:v>
                </c:pt>
                <c:pt idx="186">
                  <c:v>5</c:v>
                </c:pt>
                <c:pt idx="187">
                  <c:v>3</c:v>
                </c:pt>
                <c:pt idx="188">
                  <c:v>5</c:v>
                </c:pt>
                <c:pt idx="189">
                  <c:v>1</c:v>
                </c:pt>
                <c:pt idx="190">
                  <c:v>2</c:v>
                </c:pt>
                <c:pt idx="191">
                  <c:v>8</c:v>
                </c:pt>
                <c:pt idx="192">
                  <c:v>4</c:v>
                </c:pt>
                <c:pt idx="193">
                  <c:v>1</c:v>
                </c:pt>
                <c:pt idx="194">
                  <c:v>11</c:v>
                </c:pt>
                <c:pt idx="195">
                  <c:v>6</c:v>
                </c:pt>
                <c:pt idx="196">
                  <c:v>34</c:v>
                </c:pt>
                <c:pt idx="197">
                  <c:v>6</c:v>
                </c:pt>
                <c:pt idx="198">
                  <c:v>4</c:v>
                </c:pt>
                <c:pt idx="199">
                  <c:v>5</c:v>
                </c:pt>
                <c:pt idx="200">
                  <c:v>12</c:v>
                </c:pt>
                <c:pt idx="201">
                  <c:v>10</c:v>
                </c:pt>
                <c:pt idx="202">
                  <c:v>6</c:v>
                </c:pt>
                <c:pt idx="203">
                  <c:v>11</c:v>
                </c:pt>
                <c:pt idx="204">
                  <c:v>5</c:v>
                </c:pt>
                <c:pt idx="205">
                  <c:v>7</c:v>
                </c:pt>
                <c:pt idx="206">
                  <c:v>27</c:v>
                </c:pt>
                <c:pt idx="20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66-4043-93E6-CD55C403C0E2}"/>
            </c:ext>
          </c:extLst>
        </c:ser>
        <c:ser>
          <c:idx val="2"/>
          <c:order val="2"/>
          <c:tx>
            <c:strRef>
              <c:f>'tallied gDNA outliers removed'!$AI$1</c:f>
              <c:strCache>
                <c:ptCount val="1"/>
                <c:pt idx="0">
                  <c:v>no loss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'tallied gDNA outliers removed'!$AF$2:$AF$209</c:f>
              <c:strCache>
                <c:ptCount val="20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94">
                  <c:v>S1</c:v>
                </c:pt>
                <c:pt idx="95">
                  <c:v>S1</c:v>
                </c:pt>
                <c:pt idx="96">
                  <c:v>S1</c:v>
                </c:pt>
                <c:pt idx="97">
                  <c:v>S1</c:v>
                </c:pt>
                <c:pt idx="98">
                  <c:v>S1</c:v>
                </c:pt>
                <c:pt idx="99">
                  <c:v>S1</c:v>
                </c:pt>
                <c:pt idx="100">
                  <c:v>S1</c:v>
                </c:pt>
                <c:pt idx="101">
                  <c:v>S1</c:v>
                </c:pt>
                <c:pt idx="102">
                  <c:v>S1</c:v>
                </c:pt>
                <c:pt idx="103">
                  <c:v>S1</c:v>
                </c:pt>
                <c:pt idx="104">
                  <c:v>S1</c:v>
                </c:pt>
                <c:pt idx="105">
                  <c:v>S1</c:v>
                </c:pt>
                <c:pt idx="106">
                  <c:v>S1</c:v>
                </c:pt>
                <c:pt idx="107">
                  <c:v>S1</c:v>
                </c:pt>
                <c:pt idx="108">
                  <c:v>S1</c:v>
                </c:pt>
                <c:pt idx="111">
                  <c:v>S2</c:v>
                </c:pt>
                <c:pt idx="112">
                  <c:v>S2</c:v>
                </c:pt>
                <c:pt idx="113">
                  <c:v>S2</c:v>
                </c:pt>
                <c:pt idx="114">
                  <c:v>S2</c:v>
                </c:pt>
                <c:pt idx="115">
                  <c:v>S2</c:v>
                </c:pt>
                <c:pt idx="116">
                  <c:v>S2</c:v>
                </c:pt>
                <c:pt idx="117">
                  <c:v>S2</c:v>
                </c:pt>
                <c:pt idx="118">
                  <c:v>S2</c:v>
                </c:pt>
                <c:pt idx="119">
                  <c:v>S2</c:v>
                </c:pt>
                <c:pt idx="120">
                  <c:v>S2</c:v>
                </c:pt>
                <c:pt idx="121">
                  <c:v>S2</c:v>
                </c:pt>
                <c:pt idx="122">
                  <c:v>S2</c:v>
                </c:pt>
                <c:pt idx="123">
                  <c:v>S2</c:v>
                </c:pt>
                <c:pt idx="124">
                  <c:v>S2</c:v>
                </c:pt>
                <c:pt idx="125">
                  <c:v>S2</c:v>
                </c:pt>
                <c:pt idx="126">
                  <c:v>S2</c:v>
                </c:pt>
                <c:pt idx="127">
                  <c:v>S2</c:v>
                </c:pt>
                <c:pt idx="128">
                  <c:v>S2</c:v>
                </c:pt>
                <c:pt idx="129">
                  <c:v>S2</c:v>
                </c:pt>
                <c:pt idx="130">
                  <c:v>S2</c:v>
                </c:pt>
                <c:pt idx="131">
                  <c:v>S2</c:v>
                </c:pt>
                <c:pt idx="132">
                  <c:v>S2</c:v>
                </c:pt>
                <c:pt idx="133">
                  <c:v>S2</c:v>
                </c:pt>
                <c:pt idx="134">
                  <c:v>S2</c:v>
                </c:pt>
                <c:pt idx="135">
                  <c:v>S2</c:v>
                </c:pt>
                <c:pt idx="136">
                  <c:v>S2</c:v>
                </c:pt>
                <c:pt idx="137">
                  <c:v>S2</c:v>
                </c:pt>
                <c:pt idx="138">
                  <c:v>S2</c:v>
                </c:pt>
                <c:pt idx="139">
                  <c:v>S2</c:v>
                </c:pt>
                <c:pt idx="140">
                  <c:v>S2</c:v>
                </c:pt>
                <c:pt idx="141">
                  <c:v>S2</c:v>
                </c:pt>
                <c:pt idx="142">
                  <c:v>S2</c:v>
                </c:pt>
                <c:pt idx="143">
                  <c:v>S2</c:v>
                </c:pt>
                <c:pt idx="144">
                  <c:v>S2</c:v>
                </c:pt>
                <c:pt idx="145">
                  <c:v>S2</c:v>
                </c:pt>
                <c:pt idx="146">
                  <c:v>S2</c:v>
                </c:pt>
                <c:pt idx="147">
                  <c:v>S2</c:v>
                </c:pt>
                <c:pt idx="148">
                  <c:v>S2</c:v>
                </c:pt>
                <c:pt idx="149">
                  <c:v>S2</c:v>
                </c:pt>
                <c:pt idx="150">
                  <c:v>S2</c:v>
                </c:pt>
                <c:pt idx="151">
                  <c:v>S2</c:v>
                </c:pt>
                <c:pt idx="152">
                  <c:v>S2</c:v>
                </c:pt>
                <c:pt idx="153">
                  <c:v>S2</c:v>
                </c:pt>
                <c:pt idx="154">
                  <c:v>S2</c:v>
                </c:pt>
                <c:pt idx="155">
                  <c:v>S2</c:v>
                </c:pt>
                <c:pt idx="156">
                  <c:v>S2</c:v>
                </c:pt>
                <c:pt idx="157">
                  <c:v>S2</c:v>
                </c:pt>
                <c:pt idx="160">
                  <c:v>S3</c:v>
                </c:pt>
                <c:pt idx="161">
                  <c:v>S3</c:v>
                </c:pt>
                <c:pt idx="162">
                  <c:v>S3</c:v>
                </c:pt>
                <c:pt idx="163">
                  <c:v>S3</c:v>
                </c:pt>
                <c:pt idx="164">
                  <c:v>S3</c:v>
                </c:pt>
                <c:pt idx="165">
                  <c:v>S3</c:v>
                </c:pt>
                <c:pt idx="166">
                  <c:v>S3</c:v>
                </c:pt>
                <c:pt idx="167">
                  <c:v>S3</c:v>
                </c:pt>
                <c:pt idx="168">
                  <c:v>S3</c:v>
                </c:pt>
                <c:pt idx="169">
                  <c:v>S3</c:v>
                </c:pt>
                <c:pt idx="170">
                  <c:v>S3</c:v>
                </c:pt>
                <c:pt idx="171">
                  <c:v>S3</c:v>
                </c:pt>
                <c:pt idx="172">
                  <c:v>S3</c:v>
                </c:pt>
                <c:pt idx="173">
                  <c:v>S3</c:v>
                </c:pt>
                <c:pt idx="174">
                  <c:v>S3</c:v>
                </c:pt>
                <c:pt idx="175">
                  <c:v>S3</c:v>
                </c:pt>
                <c:pt idx="176">
                  <c:v>S3</c:v>
                </c:pt>
                <c:pt idx="177">
                  <c:v>S3</c:v>
                </c:pt>
                <c:pt idx="178">
                  <c:v>S3</c:v>
                </c:pt>
                <c:pt idx="179">
                  <c:v>S3</c:v>
                </c:pt>
                <c:pt idx="180">
                  <c:v>S3</c:v>
                </c:pt>
                <c:pt idx="181">
                  <c:v>S3</c:v>
                </c:pt>
                <c:pt idx="182">
                  <c:v>S3</c:v>
                </c:pt>
                <c:pt idx="183">
                  <c:v>S3</c:v>
                </c:pt>
                <c:pt idx="184">
                  <c:v>S3</c:v>
                </c:pt>
                <c:pt idx="185">
                  <c:v>S3</c:v>
                </c:pt>
                <c:pt idx="186">
                  <c:v>S3</c:v>
                </c:pt>
                <c:pt idx="187">
                  <c:v>S3</c:v>
                </c:pt>
                <c:pt idx="188">
                  <c:v>S3</c:v>
                </c:pt>
                <c:pt idx="189">
                  <c:v>S3</c:v>
                </c:pt>
                <c:pt idx="190">
                  <c:v>S3</c:v>
                </c:pt>
                <c:pt idx="191">
                  <c:v>S3</c:v>
                </c:pt>
                <c:pt idx="192">
                  <c:v>S3</c:v>
                </c:pt>
                <c:pt idx="193">
                  <c:v>S3</c:v>
                </c:pt>
                <c:pt idx="194">
                  <c:v>S3</c:v>
                </c:pt>
                <c:pt idx="195">
                  <c:v>S3</c:v>
                </c:pt>
                <c:pt idx="196">
                  <c:v>S3</c:v>
                </c:pt>
                <c:pt idx="197">
                  <c:v>S3</c:v>
                </c:pt>
                <c:pt idx="198">
                  <c:v>S3</c:v>
                </c:pt>
                <c:pt idx="199">
                  <c:v>S3</c:v>
                </c:pt>
                <c:pt idx="200">
                  <c:v>S3</c:v>
                </c:pt>
                <c:pt idx="201">
                  <c:v>S3</c:v>
                </c:pt>
                <c:pt idx="202">
                  <c:v>S3</c:v>
                </c:pt>
                <c:pt idx="203">
                  <c:v>S3</c:v>
                </c:pt>
                <c:pt idx="204">
                  <c:v>S3</c:v>
                </c:pt>
                <c:pt idx="205">
                  <c:v>S3</c:v>
                </c:pt>
                <c:pt idx="206">
                  <c:v>S3</c:v>
                </c:pt>
                <c:pt idx="207">
                  <c:v>S3</c:v>
                </c:pt>
              </c:strCache>
            </c:strRef>
          </c:cat>
          <c:val>
            <c:numRef>
              <c:f>'tallied gDNA outliers removed'!$AI$2:$AI$209</c:f>
              <c:numCache>
                <c:formatCode>General</c:formatCode>
                <c:ptCount val="208"/>
                <c:pt idx="0">
                  <c:v>230</c:v>
                </c:pt>
                <c:pt idx="1">
                  <c:v>233</c:v>
                </c:pt>
                <c:pt idx="2">
                  <c:v>215</c:v>
                </c:pt>
                <c:pt idx="3">
                  <c:v>249</c:v>
                </c:pt>
                <c:pt idx="4">
                  <c:v>219</c:v>
                </c:pt>
                <c:pt idx="5">
                  <c:v>216</c:v>
                </c:pt>
                <c:pt idx="6">
                  <c:v>237</c:v>
                </c:pt>
                <c:pt idx="7">
                  <c:v>119</c:v>
                </c:pt>
                <c:pt idx="8">
                  <c:v>235</c:v>
                </c:pt>
                <c:pt idx="9">
                  <c:v>236</c:v>
                </c:pt>
                <c:pt idx="10">
                  <c:v>222</c:v>
                </c:pt>
                <c:pt idx="11">
                  <c:v>242</c:v>
                </c:pt>
                <c:pt idx="12">
                  <c:v>240</c:v>
                </c:pt>
                <c:pt idx="14">
                  <c:v>201</c:v>
                </c:pt>
                <c:pt idx="15">
                  <c:v>238</c:v>
                </c:pt>
                <c:pt idx="16">
                  <c:v>200</c:v>
                </c:pt>
                <c:pt idx="17">
                  <c:v>198</c:v>
                </c:pt>
                <c:pt idx="18">
                  <c:v>228</c:v>
                </c:pt>
                <c:pt idx="19">
                  <c:v>239</c:v>
                </c:pt>
                <c:pt idx="20">
                  <c:v>237</c:v>
                </c:pt>
                <c:pt idx="21">
                  <c:v>242</c:v>
                </c:pt>
                <c:pt idx="22">
                  <c:v>238</c:v>
                </c:pt>
                <c:pt idx="23">
                  <c:v>244</c:v>
                </c:pt>
                <c:pt idx="24">
                  <c:v>222</c:v>
                </c:pt>
                <c:pt idx="27">
                  <c:v>238</c:v>
                </c:pt>
                <c:pt idx="28">
                  <c:v>227</c:v>
                </c:pt>
                <c:pt idx="29">
                  <c:v>236</c:v>
                </c:pt>
                <c:pt idx="30">
                  <c:v>183</c:v>
                </c:pt>
                <c:pt idx="31">
                  <c:v>229</c:v>
                </c:pt>
                <c:pt idx="32">
                  <c:v>191</c:v>
                </c:pt>
                <c:pt idx="33">
                  <c:v>204</c:v>
                </c:pt>
                <c:pt idx="34">
                  <c:v>205</c:v>
                </c:pt>
                <c:pt idx="35">
                  <c:v>230</c:v>
                </c:pt>
                <c:pt idx="36">
                  <c:v>213</c:v>
                </c:pt>
                <c:pt idx="37">
                  <c:v>235</c:v>
                </c:pt>
                <c:pt idx="38">
                  <c:v>193</c:v>
                </c:pt>
                <c:pt idx="41">
                  <c:v>230</c:v>
                </c:pt>
                <c:pt idx="42">
                  <c:v>240</c:v>
                </c:pt>
                <c:pt idx="43">
                  <c:v>241</c:v>
                </c:pt>
                <c:pt idx="44">
                  <c:v>214</c:v>
                </c:pt>
                <c:pt idx="45">
                  <c:v>225</c:v>
                </c:pt>
                <c:pt idx="46">
                  <c:v>195</c:v>
                </c:pt>
                <c:pt idx="47">
                  <c:v>218</c:v>
                </c:pt>
                <c:pt idx="48">
                  <c:v>205</c:v>
                </c:pt>
                <c:pt idx="49">
                  <c:v>238</c:v>
                </c:pt>
                <c:pt idx="50">
                  <c:v>238</c:v>
                </c:pt>
                <c:pt idx="53">
                  <c:v>244</c:v>
                </c:pt>
                <c:pt idx="54">
                  <c:v>246</c:v>
                </c:pt>
                <c:pt idx="55">
                  <c:v>220</c:v>
                </c:pt>
                <c:pt idx="56">
                  <c:v>202</c:v>
                </c:pt>
                <c:pt idx="57">
                  <c:v>246</c:v>
                </c:pt>
                <c:pt idx="58">
                  <c:v>239</c:v>
                </c:pt>
                <c:pt idx="59">
                  <c:v>247</c:v>
                </c:pt>
                <c:pt idx="60">
                  <c:v>240</c:v>
                </c:pt>
                <c:pt idx="61">
                  <c:v>223</c:v>
                </c:pt>
                <c:pt idx="62">
                  <c:v>222</c:v>
                </c:pt>
                <c:pt idx="63">
                  <c:v>243</c:v>
                </c:pt>
                <c:pt idx="64">
                  <c:v>241</c:v>
                </c:pt>
                <c:pt idx="67">
                  <c:v>250</c:v>
                </c:pt>
                <c:pt idx="68">
                  <c:v>250</c:v>
                </c:pt>
                <c:pt idx="69">
                  <c:v>242</c:v>
                </c:pt>
                <c:pt idx="70">
                  <c:v>239</c:v>
                </c:pt>
                <c:pt idx="71">
                  <c:v>227</c:v>
                </c:pt>
                <c:pt idx="72">
                  <c:v>241</c:v>
                </c:pt>
                <c:pt idx="73">
                  <c:v>242</c:v>
                </c:pt>
                <c:pt idx="74">
                  <c:v>247</c:v>
                </c:pt>
                <c:pt idx="75">
                  <c:v>244</c:v>
                </c:pt>
                <c:pt idx="76">
                  <c:v>249</c:v>
                </c:pt>
                <c:pt idx="77">
                  <c:v>244</c:v>
                </c:pt>
                <c:pt idx="80">
                  <c:v>246</c:v>
                </c:pt>
                <c:pt idx="81">
                  <c:v>192</c:v>
                </c:pt>
                <c:pt idx="82">
                  <c:v>241</c:v>
                </c:pt>
                <c:pt idx="83">
                  <c:v>234</c:v>
                </c:pt>
                <c:pt idx="84">
                  <c:v>225</c:v>
                </c:pt>
                <c:pt idx="85">
                  <c:v>233</c:v>
                </c:pt>
                <c:pt idx="86">
                  <c:v>236</c:v>
                </c:pt>
                <c:pt idx="94">
                  <c:v>260</c:v>
                </c:pt>
                <c:pt idx="95">
                  <c:v>265</c:v>
                </c:pt>
                <c:pt idx="96">
                  <c:v>264</c:v>
                </c:pt>
                <c:pt idx="97">
                  <c:v>262</c:v>
                </c:pt>
                <c:pt idx="98">
                  <c:v>264</c:v>
                </c:pt>
                <c:pt idx="99">
                  <c:v>256</c:v>
                </c:pt>
                <c:pt idx="100">
                  <c:v>265</c:v>
                </c:pt>
                <c:pt idx="101">
                  <c:v>250</c:v>
                </c:pt>
                <c:pt idx="102">
                  <c:v>248</c:v>
                </c:pt>
                <c:pt idx="103">
                  <c:v>245</c:v>
                </c:pt>
                <c:pt idx="104">
                  <c:v>222</c:v>
                </c:pt>
                <c:pt idx="105">
                  <c:v>221</c:v>
                </c:pt>
                <c:pt idx="106">
                  <c:v>250</c:v>
                </c:pt>
                <c:pt idx="107">
                  <c:v>248</c:v>
                </c:pt>
                <c:pt idx="108">
                  <c:v>247</c:v>
                </c:pt>
                <c:pt idx="111">
                  <c:v>256</c:v>
                </c:pt>
                <c:pt idx="112">
                  <c:v>232</c:v>
                </c:pt>
                <c:pt idx="113">
                  <c:v>252</c:v>
                </c:pt>
                <c:pt idx="114">
                  <c:v>263</c:v>
                </c:pt>
                <c:pt idx="115">
                  <c:v>143</c:v>
                </c:pt>
                <c:pt idx="116">
                  <c:v>250</c:v>
                </c:pt>
                <c:pt idx="117">
                  <c:v>254</c:v>
                </c:pt>
                <c:pt idx="118">
                  <c:v>259</c:v>
                </c:pt>
                <c:pt idx="119">
                  <c:v>254</c:v>
                </c:pt>
                <c:pt idx="120">
                  <c:v>256</c:v>
                </c:pt>
                <c:pt idx="121">
                  <c:v>251</c:v>
                </c:pt>
                <c:pt idx="122">
                  <c:v>238</c:v>
                </c:pt>
                <c:pt idx="123">
                  <c:v>263</c:v>
                </c:pt>
                <c:pt idx="124">
                  <c:v>245</c:v>
                </c:pt>
                <c:pt idx="125">
                  <c:v>220</c:v>
                </c:pt>
                <c:pt idx="126">
                  <c:v>253</c:v>
                </c:pt>
                <c:pt idx="127">
                  <c:v>245</c:v>
                </c:pt>
                <c:pt idx="128">
                  <c:v>226</c:v>
                </c:pt>
                <c:pt idx="129">
                  <c:v>254</c:v>
                </c:pt>
                <c:pt idx="130">
                  <c:v>246</c:v>
                </c:pt>
                <c:pt idx="131">
                  <c:v>254</c:v>
                </c:pt>
                <c:pt idx="132">
                  <c:v>239</c:v>
                </c:pt>
                <c:pt idx="133">
                  <c:v>247</c:v>
                </c:pt>
                <c:pt idx="134">
                  <c:v>231</c:v>
                </c:pt>
                <c:pt idx="135">
                  <c:v>247</c:v>
                </c:pt>
                <c:pt idx="136">
                  <c:v>246</c:v>
                </c:pt>
                <c:pt idx="137">
                  <c:v>250</c:v>
                </c:pt>
                <c:pt idx="138">
                  <c:v>250</c:v>
                </c:pt>
                <c:pt idx="139">
                  <c:v>252</c:v>
                </c:pt>
                <c:pt idx="140">
                  <c:v>249</c:v>
                </c:pt>
                <c:pt idx="141">
                  <c:v>257</c:v>
                </c:pt>
                <c:pt idx="142">
                  <c:v>250</c:v>
                </c:pt>
                <c:pt idx="143">
                  <c:v>228</c:v>
                </c:pt>
                <c:pt idx="144">
                  <c:v>252</c:v>
                </c:pt>
                <c:pt idx="145">
                  <c:v>250</c:v>
                </c:pt>
                <c:pt idx="146">
                  <c:v>232</c:v>
                </c:pt>
                <c:pt idx="147">
                  <c:v>239</c:v>
                </c:pt>
                <c:pt idx="148">
                  <c:v>243</c:v>
                </c:pt>
                <c:pt idx="149">
                  <c:v>241</c:v>
                </c:pt>
                <c:pt idx="150">
                  <c:v>247</c:v>
                </c:pt>
                <c:pt idx="151">
                  <c:v>249</c:v>
                </c:pt>
                <c:pt idx="152">
                  <c:v>250</c:v>
                </c:pt>
                <c:pt idx="153">
                  <c:v>198</c:v>
                </c:pt>
                <c:pt idx="154">
                  <c:v>228</c:v>
                </c:pt>
                <c:pt idx="155">
                  <c:v>248</c:v>
                </c:pt>
                <c:pt idx="156">
                  <c:v>246</c:v>
                </c:pt>
                <c:pt idx="157">
                  <c:v>243</c:v>
                </c:pt>
                <c:pt idx="160">
                  <c:v>242</c:v>
                </c:pt>
                <c:pt idx="161">
                  <c:v>258</c:v>
                </c:pt>
                <c:pt idx="162">
                  <c:v>263</c:v>
                </c:pt>
                <c:pt idx="163">
                  <c:v>264</c:v>
                </c:pt>
                <c:pt idx="164">
                  <c:v>260</c:v>
                </c:pt>
                <c:pt idx="165">
                  <c:v>250</c:v>
                </c:pt>
                <c:pt idx="166">
                  <c:v>250</c:v>
                </c:pt>
                <c:pt idx="167">
                  <c:v>244</c:v>
                </c:pt>
                <c:pt idx="168">
                  <c:v>244</c:v>
                </c:pt>
                <c:pt idx="169">
                  <c:v>206</c:v>
                </c:pt>
                <c:pt idx="170">
                  <c:v>205</c:v>
                </c:pt>
                <c:pt idx="171">
                  <c:v>252</c:v>
                </c:pt>
                <c:pt idx="172">
                  <c:v>221</c:v>
                </c:pt>
                <c:pt idx="173">
                  <c:v>240</c:v>
                </c:pt>
                <c:pt idx="174">
                  <c:v>250</c:v>
                </c:pt>
                <c:pt idx="175">
                  <c:v>250</c:v>
                </c:pt>
                <c:pt idx="176">
                  <c:v>230</c:v>
                </c:pt>
                <c:pt idx="177">
                  <c:v>232</c:v>
                </c:pt>
                <c:pt idx="178">
                  <c:v>234</c:v>
                </c:pt>
                <c:pt idx="179">
                  <c:v>252</c:v>
                </c:pt>
                <c:pt idx="180">
                  <c:v>244</c:v>
                </c:pt>
                <c:pt idx="181">
                  <c:v>252</c:v>
                </c:pt>
                <c:pt idx="182">
                  <c:v>255</c:v>
                </c:pt>
                <c:pt idx="183">
                  <c:v>246</c:v>
                </c:pt>
                <c:pt idx="184">
                  <c:v>250</c:v>
                </c:pt>
                <c:pt idx="185">
                  <c:v>240</c:v>
                </c:pt>
                <c:pt idx="186">
                  <c:v>253</c:v>
                </c:pt>
                <c:pt idx="187">
                  <c:v>248</c:v>
                </c:pt>
                <c:pt idx="188">
                  <c:v>241</c:v>
                </c:pt>
                <c:pt idx="189">
                  <c:v>247</c:v>
                </c:pt>
                <c:pt idx="190">
                  <c:v>251</c:v>
                </c:pt>
                <c:pt idx="191">
                  <c:v>247</c:v>
                </c:pt>
                <c:pt idx="192">
                  <c:v>249</c:v>
                </c:pt>
                <c:pt idx="193">
                  <c:v>251</c:v>
                </c:pt>
                <c:pt idx="194">
                  <c:v>236</c:v>
                </c:pt>
                <c:pt idx="195">
                  <c:v>249</c:v>
                </c:pt>
                <c:pt idx="196">
                  <c:v>213</c:v>
                </c:pt>
                <c:pt idx="197">
                  <c:v>247</c:v>
                </c:pt>
                <c:pt idx="198">
                  <c:v>250</c:v>
                </c:pt>
                <c:pt idx="199">
                  <c:v>249</c:v>
                </c:pt>
                <c:pt idx="200">
                  <c:v>241</c:v>
                </c:pt>
                <c:pt idx="201">
                  <c:v>226</c:v>
                </c:pt>
                <c:pt idx="202">
                  <c:v>233</c:v>
                </c:pt>
                <c:pt idx="203">
                  <c:v>227</c:v>
                </c:pt>
                <c:pt idx="204">
                  <c:v>237</c:v>
                </c:pt>
                <c:pt idx="205">
                  <c:v>223</c:v>
                </c:pt>
                <c:pt idx="206">
                  <c:v>227</c:v>
                </c:pt>
                <c:pt idx="207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66-4043-93E6-CD55C403C0E2}"/>
            </c:ext>
          </c:extLst>
        </c:ser>
        <c:ser>
          <c:idx val="3"/>
          <c:order val="3"/>
          <c:tx>
            <c:strRef>
              <c:f>'tallied gDNA outliers removed'!$AJ$1</c:f>
              <c:strCache>
                <c:ptCount val="1"/>
                <c:pt idx="0">
                  <c:v>loss of one porrifolius allele</c:v>
                </c:pt>
              </c:strCache>
            </c:strRef>
          </c:tx>
          <c:spPr>
            <a:solidFill>
              <a:srgbClr val="E955C3"/>
            </a:solidFill>
            <a:ln>
              <a:noFill/>
            </a:ln>
            <a:effectLst/>
          </c:spPr>
          <c:invertIfNegative val="0"/>
          <c:cat>
            <c:strRef>
              <c:f>'tallied gDNA outliers removed'!$AF$2:$AF$209</c:f>
              <c:strCache>
                <c:ptCount val="20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94">
                  <c:v>S1</c:v>
                </c:pt>
                <c:pt idx="95">
                  <c:v>S1</c:v>
                </c:pt>
                <c:pt idx="96">
                  <c:v>S1</c:v>
                </c:pt>
                <c:pt idx="97">
                  <c:v>S1</c:v>
                </c:pt>
                <c:pt idx="98">
                  <c:v>S1</c:v>
                </c:pt>
                <c:pt idx="99">
                  <c:v>S1</c:v>
                </c:pt>
                <c:pt idx="100">
                  <c:v>S1</c:v>
                </c:pt>
                <c:pt idx="101">
                  <c:v>S1</c:v>
                </c:pt>
                <c:pt idx="102">
                  <c:v>S1</c:v>
                </c:pt>
                <c:pt idx="103">
                  <c:v>S1</c:v>
                </c:pt>
                <c:pt idx="104">
                  <c:v>S1</c:v>
                </c:pt>
                <c:pt idx="105">
                  <c:v>S1</c:v>
                </c:pt>
                <c:pt idx="106">
                  <c:v>S1</c:v>
                </c:pt>
                <c:pt idx="107">
                  <c:v>S1</c:v>
                </c:pt>
                <c:pt idx="108">
                  <c:v>S1</c:v>
                </c:pt>
                <c:pt idx="111">
                  <c:v>S2</c:v>
                </c:pt>
                <c:pt idx="112">
                  <c:v>S2</c:v>
                </c:pt>
                <c:pt idx="113">
                  <c:v>S2</c:v>
                </c:pt>
                <c:pt idx="114">
                  <c:v>S2</c:v>
                </c:pt>
                <c:pt idx="115">
                  <c:v>S2</c:v>
                </c:pt>
                <c:pt idx="116">
                  <c:v>S2</c:v>
                </c:pt>
                <c:pt idx="117">
                  <c:v>S2</c:v>
                </c:pt>
                <c:pt idx="118">
                  <c:v>S2</c:v>
                </c:pt>
                <c:pt idx="119">
                  <c:v>S2</c:v>
                </c:pt>
                <c:pt idx="120">
                  <c:v>S2</c:v>
                </c:pt>
                <c:pt idx="121">
                  <c:v>S2</c:v>
                </c:pt>
                <c:pt idx="122">
                  <c:v>S2</c:v>
                </c:pt>
                <c:pt idx="123">
                  <c:v>S2</c:v>
                </c:pt>
                <c:pt idx="124">
                  <c:v>S2</c:v>
                </c:pt>
                <c:pt idx="125">
                  <c:v>S2</c:v>
                </c:pt>
                <c:pt idx="126">
                  <c:v>S2</c:v>
                </c:pt>
                <c:pt idx="127">
                  <c:v>S2</c:v>
                </c:pt>
                <c:pt idx="128">
                  <c:v>S2</c:v>
                </c:pt>
                <c:pt idx="129">
                  <c:v>S2</c:v>
                </c:pt>
                <c:pt idx="130">
                  <c:v>S2</c:v>
                </c:pt>
                <c:pt idx="131">
                  <c:v>S2</c:v>
                </c:pt>
                <c:pt idx="132">
                  <c:v>S2</c:v>
                </c:pt>
                <c:pt idx="133">
                  <c:v>S2</c:v>
                </c:pt>
                <c:pt idx="134">
                  <c:v>S2</c:v>
                </c:pt>
                <c:pt idx="135">
                  <c:v>S2</c:v>
                </c:pt>
                <c:pt idx="136">
                  <c:v>S2</c:v>
                </c:pt>
                <c:pt idx="137">
                  <c:v>S2</c:v>
                </c:pt>
                <c:pt idx="138">
                  <c:v>S2</c:v>
                </c:pt>
                <c:pt idx="139">
                  <c:v>S2</c:v>
                </c:pt>
                <c:pt idx="140">
                  <c:v>S2</c:v>
                </c:pt>
                <c:pt idx="141">
                  <c:v>S2</c:v>
                </c:pt>
                <c:pt idx="142">
                  <c:v>S2</c:v>
                </c:pt>
                <c:pt idx="143">
                  <c:v>S2</c:v>
                </c:pt>
                <c:pt idx="144">
                  <c:v>S2</c:v>
                </c:pt>
                <c:pt idx="145">
                  <c:v>S2</c:v>
                </c:pt>
                <c:pt idx="146">
                  <c:v>S2</c:v>
                </c:pt>
                <c:pt idx="147">
                  <c:v>S2</c:v>
                </c:pt>
                <c:pt idx="148">
                  <c:v>S2</c:v>
                </c:pt>
                <c:pt idx="149">
                  <c:v>S2</c:v>
                </c:pt>
                <c:pt idx="150">
                  <c:v>S2</c:v>
                </c:pt>
                <c:pt idx="151">
                  <c:v>S2</c:v>
                </c:pt>
                <c:pt idx="152">
                  <c:v>S2</c:v>
                </c:pt>
                <c:pt idx="153">
                  <c:v>S2</c:v>
                </c:pt>
                <c:pt idx="154">
                  <c:v>S2</c:v>
                </c:pt>
                <c:pt idx="155">
                  <c:v>S2</c:v>
                </c:pt>
                <c:pt idx="156">
                  <c:v>S2</c:v>
                </c:pt>
                <c:pt idx="157">
                  <c:v>S2</c:v>
                </c:pt>
                <c:pt idx="160">
                  <c:v>S3</c:v>
                </c:pt>
                <c:pt idx="161">
                  <c:v>S3</c:v>
                </c:pt>
                <c:pt idx="162">
                  <c:v>S3</c:v>
                </c:pt>
                <c:pt idx="163">
                  <c:v>S3</c:v>
                </c:pt>
                <c:pt idx="164">
                  <c:v>S3</c:v>
                </c:pt>
                <c:pt idx="165">
                  <c:v>S3</c:v>
                </c:pt>
                <c:pt idx="166">
                  <c:v>S3</c:v>
                </c:pt>
                <c:pt idx="167">
                  <c:v>S3</c:v>
                </c:pt>
                <c:pt idx="168">
                  <c:v>S3</c:v>
                </c:pt>
                <c:pt idx="169">
                  <c:v>S3</c:v>
                </c:pt>
                <c:pt idx="170">
                  <c:v>S3</c:v>
                </c:pt>
                <c:pt idx="171">
                  <c:v>S3</c:v>
                </c:pt>
                <c:pt idx="172">
                  <c:v>S3</c:v>
                </c:pt>
                <c:pt idx="173">
                  <c:v>S3</c:v>
                </c:pt>
                <c:pt idx="174">
                  <c:v>S3</c:v>
                </c:pt>
                <c:pt idx="175">
                  <c:v>S3</c:v>
                </c:pt>
                <c:pt idx="176">
                  <c:v>S3</c:v>
                </c:pt>
                <c:pt idx="177">
                  <c:v>S3</c:v>
                </c:pt>
                <c:pt idx="178">
                  <c:v>S3</c:v>
                </c:pt>
                <c:pt idx="179">
                  <c:v>S3</c:v>
                </c:pt>
                <c:pt idx="180">
                  <c:v>S3</c:v>
                </c:pt>
                <c:pt idx="181">
                  <c:v>S3</c:v>
                </c:pt>
                <c:pt idx="182">
                  <c:v>S3</c:v>
                </c:pt>
                <c:pt idx="183">
                  <c:v>S3</c:v>
                </c:pt>
                <c:pt idx="184">
                  <c:v>S3</c:v>
                </c:pt>
                <c:pt idx="185">
                  <c:v>S3</c:v>
                </c:pt>
                <c:pt idx="186">
                  <c:v>S3</c:v>
                </c:pt>
                <c:pt idx="187">
                  <c:v>S3</c:v>
                </c:pt>
                <c:pt idx="188">
                  <c:v>S3</c:v>
                </c:pt>
                <c:pt idx="189">
                  <c:v>S3</c:v>
                </c:pt>
                <c:pt idx="190">
                  <c:v>S3</c:v>
                </c:pt>
                <c:pt idx="191">
                  <c:v>S3</c:v>
                </c:pt>
                <c:pt idx="192">
                  <c:v>S3</c:v>
                </c:pt>
                <c:pt idx="193">
                  <c:v>S3</c:v>
                </c:pt>
                <c:pt idx="194">
                  <c:v>S3</c:v>
                </c:pt>
                <c:pt idx="195">
                  <c:v>S3</c:v>
                </c:pt>
                <c:pt idx="196">
                  <c:v>S3</c:v>
                </c:pt>
                <c:pt idx="197">
                  <c:v>S3</c:v>
                </c:pt>
                <c:pt idx="198">
                  <c:v>S3</c:v>
                </c:pt>
                <c:pt idx="199">
                  <c:v>S3</c:v>
                </c:pt>
                <c:pt idx="200">
                  <c:v>S3</c:v>
                </c:pt>
                <c:pt idx="201">
                  <c:v>S3</c:v>
                </c:pt>
                <c:pt idx="202">
                  <c:v>S3</c:v>
                </c:pt>
                <c:pt idx="203">
                  <c:v>S3</c:v>
                </c:pt>
                <c:pt idx="204">
                  <c:v>S3</c:v>
                </c:pt>
                <c:pt idx="205">
                  <c:v>S3</c:v>
                </c:pt>
                <c:pt idx="206">
                  <c:v>S3</c:v>
                </c:pt>
                <c:pt idx="207">
                  <c:v>S3</c:v>
                </c:pt>
              </c:strCache>
            </c:strRef>
          </c:cat>
          <c:val>
            <c:numRef>
              <c:f>'tallied gDNA outliers removed'!$AJ$2:$AJ$209</c:f>
              <c:numCache>
                <c:formatCode>General</c:formatCode>
                <c:ptCount val="208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14</c:v>
                </c:pt>
                <c:pt idx="5">
                  <c:v>12</c:v>
                </c:pt>
                <c:pt idx="6">
                  <c:v>2</c:v>
                </c:pt>
                <c:pt idx="7">
                  <c:v>15</c:v>
                </c:pt>
                <c:pt idx="8">
                  <c:v>1</c:v>
                </c:pt>
                <c:pt idx="9">
                  <c:v>3</c:v>
                </c:pt>
                <c:pt idx="10">
                  <c:v>13</c:v>
                </c:pt>
                <c:pt idx="11">
                  <c:v>2</c:v>
                </c:pt>
                <c:pt idx="12">
                  <c:v>0</c:v>
                </c:pt>
                <c:pt idx="14">
                  <c:v>5</c:v>
                </c:pt>
                <c:pt idx="15">
                  <c:v>6</c:v>
                </c:pt>
                <c:pt idx="16">
                  <c:v>25</c:v>
                </c:pt>
                <c:pt idx="17">
                  <c:v>20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7">
                  <c:v>3</c:v>
                </c:pt>
                <c:pt idx="28">
                  <c:v>8</c:v>
                </c:pt>
                <c:pt idx="29">
                  <c:v>2</c:v>
                </c:pt>
                <c:pt idx="30">
                  <c:v>17</c:v>
                </c:pt>
                <c:pt idx="31">
                  <c:v>5</c:v>
                </c:pt>
                <c:pt idx="32">
                  <c:v>15</c:v>
                </c:pt>
                <c:pt idx="33">
                  <c:v>4</c:v>
                </c:pt>
                <c:pt idx="34">
                  <c:v>16</c:v>
                </c:pt>
                <c:pt idx="35">
                  <c:v>5</c:v>
                </c:pt>
                <c:pt idx="36">
                  <c:v>1</c:v>
                </c:pt>
                <c:pt idx="37">
                  <c:v>6</c:v>
                </c:pt>
                <c:pt idx="38">
                  <c:v>19</c:v>
                </c:pt>
                <c:pt idx="41">
                  <c:v>8</c:v>
                </c:pt>
                <c:pt idx="42">
                  <c:v>5</c:v>
                </c:pt>
                <c:pt idx="43">
                  <c:v>3</c:v>
                </c:pt>
                <c:pt idx="44">
                  <c:v>25</c:v>
                </c:pt>
                <c:pt idx="45">
                  <c:v>4</c:v>
                </c:pt>
                <c:pt idx="46">
                  <c:v>5</c:v>
                </c:pt>
                <c:pt idx="47">
                  <c:v>28</c:v>
                </c:pt>
                <c:pt idx="48">
                  <c:v>16</c:v>
                </c:pt>
                <c:pt idx="49">
                  <c:v>12</c:v>
                </c:pt>
                <c:pt idx="50">
                  <c:v>12</c:v>
                </c:pt>
                <c:pt idx="53">
                  <c:v>2</c:v>
                </c:pt>
                <c:pt idx="54">
                  <c:v>1</c:v>
                </c:pt>
                <c:pt idx="55">
                  <c:v>6</c:v>
                </c:pt>
                <c:pt idx="56">
                  <c:v>18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1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8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3</c:v>
                </c:pt>
                <c:pt idx="80">
                  <c:v>2</c:v>
                </c:pt>
                <c:pt idx="81">
                  <c:v>20</c:v>
                </c:pt>
                <c:pt idx="82">
                  <c:v>1</c:v>
                </c:pt>
                <c:pt idx="83">
                  <c:v>4</c:v>
                </c:pt>
                <c:pt idx="84">
                  <c:v>14</c:v>
                </c:pt>
                <c:pt idx="85">
                  <c:v>4</c:v>
                </c:pt>
                <c:pt idx="86">
                  <c:v>2</c:v>
                </c:pt>
                <c:pt idx="94">
                  <c:v>4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5</c:v>
                </c:pt>
                <c:pt idx="100">
                  <c:v>5</c:v>
                </c:pt>
                <c:pt idx="101">
                  <c:v>3</c:v>
                </c:pt>
                <c:pt idx="102">
                  <c:v>5</c:v>
                </c:pt>
                <c:pt idx="103">
                  <c:v>2</c:v>
                </c:pt>
                <c:pt idx="104">
                  <c:v>26</c:v>
                </c:pt>
                <c:pt idx="105">
                  <c:v>3</c:v>
                </c:pt>
                <c:pt idx="106">
                  <c:v>4</c:v>
                </c:pt>
                <c:pt idx="107">
                  <c:v>5</c:v>
                </c:pt>
                <c:pt idx="108">
                  <c:v>4</c:v>
                </c:pt>
                <c:pt idx="111">
                  <c:v>7</c:v>
                </c:pt>
                <c:pt idx="112">
                  <c:v>4</c:v>
                </c:pt>
                <c:pt idx="113">
                  <c:v>11</c:v>
                </c:pt>
                <c:pt idx="114">
                  <c:v>5</c:v>
                </c:pt>
                <c:pt idx="115">
                  <c:v>10</c:v>
                </c:pt>
                <c:pt idx="116">
                  <c:v>11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20</c:v>
                </c:pt>
                <c:pt idx="125">
                  <c:v>12</c:v>
                </c:pt>
                <c:pt idx="126">
                  <c:v>11</c:v>
                </c:pt>
                <c:pt idx="127">
                  <c:v>20</c:v>
                </c:pt>
                <c:pt idx="128">
                  <c:v>29</c:v>
                </c:pt>
                <c:pt idx="129">
                  <c:v>3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19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9</c:v>
                </c:pt>
                <c:pt idx="142">
                  <c:v>5</c:v>
                </c:pt>
                <c:pt idx="143">
                  <c:v>22</c:v>
                </c:pt>
                <c:pt idx="144">
                  <c:v>3</c:v>
                </c:pt>
                <c:pt idx="145">
                  <c:v>4</c:v>
                </c:pt>
                <c:pt idx="146">
                  <c:v>6</c:v>
                </c:pt>
                <c:pt idx="147">
                  <c:v>3</c:v>
                </c:pt>
                <c:pt idx="148">
                  <c:v>5</c:v>
                </c:pt>
                <c:pt idx="149">
                  <c:v>10</c:v>
                </c:pt>
                <c:pt idx="150">
                  <c:v>4</c:v>
                </c:pt>
                <c:pt idx="151">
                  <c:v>6</c:v>
                </c:pt>
                <c:pt idx="152">
                  <c:v>3</c:v>
                </c:pt>
                <c:pt idx="153">
                  <c:v>40</c:v>
                </c:pt>
                <c:pt idx="154">
                  <c:v>12</c:v>
                </c:pt>
                <c:pt idx="155">
                  <c:v>5</c:v>
                </c:pt>
                <c:pt idx="156">
                  <c:v>3</c:v>
                </c:pt>
                <c:pt idx="157">
                  <c:v>9</c:v>
                </c:pt>
                <c:pt idx="160">
                  <c:v>9</c:v>
                </c:pt>
                <c:pt idx="161">
                  <c:v>8</c:v>
                </c:pt>
                <c:pt idx="162">
                  <c:v>6</c:v>
                </c:pt>
                <c:pt idx="163">
                  <c:v>6</c:v>
                </c:pt>
                <c:pt idx="164">
                  <c:v>5</c:v>
                </c:pt>
                <c:pt idx="165">
                  <c:v>8</c:v>
                </c:pt>
                <c:pt idx="166">
                  <c:v>4</c:v>
                </c:pt>
                <c:pt idx="167">
                  <c:v>8</c:v>
                </c:pt>
                <c:pt idx="168">
                  <c:v>8</c:v>
                </c:pt>
                <c:pt idx="169">
                  <c:v>11</c:v>
                </c:pt>
                <c:pt idx="170">
                  <c:v>40</c:v>
                </c:pt>
                <c:pt idx="171">
                  <c:v>5</c:v>
                </c:pt>
                <c:pt idx="172">
                  <c:v>23</c:v>
                </c:pt>
                <c:pt idx="173">
                  <c:v>22</c:v>
                </c:pt>
                <c:pt idx="174">
                  <c:v>6</c:v>
                </c:pt>
                <c:pt idx="175">
                  <c:v>16</c:v>
                </c:pt>
                <c:pt idx="176">
                  <c:v>12</c:v>
                </c:pt>
                <c:pt idx="177">
                  <c:v>15</c:v>
                </c:pt>
                <c:pt idx="178">
                  <c:v>7</c:v>
                </c:pt>
                <c:pt idx="179">
                  <c:v>8</c:v>
                </c:pt>
                <c:pt idx="180">
                  <c:v>4</c:v>
                </c:pt>
                <c:pt idx="181">
                  <c:v>7</c:v>
                </c:pt>
                <c:pt idx="182">
                  <c:v>6</c:v>
                </c:pt>
                <c:pt idx="183">
                  <c:v>3</c:v>
                </c:pt>
                <c:pt idx="184">
                  <c:v>5</c:v>
                </c:pt>
                <c:pt idx="185">
                  <c:v>3</c:v>
                </c:pt>
                <c:pt idx="186">
                  <c:v>5</c:v>
                </c:pt>
                <c:pt idx="187">
                  <c:v>7</c:v>
                </c:pt>
                <c:pt idx="188">
                  <c:v>14</c:v>
                </c:pt>
                <c:pt idx="189">
                  <c:v>7</c:v>
                </c:pt>
                <c:pt idx="190">
                  <c:v>4</c:v>
                </c:pt>
                <c:pt idx="191">
                  <c:v>2</c:v>
                </c:pt>
                <c:pt idx="192">
                  <c:v>4</c:v>
                </c:pt>
                <c:pt idx="193">
                  <c:v>6</c:v>
                </c:pt>
                <c:pt idx="194">
                  <c:v>8</c:v>
                </c:pt>
                <c:pt idx="195">
                  <c:v>3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17</c:v>
                </c:pt>
                <c:pt idx="202">
                  <c:v>13</c:v>
                </c:pt>
                <c:pt idx="203">
                  <c:v>16</c:v>
                </c:pt>
                <c:pt idx="204">
                  <c:v>10</c:v>
                </c:pt>
                <c:pt idx="205">
                  <c:v>26</c:v>
                </c:pt>
                <c:pt idx="206">
                  <c:v>5</c:v>
                </c:pt>
                <c:pt idx="20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66-4043-93E6-CD55C403C0E2}"/>
            </c:ext>
          </c:extLst>
        </c:ser>
        <c:ser>
          <c:idx val="4"/>
          <c:order val="4"/>
          <c:tx>
            <c:strRef>
              <c:f>'tallied gDNA outliers removed'!$AK$1</c:f>
              <c:strCache>
                <c:ptCount val="1"/>
                <c:pt idx="0">
                  <c:v>loss of both porrifolius alleles</c:v>
                </c:pt>
              </c:strCache>
            </c:strRef>
          </c:tx>
          <c:spPr>
            <a:solidFill>
              <a:srgbClr val="F0BDE9"/>
            </a:solidFill>
            <a:ln>
              <a:noFill/>
            </a:ln>
            <a:effectLst/>
          </c:spPr>
          <c:invertIfNegative val="0"/>
          <c:cat>
            <c:strRef>
              <c:f>'tallied gDNA outliers removed'!$AF$2:$AF$209</c:f>
              <c:strCache>
                <c:ptCount val="20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94">
                  <c:v>S1</c:v>
                </c:pt>
                <c:pt idx="95">
                  <c:v>S1</c:v>
                </c:pt>
                <c:pt idx="96">
                  <c:v>S1</c:v>
                </c:pt>
                <c:pt idx="97">
                  <c:v>S1</c:v>
                </c:pt>
                <c:pt idx="98">
                  <c:v>S1</c:v>
                </c:pt>
                <c:pt idx="99">
                  <c:v>S1</c:v>
                </c:pt>
                <c:pt idx="100">
                  <c:v>S1</c:v>
                </c:pt>
                <c:pt idx="101">
                  <c:v>S1</c:v>
                </c:pt>
                <c:pt idx="102">
                  <c:v>S1</c:v>
                </c:pt>
                <c:pt idx="103">
                  <c:v>S1</c:v>
                </c:pt>
                <c:pt idx="104">
                  <c:v>S1</c:v>
                </c:pt>
                <c:pt idx="105">
                  <c:v>S1</c:v>
                </c:pt>
                <c:pt idx="106">
                  <c:v>S1</c:v>
                </c:pt>
                <c:pt idx="107">
                  <c:v>S1</c:v>
                </c:pt>
                <c:pt idx="108">
                  <c:v>S1</c:v>
                </c:pt>
                <c:pt idx="111">
                  <c:v>S2</c:v>
                </c:pt>
                <c:pt idx="112">
                  <c:v>S2</c:v>
                </c:pt>
                <c:pt idx="113">
                  <c:v>S2</c:v>
                </c:pt>
                <c:pt idx="114">
                  <c:v>S2</c:v>
                </c:pt>
                <c:pt idx="115">
                  <c:v>S2</c:v>
                </c:pt>
                <c:pt idx="116">
                  <c:v>S2</c:v>
                </c:pt>
                <c:pt idx="117">
                  <c:v>S2</c:v>
                </c:pt>
                <c:pt idx="118">
                  <c:v>S2</c:v>
                </c:pt>
                <c:pt idx="119">
                  <c:v>S2</c:v>
                </c:pt>
                <c:pt idx="120">
                  <c:v>S2</c:v>
                </c:pt>
                <c:pt idx="121">
                  <c:v>S2</c:v>
                </c:pt>
                <c:pt idx="122">
                  <c:v>S2</c:v>
                </c:pt>
                <c:pt idx="123">
                  <c:v>S2</c:v>
                </c:pt>
                <c:pt idx="124">
                  <c:v>S2</c:v>
                </c:pt>
                <c:pt idx="125">
                  <c:v>S2</c:v>
                </c:pt>
                <c:pt idx="126">
                  <c:v>S2</c:v>
                </c:pt>
                <c:pt idx="127">
                  <c:v>S2</c:v>
                </c:pt>
                <c:pt idx="128">
                  <c:v>S2</c:v>
                </c:pt>
                <c:pt idx="129">
                  <c:v>S2</c:v>
                </c:pt>
                <c:pt idx="130">
                  <c:v>S2</c:v>
                </c:pt>
                <c:pt idx="131">
                  <c:v>S2</c:v>
                </c:pt>
                <c:pt idx="132">
                  <c:v>S2</c:v>
                </c:pt>
                <c:pt idx="133">
                  <c:v>S2</c:v>
                </c:pt>
                <c:pt idx="134">
                  <c:v>S2</c:v>
                </c:pt>
                <c:pt idx="135">
                  <c:v>S2</c:v>
                </c:pt>
                <c:pt idx="136">
                  <c:v>S2</c:v>
                </c:pt>
                <c:pt idx="137">
                  <c:v>S2</c:v>
                </c:pt>
                <c:pt idx="138">
                  <c:v>S2</c:v>
                </c:pt>
                <c:pt idx="139">
                  <c:v>S2</c:v>
                </c:pt>
                <c:pt idx="140">
                  <c:v>S2</c:v>
                </c:pt>
                <c:pt idx="141">
                  <c:v>S2</c:v>
                </c:pt>
                <c:pt idx="142">
                  <c:v>S2</c:v>
                </c:pt>
                <c:pt idx="143">
                  <c:v>S2</c:v>
                </c:pt>
                <c:pt idx="144">
                  <c:v>S2</c:v>
                </c:pt>
                <c:pt idx="145">
                  <c:v>S2</c:v>
                </c:pt>
                <c:pt idx="146">
                  <c:v>S2</c:v>
                </c:pt>
                <c:pt idx="147">
                  <c:v>S2</c:v>
                </c:pt>
                <c:pt idx="148">
                  <c:v>S2</c:v>
                </c:pt>
                <c:pt idx="149">
                  <c:v>S2</c:v>
                </c:pt>
                <c:pt idx="150">
                  <c:v>S2</c:v>
                </c:pt>
                <c:pt idx="151">
                  <c:v>S2</c:v>
                </c:pt>
                <c:pt idx="152">
                  <c:v>S2</c:v>
                </c:pt>
                <c:pt idx="153">
                  <c:v>S2</c:v>
                </c:pt>
                <c:pt idx="154">
                  <c:v>S2</c:v>
                </c:pt>
                <c:pt idx="155">
                  <c:v>S2</c:v>
                </c:pt>
                <c:pt idx="156">
                  <c:v>S2</c:v>
                </c:pt>
                <c:pt idx="157">
                  <c:v>S2</c:v>
                </c:pt>
                <c:pt idx="160">
                  <c:v>S3</c:v>
                </c:pt>
                <c:pt idx="161">
                  <c:v>S3</c:v>
                </c:pt>
                <c:pt idx="162">
                  <c:v>S3</c:v>
                </c:pt>
                <c:pt idx="163">
                  <c:v>S3</c:v>
                </c:pt>
                <c:pt idx="164">
                  <c:v>S3</c:v>
                </c:pt>
                <c:pt idx="165">
                  <c:v>S3</c:v>
                </c:pt>
                <c:pt idx="166">
                  <c:v>S3</c:v>
                </c:pt>
                <c:pt idx="167">
                  <c:v>S3</c:v>
                </c:pt>
                <c:pt idx="168">
                  <c:v>S3</c:v>
                </c:pt>
                <c:pt idx="169">
                  <c:v>S3</c:v>
                </c:pt>
                <c:pt idx="170">
                  <c:v>S3</c:v>
                </c:pt>
                <c:pt idx="171">
                  <c:v>S3</c:v>
                </c:pt>
                <c:pt idx="172">
                  <c:v>S3</c:v>
                </c:pt>
                <c:pt idx="173">
                  <c:v>S3</c:v>
                </c:pt>
                <c:pt idx="174">
                  <c:v>S3</c:v>
                </c:pt>
                <c:pt idx="175">
                  <c:v>S3</c:v>
                </c:pt>
                <c:pt idx="176">
                  <c:v>S3</c:v>
                </c:pt>
                <c:pt idx="177">
                  <c:v>S3</c:v>
                </c:pt>
                <c:pt idx="178">
                  <c:v>S3</c:v>
                </c:pt>
                <c:pt idx="179">
                  <c:v>S3</c:v>
                </c:pt>
                <c:pt idx="180">
                  <c:v>S3</c:v>
                </c:pt>
                <c:pt idx="181">
                  <c:v>S3</c:v>
                </c:pt>
                <c:pt idx="182">
                  <c:v>S3</c:v>
                </c:pt>
                <c:pt idx="183">
                  <c:v>S3</c:v>
                </c:pt>
                <c:pt idx="184">
                  <c:v>S3</c:v>
                </c:pt>
                <c:pt idx="185">
                  <c:v>S3</c:v>
                </c:pt>
                <c:pt idx="186">
                  <c:v>S3</c:v>
                </c:pt>
                <c:pt idx="187">
                  <c:v>S3</c:v>
                </c:pt>
                <c:pt idx="188">
                  <c:v>S3</c:v>
                </c:pt>
                <c:pt idx="189">
                  <c:v>S3</c:v>
                </c:pt>
                <c:pt idx="190">
                  <c:v>S3</c:v>
                </c:pt>
                <c:pt idx="191">
                  <c:v>S3</c:v>
                </c:pt>
                <c:pt idx="192">
                  <c:v>S3</c:v>
                </c:pt>
                <c:pt idx="193">
                  <c:v>S3</c:v>
                </c:pt>
                <c:pt idx="194">
                  <c:v>S3</c:v>
                </c:pt>
                <c:pt idx="195">
                  <c:v>S3</c:v>
                </c:pt>
                <c:pt idx="196">
                  <c:v>S3</c:v>
                </c:pt>
                <c:pt idx="197">
                  <c:v>S3</c:v>
                </c:pt>
                <c:pt idx="198">
                  <c:v>S3</c:v>
                </c:pt>
                <c:pt idx="199">
                  <c:v>S3</c:v>
                </c:pt>
                <c:pt idx="200">
                  <c:v>S3</c:v>
                </c:pt>
                <c:pt idx="201">
                  <c:v>S3</c:v>
                </c:pt>
                <c:pt idx="202">
                  <c:v>S3</c:v>
                </c:pt>
                <c:pt idx="203">
                  <c:v>S3</c:v>
                </c:pt>
                <c:pt idx="204">
                  <c:v>S3</c:v>
                </c:pt>
                <c:pt idx="205">
                  <c:v>S3</c:v>
                </c:pt>
                <c:pt idx="206">
                  <c:v>S3</c:v>
                </c:pt>
                <c:pt idx="207">
                  <c:v>S3</c:v>
                </c:pt>
              </c:strCache>
            </c:strRef>
          </c:cat>
          <c:val>
            <c:numRef>
              <c:f>'tallied gDNA outliers removed'!$AK$2:$AK$209</c:f>
              <c:numCache>
                <c:formatCode>General</c:formatCode>
                <c:ptCount val="208"/>
                <c:pt idx="0">
                  <c:v>46</c:v>
                </c:pt>
                <c:pt idx="1">
                  <c:v>46</c:v>
                </c:pt>
                <c:pt idx="2">
                  <c:v>52</c:v>
                </c:pt>
                <c:pt idx="3">
                  <c:v>34</c:v>
                </c:pt>
                <c:pt idx="4">
                  <c:v>35</c:v>
                </c:pt>
                <c:pt idx="5">
                  <c:v>57</c:v>
                </c:pt>
                <c:pt idx="6">
                  <c:v>32</c:v>
                </c:pt>
                <c:pt idx="7">
                  <c:v>116</c:v>
                </c:pt>
                <c:pt idx="8">
                  <c:v>30</c:v>
                </c:pt>
                <c:pt idx="9">
                  <c:v>37</c:v>
                </c:pt>
                <c:pt idx="10">
                  <c:v>30</c:v>
                </c:pt>
                <c:pt idx="11">
                  <c:v>30</c:v>
                </c:pt>
                <c:pt idx="12">
                  <c:v>32</c:v>
                </c:pt>
                <c:pt idx="14">
                  <c:v>69</c:v>
                </c:pt>
                <c:pt idx="15">
                  <c:v>34</c:v>
                </c:pt>
                <c:pt idx="16">
                  <c:v>41</c:v>
                </c:pt>
                <c:pt idx="17">
                  <c:v>44</c:v>
                </c:pt>
                <c:pt idx="18">
                  <c:v>33</c:v>
                </c:pt>
                <c:pt idx="19">
                  <c:v>35</c:v>
                </c:pt>
                <c:pt idx="20">
                  <c:v>45</c:v>
                </c:pt>
                <c:pt idx="21">
                  <c:v>35</c:v>
                </c:pt>
                <c:pt idx="22">
                  <c:v>36</c:v>
                </c:pt>
                <c:pt idx="23">
                  <c:v>36</c:v>
                </c:pt>
                <c:pt idx="24">
                  <c:v>34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53</c:v>
                </c:pt>
                <c:pt idx="31">
                  <c:v>42</c:v>
                </c:pt>
                <c:pt idx="32">
                  <c:v>45</c:v>
                </c:pt>
                <c:pt idx="33">
                  <c:v>43</c:v>
                </c:pt>
                <c:pt idx="34">
                  <c:v>50</c:v>
                </c:pt>
                <c:pt idx="35">
                  <c:v>44</c:v>
                </c:pt>
                <c:pt idx="36">
                  <c:v>44</c:v>
                </c:pt>
                <c:pt idx="37">
                  <c:v>41</c:v>
                </c:pt>
                <c:pt idx="38">
                  <c:v>42</c:v>
                </c:pt>
                <c:pt idx="41">
                  <c:v>40</c:v>
                </c:pt>
                <c:pt idx="42">
                  <c:v>35</c:v>
                </c:pt>
                <c:pt idx="43">
                  <c:v>39</c:v>
                </c:pt>
                <c:pt idx="44">
                  <c:v>47</c:v>
                </c:pt>
                <c:pt idx="45">
                  <c:v>42</c:v>
                </c:pt>
                <c:pt idx="46">
                  <c:v>35</c:v>
                </c:pt>
                <c:pt idx="47">
                  <c:v>41</c:v>
                </c:pt>
                <c:pt idx="48">
                  <c:v>38</c:v>
                </c:pt>
                <c:pt idx="49">
                  <c:v>38</c:v>
                </c:pt>
                <c:pt idx="50">
                  <c:v>35</c:v>
                </c:pt>
                <c:pt idx="53">
                  <c:v>31</c:v>
                </c:pt>
                <c:pt idx="54">
                  <c:v>31</c:v>
                </c:pt>
                <c:pt idx="55">
                  <c:v>29</c:v>
                </c:pt>
                <c:pt idx="56">
                  <c:v>32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30</c:v>
                </c:pt>
                <c:pt idx="61">
                  <c:v>55</c:v>
                </c:pt>
                <c:pt idx="62">
                  <c:v>30</c:v>
                </c:pt>
                <c:pt idx="63">
                  <c:v>33</c:v>
                </c:pt>
                <c:pt idx="64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40</c:v>
                </c:pt>
                <c:pt idx="70">
                  <c:v>41</c:v>
                </c:pt>
                <c:pt idx="71">
                  <c:v>41</c:v>
                </c:pt>
                <c:pt idx="72">
                  <c:v>40</c:v>
                </c:pt>
                <c:pt idx="73">
                  <c:v>31</c:v>
                </c:pt>
                <c:pt idx="74">
                  <c:v>31</c:v>
                </c:pt>
                <c:pt idx="75">
                  <c:v>34</c:v>
                </c:pt>
                <c:pt idx="76">
                  <c:v>31</c:v>
                </c:pt>
                <c:pt idx="77">
                  <c:v>36</c:v>
                </c:pt>
                <c:pt idx="80">
                  <c:v>36</c:v>
                </c:pt>
                <c:pt idx="81">
                  <c:v>55</c:v>
                </c:pt>
                <c:pt idx="82">
                  <c:v>37</c:v>
                </c:pt>
                <c:pt idx="83">
                  <c:v>39</c:v>
                </c:pt>
                <c:pt idx="84">
                  <c:v>35</c:v>
                </c:pt>
                <c:pt idx="85">
                  <c:v>34</c:v>
                </c:pt>
                <c:pt idx="86">
                  <c:v>34</c:v>
                </c:pt>
                <c:pt idx="94">
                  <c:v>21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18</c:v>
                </c:pt>
                <c:pt idx="99">
                  <c:v>19</c:v>
                </c:pt>
                <c:pt idx="100">
                  <c:v>18</c:v>
                </c:pt>
                <c:pt idx="101">
                  <c:v>34</c:v>
                </c:pt>
                <c:pt idx="102">
                  <c:v>31</c:v>
                </c:pt>
                <c:pt idx="103">
                  <c:v>33</c:v>
                </c:pt>
                <c:pt idx="104">
                  <c:v>41</c:v>
                </c:pt>
                <c:pt idx="105">
                  <c:v>32</c:v>
                </c:pt>
                <c:pt idx="106">
                  <c:v>36</c:v>
                </c:pt>
                <c:pt idx="107">
                  <c:v>35</c:v>
                </c:pt>
                <c:pt idx="108">
                  <c:v>35</c:v>
                </c:pt>
                <c:pt idx="111">
                  <c:v>16</c:v>
                </c:pt>
                <c:pt idx="112">
                  <c:v>35</c:v>
                </c:pt>
                <c:pt idx="113">
                  <c:v>21</c:v>
                </c:pt>
                <c:pt idx="114">
                  <c:v>17</c:v>
                </c:pt>
                <c:pt idx="115">
                  <c:v>27</c:v>
                </c:pt>
                <c:pt idx="116">
                  <c:v>21</c:v>
                </c:pt>
                <c:pt idx="117">
                  <c:v>29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30</c:v>
                </c:pt>
                <c:pt idx="122">
                  <c:v>29</c:v>
                </c:pt>
                <c:pt idx="123">
                  <c:v>18</c:v>
                </c:pt>
                <c:pt idx="124">
                  <c:v>20</c:v>
                </c:pt>
                <c:pt idx="125">
                  <c:v>20</c:v>
                </c:pt>
                <c:pt idx="126">
                  <c:v>18</c:v>
                </c:pt>
                <c:pt idx="127">
                  <c:v>20</c:v>
                </c:pt>
                <c:pt idx="128">
                  <c:v>23</c:v>
                </c:pt>
                <c:pt idx="129">
                  <c:v>30</c:v>
                </c:pt>
                <c:pt idx="130">
                  <c:v>31</c:v>
                </c:pt>
                <c:pt idx="131">
                  <c:v>31</c:v>
                </c:pt>
                <c:pt idx="132">
                  <c:v>30</c:v>
                </c:pt>
                <c:pt idx="133">
                  <c:v>35</c:v>
                </c:pt>
                <c:pt idx="134">
                  <c:v>38</c:v>
                </c:pt>
                <c:pt idx="135">
                  <c:v>32</c:v>
                </c:pt>
                <c:pt idx="136">
                  <c:v>31</c:v>
                </c:pt>
                <c:pt idx="137">
                  <c:v>29</c:v>
                </c:pt>
                <c:pt idx="138">
                  <c:v>32</c:v>
                </c:pt>
                <c:pt idx="139">
                  <c:v>30</c:v>
                </c:pt>
                <c:pt idx="140">
                  <c:v>30</c:v>
                </c:pt>
                <c:pt idx="141">
                  <c:v>19</c:v>
                </c:pt>
                <c:pt idx="142">
                  <c:v>33</c:v>
                </c:pt>
                <c:pt idx="143">
                  <c:v>34</c:v>
                </c:pt>
                <c:pt idx="144">
                  <c:v>32</c:v>
                </c:pt>
                <c:pt idx="145">
                  <c:v>33</c:v>
                </c:pt>
                <c:pt idx="146">
                  <c:v>30</c:v>
                </c:pt>
                <c:pt idx="147">
                  <c:v>31</c:v>
                </c:pt>
                <c:pt idx="148">
                  <c:v>32</c:v>
                </c:pt>
                <c:pt idx="149">
                  <c:v>35</c:v>
                </c:pt>
                <c:pt idx="150">
                  <c:v>31</c:v>
                </c:pt>
                <c:pt idx="151">
                  <c:v>33</c:v>
                </c:pt>
                <c:pt idx="152">
                  <c:v>33</c:v>
                </c:pt>
                <c:pt idx="153">
                  <c:v>47</c:v>
                </c:pt>
                <c:pt idx="154">
                  <c:v>37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60">
                  <c:v>18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18</c:v>
                </c:pt>
                <c:pt idx="165">
                  <c:v>22</c:v>
                </c:pt>
                <c:pt idx="166">
                  <c:v>30</c:v>
                </c:pt>
                <c:pt idx="167">
                  <c:v>31</c:v>
                </c:pt>
                <c:pt idx="168">
                  <c:v>31</c:v>
                </c:pt>
                <c:pt idx="169">
                  <c:v>32</c:v>
                </c:pt>
                <c:pt idx="170">
                  <c:v>42</c:v>
                </c:pt>
                <c:pt idx="171">
                  <c:v>31</c:v>
                </c:pt>
                <c:pt idx="172">
                  <c:v>20</c:v>
                </c:pt>
                <c:pt idx="173">
                  <c:v>18</c:v>
                </c:pt>
                <c:pt idx="174">
                  <c:v>29</c:v>
                </c:pt>
                <c:pt idx="175">
                  <c:v>16</c:v>
                </c:pt>
                <c:pt idx="176">
                  <c:v>20</c:v>
                </c:pt>
                <c:pt idx="177">
                  <c:v>17</c:v>
                </c:pt>
                <c:pt idx="178">
                  <c:v>31</c:v>
                </c:pt>
                <c:pt idx="179">
                  <c:v>30</c:v>
                </c:pt>
                <c:pt idx="180">
                  <c:v>31</c:v>
                </c:pt>
                <c:pt idx="181">
                  <c:v>30</c:v>
                </c:pt>
                <c:pt idx="182">
                  <c:v>30</c:v>
                </c:pt>
                <c:pt idx="183">
                  <c:v>37</c:v>
                </c:pt>
                <c:pt idx="184">
                  <c:v>29</c:v>
                </c:pt>
                <c:pt idx="185">
                  <c:v>33</c:v>
                </c:pt>
                <c:pt idx="186">
                  <c:v>28</c:v>
                </c:pt>
                <c:pt idx="187">
                  <c:v>31</c:v>
                </c:pt>
                <c:pt idx="188">
                  <c:v>28</c:v>
                </c:pt>
                <c:pt idx="189">
                  <c:v>30</c:v>
                </c:pt>
                <c:pt idx="190">
                  <c:v>32</c:v>
                </c:pt>
                <c:pt idx="191">
                  <c:v>31</c:v>
                </c:pt>
                <c:pt idx="192">
                  <c:v>33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30</c:v>
                </c:pt>
                <c:pt idx="197">
                  <c:v>32</c:v>
                </c:pt>
                <c:pt idx="198">
                  <c:v>32</c:v>
                </c:pt>
                <c:pt idx="199">
                  <c:v>32</c:v>
                </c:pt>
                <c:pt idx="200">
                  <c:v>32</c:v>
                </c:pt>
                <c:pt idx="201">
                  <c:v>36</c:v>
                </c:pt>
                <c:pt idx="202">
                  <c:v>38</c:v>
                </c:pt>
                <c:pt idx="203">
                  <c:v>37</c:v>
                </c:pt>
                <c:pt idx="204">
                  <c:v>38</c:v>
                </c:pt>
                <c:pt idx="205">
                  <c:v>36</c:v>
                </c:pt>
                <c:pt idx="206">
                  <c:v>32</c:v>
                </c:pt>
                <c:pt idx="20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66-4043-93E6-CD55C403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5721504"/>
        <c:axId val="1830242592"/>
      </c:barChart>
      <c:catAx>
        <c:axId val="1835721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individuals (natural population or synthetic generation)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30242592"/>
        <c:crosses val="autoZero"/>
        <c:auto val="1"/>
        <c:lblAlgn val="ctr"/>
        <c:lblOffset val="100"/>
        <c:noMultiLvlLbl val="0"/>
      </c:catAx>
      <c:valAx>
        <c:axId val="183024259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number of contigs for each bin of loss data for each individual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3572150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Times" pitchFamily="2" charset="0"/>
          <a:cs typeface="Arial" panose="020B0604020202020204" pitchFamily="34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gDNA mirus: All data for natural individuals and contigs that show gene loss with outliers removed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'tallied gDNA outliers removed'!$V$1</c:f>
              <c:strCache>
                <c:ptCount val="1"/>
                <c:pt idx="0">
                  <c:v>loss of both dubius alleles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'tallied gDNA outliers removed'!$U$2:$U$88</c:f>
              <c:strCache>
                <c:ptCount val="87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</c:strCache>
            </c:strRef>
          </c:cat>
          <c:val>
            <c:numRef>
              <c:f>'tallied gDNA outliers removed'!$V$2:$V$88</c:f>
              <c:numCache>
                <c:formatCode>General</c:formatCode>
                <c:ptCount val="87"/>
                <c:pt idx="0">
                  <c:v>9</c:v>
                </c:pt>
                <c:pt idx="1">
                  <c:v>6</c:v>
                </c:pt>
                <c:pt idx="2">
                  <c:v>21</c:v>
                </c:pt>
                <c:pt idx="3">
                  <c:v>5</c:v>
                </c:pt>
                <c:pt idx="4">
                  <c:v>16</c:v>
                </c:pt>
                <c:pt idx="5">
                  <c:v>8</c:v>
                </c:pt>
                <c:pt idx="6">
                  <c:v>17</c:v>
                </c:pt>
                <c:pt idx="7">
                  <c:v>5</c:v>
                </c:pt>
                <c:pt idx="8">
                  <c:v>16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16</c:v>
                </c:pt>
                <c:pt idx="14">
                  <c:v>8</c:v>
                </c:pt>
                <c:pt idx="15">
                  <c:v>10</c:v>
                </c:pt>
                <c:pt idx="16">
                  <c:v>23</c:v>
                </c:pt>
                <c:pt idx="17">
                  <c:v>17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10</c:v>
                </c:pt>
                <c:pt idx="23">
                  <c:v>8</c:v>
                </c:pt>
                <c:pt idx="24">
                  <c:v>12</c:v>
                </c:pt>
                <c:pt idx="27">
                  <c:v>8</c:v>
                </c:pt>
                <c:pt idx="28">
                  <c:v>15</c:v>
                </c:pt>
                <c:pt idx="29">
                  <c:v>9</c:v>
                </c:pt>
                <c:pt idx="30">
                  <c:v>13</c:v>
                </c:pt>
                <c:pt idx="31">
                  <c:v>11</c:v>
                </c:pt>
                <c:pt idx="32">
                  <c:v>12</c:v>
                </c:pt>
                <c:pt idx="33">
                  <c:v>8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16</c:v>
                </c:pt>
                <c:pt idx="41">
                  <c:v>11</c:v>
                </c:pt>
                <c:pt idx="42">
                  <c:v>15</c:v>
                </c:pt>
                <c:pt idx="43">
                  <c:v>7</c:v>
                </c:pt>
                <c:pt idx="44">
                  <c:v>5</c:v>
                </c:pt>
                <c:pt idx="45">
                  <c:v>15</c:v>
                </c:pt>
                <c:pt idx="46">
                  <c:v>38</c:v>
                </c:pt>
                <c:pt idx="47">
                  <c:v>4</c:v>
                </c:pt>
                <c:pt idx="48">
                  <c:v>9</c:v>
                </c:pt>
                <c:pt idx="49">
                  <c:v>4</c:v>
                </c:pt>
                <c:pt idx="50">
                  <c:v>4</c:v>
                </c:pt>
                <c:pt idx="53">
                  <c:v>10</c:v>
                </c:pt>
                <c:pt idx="54">
                  <c:v>9</c:v>
                </c:pt>
                <c:pt idx="55">
                  <c:v>21</c:v>
                </c:pt>
                <c:pt idx="56">
                  <c:v>19</c:v>
                </c:pt>
                <c:pt idx="57">
                  <c:v>13</c:v>
                </c:pt>
                <c:pt idx="58">
                  <c:v>10</c:v>
                </c:pt>
                <c:pt idx="59">
                  <c:v>10</c:v>
                </c:pt>
                <c:pt idx="60">
                  <c:v>21</c:v>
                </c:pt>
                <c:pt idx="61">
                  <c:v>10</c:v>
                </c:pt>
                <c:pt idx="62">
                  <c:v>12</c:v>
                </c:pt>
                <c:pt idx="63">
                  <c:v>8</c:v>
                </c:pt>
                <c:pt idx="64">
                  <c:v>12</c:v>
                </c:pt>
                <c:pt idx="67">
                  <c:v>8</c:v>
                </c:pt>
                <c:pt idx="68">
                  <c:v>11</c:v>
                </c:pt>
                <c:pt idx="69">
                  <c:v>9</c:v>
                </c:pt>
                <c:pt idx="70">
                  <c:v>9</c:v>
                </c:pt>
                <c:pt idx="71">
                  <c:v>21</c:v>
                </c:pt>
                <c:pt idx="72">
                  <c:v>10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9</c:v>
                </c:pt>
                <c:pt idx="80">
                  <c:v>6</c:v>
                </c:pt>
                <c:pt idx="81">
                  <c:v>18</c:v>
                </c:pt>
                <c:pt idx="82">
                  <c:v>7</c:v>
                </c:pt>
                <c:pt idx="83">
                  <c:v>6</c:v>
                </c:pt>
                <c:pt idx="84">
                  <c:v>17</c:v>
                </c:pt>
                <c:pt idx="85">
                  <c:v>16</c:v>
                </c:pt>
                <c:pt idx="8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1-9A41-9A6E-D361293CDB5E}"/>
            </c:ext>
          </c:extLst>
        </c:ser>
        <c:ser>
          <c:idx val="1"/>
          <c:order val="1"/>
          <c:tx>
            <c:strRef>
              <c:f>'tallied gDNA outliers removed'!$W$1</c:f>
              <c:strCache>
                <c:ptCount val="1"/>
                <c:pt idx="0">
                  <c:v>loss of one dubius allele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'tallied gDNA outliers removed'!$U$2:$U$88</c:f>
              <c:strCache>
                <c:ptCount val="87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</c:strCache>
            </c:strRef>
          </c:cat>
          <c:val>
            <c:numRef>
              <c:f>'tallied gDNA outliers removed'!$W$2:$W$88</c:f>
              <c:numCache>
                <c:formatCode>General</c:formatCode>
                <c:ptCount val="87"/>
                <c:pt idx="0">
                  <c:v>6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12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13</c:v>
                </c:pt>
                <c:pt idx="9">
                  <c:v>7</c:v>
                </c:pt>
                <c:pt idx="10">
                  <c:v>5</c:v>
                </c:pt>
                <c:pt idx="11">
                  <c:v>11</c:v>
                </c:pt>
                <c:pt idx="12">
                  <c:v>8</c:v>
                </c:pt>
                <c:pt idx="14">
                  <c:v>10</c:v>
                </c:pt>
                <c:pt idx="15">
                  <c:v>6</c:v>
                </c:pt>
                <c:pt idx="16">
                  <c:v>7</c:v>
                </c:pt>
                <c:pt idx="17">
                  <c:v>15</c:v>
                </c:pt>
                <c:pt idx="18">
                  <c:v>8</c:v>
                </c:pt>
                <c:pt idx="19">
                  <c:v>7</c:v>
                </c:pt>
                <c:pt idx="20">
                  <c:v>4</c:v>
                </c:pt>
                <c:pt idx="21">
                  <c:v>7</c:v>
                </c:pt>
                <c:pt idx="22">
                  <c:v>10</c:v>
                </c:pt>
                <c:pt idx="23">
                  <c:v>6</c:v>
                </c:pt>
                <c:pt idx="24">
                  <c:v>25</c:v>
                </c:pt>
                <c:pt idx="27">
                  <c:v>7</c:v>
                </c:pt>
                <c:pt idx="28">
                  <c:v>6</c:v>
                </c:pt>
                <c:pt idx="29">
                  <c:v>8</c:v>
                </c:pt>
                <c:pt idx="30">
                  <c:v>28</c:v>
                </c:pt>
                <c:pt idx="31">
                  <c:v>7</c:v>
                </c:pt>
                <c:pt idx="32">
                  <c:v>31</c:v>
                </c:pt>
                <c:pt idx="33">
                  <c:v>36</c:v>
                </c:pt>
                <c:pt idx="34">
                  <c:v>13</c:v>
                </c:pt>
                <c:pt idx="35">
                  <c:v>7</c:v>
                </c:pt>
                <c:pt idx="36">
                  <c:v>29</c:v>
                </c:pt>
                <c:pt idx="37">
                  <c:v>5</c:v>
                </c:pt>
                <c:pt idx="38">
                  <c:v>24</c:v>
                </c:pt>
                <c:pt idx="41">
                  <c:v>3</c:v>
                </c:pt>
                <c:pt idx="42">
                  <c:v>1</c:v>
                </c:pt>
                <c:pt idx="43">
                  <c:v>5</c:v>
                </c:pt>
                <c:pt idx="44">
                  <c:v>4</c:v>
                </c:pt>
                <c:pt idx="45">
                  <c:v>5</c:v>
                </c:pt>
                <c:pt idx="46">
                  <c:v>23</c:v>
                </c:pt>
                <c:pt idx="47">
                  <c:v>5</c:v>
                </c:pt>
                <c:pt idx="48">
                  <c:v>27</c:v>
                </c:pt>
                <c:pt idx="49">
                  <c:v>3</c:v>
                </c:pt>
                <c:pt idx="50">
                  <c:v>7</c:v>
                </c:pt>
                <c:pt idx="53">
                  <c:v>9</c:v>
                </c:pt>
                <c:pt idx="54">
                  <c:v>9</c:v>
                </c:pt>
                <c:pt idx="55">
                  <c:v>17</c:v>
                </c:pt>
                <c:pt idx="56">
                  <c:v>22</c:v>
                </c:pt>
                <c:pt idx="57">
                  <c:v>2</c:v>
                </c:pt>
                <c:pt idx="58">
                  <c:v>11</c:v>
                </c:pt>
                <c:pt idx="59">
                  <c:v>2</c:v>
                </c:pt>
                <c:pt idx="60">
                  <c:v>4</c:v>
                </c:pt>
                <c:pt idx="61">
                  <c:v>2</c:v>
                </c:pt>
                <c:pt idx="62">
                  <c:v>29</c:v>
                </c:pt>
                <c:pt idx="63">
                  <c:v>8</c:v>
                </c:pt>
                <c:pt idx="64">
                  <c:v>4</c:v>
                </c:pt>
                <c:pt idx="67">
                  <c:v>4</c:v>
                </c:pt>
                <c:pt idx="68">
                  <c:v>2</c:v>
                </c:pt>
                <c:pt idx="69">
                  <c:v>4</c:v>
                </c:pt>
                <c:pt idx="70">
                  <c:v>3</c:v>
                </c:pt>
                <c:pt idx="71">
                  <c:v>2</c:v>
                </c:pt>
                <c:pt idx="72">
                  <c:v>4</c:v>
                </c:pt>
                <c:pt idx="73">
                  <c:v>9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3</c:v>
                </c:pt>
                <c:pt idx="80">
                  <c:v>6</c:v>
                </c:pt>
                <c:pt idx="81">
                  <c:v>9</c:v>
                </c:pt>
                <c:pt idx="82">
                  <c:v>5</c:v>
                </c:pt>
                <c:pt idx="83">
                  <c:v>13</c:v>
                </c:pt>
                <c:pt idx="84">
                  <c:v>3</c:v>
                </c:pt>
                <c:pt idx="85">
                  <c:v>9</c:v>
                </c:pt>
                <c:pt idx="8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E1-9A41-9A6E-D361293CDB5E}"/>
            </c:ext>
          </c:extLst>
        </c:ser>
        <c:ser>
          <c:idx val="2"/>
          <c:order val="2"/>
          <c:tx>
            <c:strRef>
              <c:f>'tallied gDNA outliers removed'!$X$1</c:f>
              <c:strCache>
                <c:ptCount val="1"/>
                <c:pt idx="0">
                  <c:v>no loss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'tallied gDNA outliers removed'!$U$2:$U$88</c:f>
              <c:strCache>
                <c:ptCount val="87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</c:strCache>
            </c:strRef>
          </c:cat>
          <c:val>
            <c:numRef>
              <c:f>'tallied gDNA outliers removed'!$X$2:$X$88</c:f>
              <c:numCache>
                <c:formatCode>General</c:formatCode>
                <c:ptCount val="87"/>
                <c:pt idx="0">
                  <c:v>230</c:v>
                </c:pt>
                <c:pt idx="1">
                  <c:v>233</c:v>
                </c:pt>
                <c:pt idx="2">
                  <c:v>215</c:v>
                </c:pt>
                <c:pt idx="3">
                  <c:v>249</c:v>
                </c:pt>
                <c:pt idx="4">
                  <c:v>219</c:v>
                </c:pt>
                <c:pt idx="5">
                  <c:v>216</c:v>
                </c:pt>
                <c:pt idx="6">
                  <c:v>237</c:v>
                </c:pt>
                <c:pt idx="7">
                  <c:v>119</c:v>
                </c:pt>
                <c:pt idx="8">
                  <c:v>235</c:v>
                </c:pt>
                <c:pt idx="9">
                  <c:v>236</c:v>
                </c:pt>
                <c:pt idx="10">
                  <c:v>222</c:v>
                </c:pt>
                <c:pt idx="11">
                  <c:v>242</c:v>
                </c:pt>
                <c:pt idx="12">
                  <c:v>240</c:v>
                </c:pt>
                <c:pt idx="14">
                  <c:v>201</c:v>
                </c:pt>
                <c:pt idx="15">
                  <c:v>238</c:v>
                </c:pt>
                <c:pt idx="16">
                  <c:v>200</c:v>
                </c:pt>
                <c:pt idx="17">
                  <c:v>198</c:v>
                </c:pt>
                <c:pt idx="18">
                  <c:v>228</c:v>
                </c:pt>
                <c:pt idx="19">
                  <c:v>239</c:v>
                </c:pt>
                <c:pt idx="20">
                  <c:v>237</c:v>
                </c:pt>
                <c:pt idx="21">
                  <c:v>242</c:v>
                </c:pt>
                <c:pt idx="22">
                  <c:v>238</c:v>
                </c:pt>
                <c:pt idx="23">
                  <c:v>244</c:v>
                </c:pt>
                <c:pt idx="24">
                  <c:v>222</c:v>
                </c:pt>
                <c:pt idx="27">
                  <c:v>238</c:v>
                </c:pt>
                <c:pt idx="28">
                  <c:v>227</c:v>
                </c:pt>
                <c:pt idx="29">
                  <c:v>236</c:v>
                </c:pt>
                <c:pt idx="30">
                  <c:v>183</c:v>
                </c:pt>
                <c:pt idx="31">
                  <c:v>229</c:v>
                </c:pt>
                <c:pt idx="32">
                  <c:v>191</c:v>
                </c:pt>
                <c:pt idx="33">
                  <c:v>204</c:v>
                </c:pt>
                <c:pt idx="34">
                  <c:v>205</c:v>
                </c:pt>
                <c:pt idx="35">
                  <c:v>230</c:v>
                </c:pt>
                <c:pt idx="36">
                  <c:v>213</c:v>
                </c:pt>
                <c:pt idx="37">
                  <c:v>235</c:v>
                </c:pt>
                <c:pt idx="38">
                  <c:v>193</c:v>
                </c:pt>
                <c:pt idx="41">
                  <c:v>230</c:v>
                </c:pt>
                <c:pt idx="42">
                  <c:v>240</c:v>
                </c:pt>
                <c:pt idx="43">
                  <c:v>241</c:v>
                </c:pt>
                <c:pt idx="44">
                  <c:v>214</c:v>
                </c:pt>
                <c:pt idx="45">
                  <c:v>225</c:v>
                </c:pt>
                <c:pt idx="46">
                  <c:v>195</c:v>
                </c:pt>
                <c:pt idx="47">
                  <c:v>218</c:v>
                </c:pt>
                <c:pt idx="48">
                  <c:v>205</c:v>
                </c:pt>
                <c:pt idx="49">
                  <c:v>238</c:v>
                </c:pt>
                <c:pt idx="50">
                  <c:v>238</c:v>
                </c:pt>
                <c:pt idx="53">
                  <c:v>244</c:v>
                </c:pt>
                <c:pt idx="54">
                  <c:v>246</c:v>
                </c:pt>
                <c:pt idx="55">
                  <c:v>220</c:v>
                </c:pt>
                <c:pt idx="56">
                  <c:v>202</c:v>
                </c:pt>
                <c:pt idx="57">
                  <c:v>246</c:v>
                </c:pt>
                <c:pt idx="58">
                  <c:v>239</c:v>
                </c:pt>
                <c:pt idx="59">
                  <c:v>247</c:v>
                </c:pt>
                <c:pt idx="60">
                  <c:v>240</c:v>
                </c:pt>
                <c:pt idx="61">
                  <c:v>223</c:v>
                </c:pt>
                <c:pt idx="62">
                  <c:v>222</c:v>
                </c:pt>
                <c:pt idx="63">
                  <c:v>243</c:v>
                </c:pt>
                <c:pt idx="64">
                  <c:v>241</c:v>
                </c:pt>
                <c:pt idx="67">
                  <c:v>250</c:v>
                </c:pt>
                <c:pt idx="68">
                  <c:v>250</c:v>
                </c:pt>
                <c:pt idx="69">
                  <c:v>242</c:v>
                </c:pt>
                <c:pt idx="70">
                  <c:v>239</c:v>
                </c:pt>
                <c:pt idx="71">
                  <c:v>227</c:v>
                </c:pt>
                <c:pt idx="72">
                  <c:v>241</c:v>
                </c:pt>
                <c:pt idx="73">
                  <c:v>242</c:v>
                </c:pt>
                <c:pt idx="74">
                  <c:v>247</c:v>
                </c:pt>
                <c:pt idx="75">
                  <c:v>244</c:v>
                </c:pt>
                <c:pt idx="76">
                  <c:v>249</c:v>
                </c:pt>
                <c:pt idx="77">
                  <c:v>244</c:v>
                </c:pt>
                <c:pt idx="80">
                  <c:v>246</c:v>
                </c:pt>
                <c:pt idx="81">
                  <c:v>192</c:v>
                </c:pt>
                <c:pt idx="82">
                  <c:v>241</c:v>
                </c:pt>
                <c:pt idx="83">
                  <c:v>234</c:v>
                </c:pt>
                <c:pt idx="84">
                  <c:v>225</c:v>
                </c:pt>
                <c:pt idx="85">
                  <c:v>233</c:v>
                </c:pt>
                <c:pt idx="86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E1-9A41-9A6E-D361293CDB5E}"/>
            </c:ext>
          </c:extLst>
        </c:ser>
        <c:ser>
          <c:idx val="3"/>
          <c:order val="3"/>
          <c:tx>
            <c:strRef>
              <c:f>'tallied gDNA outliers removed'!$Y$1</c:f>
              <c:strCache>
                <c:ptCount val="1"/>
                <c:pt idx="0">
                  <c:v>loss of one porrifolius allele</c:v>
                </c:pt>
              </c:strCache>
            </c:strRef>
          </c:tx>
          <c:spPr>
            <a:solidFill>
              <a:srgbClr val="E955C3"/>
            </a:solidFill>
            <a:ln>
              <a:noFill/>
            </a:ln>
            <a:effectLst/>
          </c:spPr>
          <c:invertIfNegative val="0"/>
          <c:cat>
            <c:strRef>
              <c:f>'tallied gDNA outliers removed'!$U$2:$U$88</c:f>
              <c:strCache>
                <c:ptCount val="87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</c:strCache>
            </c:strRef>
          </c:cat>
          <c:val>
            <c:numRef>
              <c:f>'tallied gDNA outliers removed'!$Y$2:$Y$88</c:f>
              <c:numCache>
                <c:formatCode>General</c:formatCode>
                <c:ptCount val="87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14</c:v>
                </c:pt>
                <c:pt idx="5">
                  <c:v>12</c:v>
                </c:pt>
                <c:pt idx="6">
                  <c:v>2</c:v>
                </c:pt>
                <c:pt idx="7">
                  <c:v>15</c:v>
                </c:pt>
                <c:pt idx="8">
                  <c:v>1</c:v>
                </c:pt>
                <c:pt idx="9">
                  <c:v>3</c:v>
                </c:pt>
                <c:pt idx="10">
                  <c:v>13</c:v>
                </c:pt>
                <c:pt idx="11">
                  <c:v>2</c:v>
                </c:pt>
                <c:pt idx="12">
                  <c:v>0</c:v>
                </c:pt>
                <c:pt idx="14">
                  <c:v>5</c:v>
                </c:pt>
                <c:pt idx="15">
                  <c:v>6</c:v>
                </c:pt>
                <c:pt idx="16">
                  <c:v>25</c:v>
                </c:pt>
                <c:pt idx="17">
                  <c:v>20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7">
                  <c:v>3</c:v>
                </c:pt>
                <c:pt idx="28">
                  <c:v>8</c:v>
                </c:pt>
                <c:pt idx="29">
                  <c:v>2</c:v>
                </c:pt>
                <c:pt idx="30">
                  <c:v>17</c:v>
                </c:pt>
                <c:pt idx="31">
                  <c:v>5</c:v>
                </c:pt>
                <c:pt idx="32">
                  <c:v>15</c:v>
                </c:pt>
                <c:pt idx="33">
                  <c:v>4</c:v>
                </c:pt>
                <c:pt idx="34">
                  <c:v>16</c:v>
                </c:pt>
                <c:pt idx="35">
                  <c:v>5</c:v>
                </c:pt>
                <c:pt idx="36">
                  <c:v>1</c:v>
                </c:pt>
                <c:pt idx="37">
                  <c:v>6</c:v>
                </c:pt>
                <c:pt idx="38">
                  <c:v>19</c:v>
                </c:pt>
                <c:pt idx="41">
                  <c:v>8</c:v>
                </c:pt>
                <c:pt idx="42">
                  <c:v>5</c:v>
                </c:pt>
                <c:pt idx="43">
                  <c:v>3</c:v>
                </c:pt>
                <c:pt idx="44">
                  <c:v>25</c:v>
                </c:pt>
                <c:pt idx="45">
                  <c:v>4</c:v>
                </c:pt>
                <c:pt idx="46">
                  <c:v>5</c:v>
                </c:pt>
                <c:pt idx="47">
                  <c:v>28</c:v>
                </c:pt>
                <c:pt idx="48">
                  <c:v>16</c:v>
                </c:pt>
                <c:pt idx="49">
                  <c:v>12</c:v>
                </c:pt>
                <c:pt idx="50">
                  <c:v>12</c:v>
                </c:pt>
                <c:pt idx="53">
                  <c:v>2</c:v>
                </c:pt>
                <c:pt idx="54">
                  <c:v>1</c:v>
                </c:pt>
                <c:pt idx="55">
                  <c:v>6</c:v>
                </c:pt>
                <c:pt idx="56">
                  <c:v>18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1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8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3</c:v>
                </c:pt>
                <c:pt idx="80">
                  <c:v>2</c:v>
                </c:pt>
                <c:pt idx="81">
                  <c:v>20</c:v>
                </c:pt>
                <c:pt idx="82">
                  <c:v>1</c:v>
                </c:pt>
                <c:pt idx="83">
                  <c:v>4</c:v>
                </c:pt>
                <c:pt idx="84">
                  <c:v>14</c:v>
                </c:pt>
                <c:pt idx="85">
                  <c:v>4</c:v>
                </c:pt>
                <c:pt idx="8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E1-9A41-9A6E-D361293CDB5E}"/>
            </c:ext>
          </c:extLst>
        </c:ser>
        <c:ser>
          <c:idx val="4"/>
          <c:order val="4"/>
          <c:tx>
            <c:strRef>
              <c:f>'tallied gDNA outliers removed'!$Z$1</c:f>
              <c:strCache>
                <c:ptCount val="1"/>
                <c:pt idx="0">
                  <c:v>loss of both porrifolius alleles</c:v>
                </c:pt>
              </c:strCache>
            </c:strRef>
          </c:tx>
          <c:spPr>
            <a:solidFill>
              <a:srgbClr val="F0BDE9"/>
            </a:solidFill>
            <a:ln>
              <a:noFill/>
            </a:ln>
            <a:effectLst/>
          </c:spPr>
          <c:invertIfNegative val="0"/>
          <c:cat>
            <c:strRef>
              <c:f>'tallied gDNA outliers removed'!$U$2:$U$88</c:f>
              <c:strCache>
                <c:ptCount val="87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4">
                  <c:v>F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7">
                  <c:v>G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41">
                  <c:v>J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3">
                  <c:v>K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7">
                  <c:v>L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80">
                  <c:v>M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</c:strCache>
            </c:strRef>
          </c:cat>
          <c:val>
            <c:numRef>
              <c:f>'tallied gDNA outliers removed'!$Z$2:$Z$88</c:f>
              <c:numCache>
                <c:formatCode>General</c:formatCode>
                <c:ptCount val="87"/>
                <c:pt idx="0">
                  <c:v>46</c:v>
                </c:pt>
                <c:pt idx="1">
                  <c:v>46</c:v>
                </c:pt>
                <c:pt idx="2">
                  <c:v>52</c:v>
                </c:pt>
                <c:pt idx="3">
                  <c:v>34</c:v>
                </c:pt>
                <c:pt idx="4">
                  <c:v>35</c:v>
                </c:pt>
                <c:pt idx="5">
                  <c:v>57</c:v>
                </c:pt>
                <c:pt idx="6">
                  <c:v>32</c:v>
                </c:pt>
                <c:pt idx="7">
                  <c:v>116</c:v>
                </c:pt>
                <c:pt idx="8">
                  <c:v>30</c:v>
                </c:pt>
                <c:pt idx="9">
                  <c:v>37</c:v>
                </c:pt>
                <c:pt idx="10">
                  <c:v>30</c:v>
                </c:pt>
                <c:pt idx="11">
                  <c:v>30</c:v>
                </c:pt>
                <c:pt idx="12">
                  <c:v>32</c:v>
                </c:pt>
                <c:pt idx="14">
                  <c:v>69</c:v>
                </c:pt>
                <c:pt idx="15">
                  <c:v>34</c:v>
                </c:pt>
                <c:pt idx="16">
                  <c:v>41</c:v>
                </c:pt>
                <c:pt idx="17">
                  <c:v>44</c:v>
                </c:pt>
                <c:pt idx="18">
                  <c:v>33</c:v>
                </c:pt>
                <c:pt idx="19">
                  <c:v>35</c:v>
                </c:pt>
                <c:pt idx="20">
                  <c:v>45</c:v>
                </c:pt>
                <c:pt idx="21">
                  <c:v>35</c:v>
                </c:pt>
                <c:pt idx="22">
                  <c:v>36</c:v>
                </c:pt>
                <c:pt idx="23">
                  <c:v>36</c:v>
                </c:pt>
                <c:pt idx="24">
                  <c:v>34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53</c:v>
                </c:pt>
                <c:pt idx="31">
                  <c:v>42</c:v>
                </c:pt>
                <c:pt idx="32">
                  <c:v>45</c:v>
                </c:pt>
                <c:pt idx="33">
                  <c:v>43</c:v>
                </c:pt>
                <c:pt idx="34">
                  <c:v>50</c:v>
                </c:pt>
                <c:pt idx="35">
                  <c:v>44</c:v>
                </c:pt>
                <c:pt idx="36">
                  <c:v>44</c:v>
                </c:pt>
                <c:pt idx="37">
                  <c:v>41</c:v>
                </c:pt>
                <c:pt idx="38">
                  <c:v>42</c:v>
                </c:pt>
                <c:pt idx="41">
                  <c:v>40</c:v>
                </c:pt>
                <c:pt idx="42">
                  <c:v>35</c:v>
                </c:pt>
                <c:pt idx="43">
                  <c:v>39</c:v>
                </c:pt>
                <c:pt idx="44">
                  <c:v>47</c:v>
                </c:pt>
                <c:pt idx="45">
                  <c:v>42</c:v>
                </c:pt>
                <c:pt idx="46">
                  <c:v>35</c:v>
                </c:pt>
                <c:pt idx="47">
                  <c:v>41</c:v>
                </c:pt>
                <c:pt idx="48">
                  <c:v>38</c:v>
                </c:pt>
                <c:pt idx="49">
                  <c:v>38</c:v>
                </c:pt>
                <c:pt idx="50">
                  <c:v>35</c:v>
                </c:pt>
                <c:pt idx="53">
                  <c:v>31</c:v>
                </c:pt>
                <c:pt idx="54">
                  <c:v>31</c:v>
                </c:pt>
                <c:pt idx="55">
                  <c:v>29</c:v>
                </c:pt>
                <c:pt idx="56">
                  <c:v>32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30</c:v>
                </c:pt>
                <c:pt idx="61">
                  <c:v>55</c:v>
                </c:pt>
                <c:pt idx="62">
                  <c:v>30</c:v>
                </c:pt>
                <c:pt idx="63">
                  <c:v>33</c:v>
                </c:pt>
                <c:pt idx="64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40</c:v>
                </c:pt>
                <c:pt idx="70">
                  <c:v>41</c:v>
                </c:pt>
                <c:pt idx="71">
                  <c:v>41</c:v>
                </c:pt>
                <c:pt idx="72">
                  <c:v>40</c:v>
                </c:pt>
                <c:pt idx="73">
                  <c:v>31</c:v>
                </c:pt>
                <c:pt idx="74">
                  <c:v>31</c:v>
                </c:pt>
                <c:pt idx="75">
                  <c:v>34</c:v>
                </c:pt>
                <c:pt idx="76">
                  <c:v>31</c:v>
                </c:pt>
                <c:pt idx="77">
                  <c:v>36</c:v>
                </c:pt>
                <c:pt idx="80">
                  <c:v>36</c:v>
                </c:pt>
                <c:pt idx="81">
                  <c:v>55</c:v>
                </c:pt>
                <c:pt idx="82">
                  <c:v>37</c:v>
                </c:pt>
                <c:pt idx="83">
                  <c:v>39</c:v>
                </c:pt>
                <c:pt idx="84">
                  <c:v>35</c:v>
                </c:pt>
                <c:pt idx="85">
                  <c:v>34</c:v>
                </c:pt>
                <c:pt idx="8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E1-9A41-9A6E-D361293C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5535"/>
        <c:axId val="3809727"/>
      </c:barChart>
      <c:catAx>
        <c:axId val="4085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Natural Populations (each block of lines) and Individuals (each line)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727"/>
        <c:crosses val="autoZero"/>
        <c:auto val="1"/>
        <c:lblAlgn val="ctr"/>
        <c:lblOffset val="100"/>
        <c:noMultiLvlLbl val="0"/>
      </c:catAx>
      <c:valAx>
        <c:axId val="3809727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contigs for each bin of loss data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535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gDNA mirus: All data for synthetic individuals and contigs that show gene loss (there were no outliers)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'tallied gDNA outliers removed'!$V$255</c:f>
              <c:strCache>
                <c:ptCount val="1"/>
                <c:pt idx="0">
                  <c:v>loss of both dubius alleles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'tallied gDNA outliers removed'!$U$256:$U$369</c:f>
              <c:strCache>
                <c:ptCount val="114"/>
                <c:pt idx="0">
                  <c:v>S1</c:v>
                </c:pt>
                <c:pt idx="1">
                  <c:v>S1</c:v>
                </c:pt>
                <c:pt idx="2">
                  <c:v>S1</c:v>
                </c:pt>
                <c:pt idx="3">
                  <c:v>S1</c:v>
                </c:pt>
                <c:pt idx="4">
                  <c:v>S1</c:v>
                </c:pt>
                <c:pt idx="5">
                  <c:v>S1</c:v>
                </c:pt>
                <c:pt idx="6">
                  <c:v>S1</c:v>
                </c:pt>
                <c:pt idx="7">
                  <c:v>S1</c:v>
                </c:pt>
                <c:pt idx="8">
                  <c:v>S1</c:v>
                </c:pt>
                <c:pt idx="9">
                  <c:v>S1</c:v>
                </c:pt>
                <c:pt idx="10">
                  <c:v>S1</c:v>
                </c:pt>
                <c:pt idx="11">
                  <c:v>S1</c:v>
                </c:pt>
                <c:pt idx="12">
                  <c:v>S1</c:v>
                </c:pt>
                <c:pt idx="13">
                  <c:v>S1</c:v>
                </c:pt>
                <c:pt idx="14">
                  <c:v>S1</c:v>
                </c:pt>
                <c:pt idx="17">
                  <c:v>S2</c:v>
                </c:pt>
                <c:pt idx="18">
                  <c:v>S2</c:v>
                </c:pt>
                <c:pt idx="19">
                  <c:v>S2</c:v>
                </c:pt>
                <c:pt idx="20">
                  <c:v>S2</c:v>
                </c:pt>
                <c:pt idx="21">
                  <c:v>S2</c:v>
                </c:pt>
                <c:pt idx="22">
                  <c:v>S2</c:v>
                </c:pt>
                <c:pt idx="23">
                  <c:v>S2</c:v>
                </c:pt>
                <c:pt idx="24">
                  <c:v>S2</c:v>
                </c:pt>
                <c:pt idx="25">
                  <c:v>S2</c:v>
                </c:pt>
                <c:pt idx="26">
                  <c:v>S2</c:v>
                </c:pt>
                <c:pt idx="27">
                  <c:v>S2</c:v>
                </c:pt>
                <c:pt idx="28">
                  <c:v>S2</c:v>
                </c:pt>
                <c:pt idx="29">
                  <c:v>S2</c:v>
                </c:pt>
                <c:pt idx="30">
                  <c:v>S2</c:v>
                </c:pt>
                <c:pt idx="31">
                  <c:v>S2</c:v>
                </c:pt>
                <c:pt idx="32">
                  <c:v>S2</c:v>
                </c:pt>
                <c:pt idx="33">
                  <c:v>S2</c:v>
                </c:pt>
                <c:pt idx="34">
                  <c:v>S2</c:v>
                </c:pt>
                <c:pt idx="35">
                  <c:v>S2</c:v>
                </c:pt>
                <c:pt idx="36">
                  <c:v>S2</c:v>
                </c:pt>
                <c:pt idx="37">
                  <c:v>S2</c:v>
                </c:pt>
                <c:pt idx="38">
                  <c:v>S2</c:v>
                </c:pt>
                <c:pt idx="39">
                  <c:v>S2</c:v>
                </c:pt>
                <c:pt idx="40">
                  <c:v>S2</c:v>
                </c:pt>
                <c:pt idx="41">
                  <c:v>S2</c:v>
                </c:pt>
                <c:pt idx="42">
                  <c:v>S2</c:v>
                </c:pt>
                <c:pt idx="43">
                  <c:v>S2</c:v>
                </c:pt>
                <c:pt idx="44">
                  <c:v>S2</c:v>
                </c:pt>
                <c:pt idx="45">
                  <c:v>S2</c:v>
                </c:pt>
                <c:pt idx="46">
                  <c:v>S2</c:v>
                </c:pt>
                <c:pt idx="47">
                  <c:v>S2</c:v>
                </c:pt>
                <c:pt idx="48">
                  <c:v>S2</c:v>
                </c:pt>
                <c:pt idx="49">
                  <c:v>S2</c:v>
                </c:pt>
                <c:pt idx="50">
                  <c:v>S2</c:v>
                </c:pt>
                <c:pt idx="51">
                  <c:v>S2</c:v>
                </c:pt>
                <c:pt idx="52">
                  <c:v>S2</c:v>
                </c:pt>
                <c:pt idx="53">
                  <c:v>S2</c:v>
                </c:pt>
                <c:pt idx="54">
                  <c:v>S2</c:v>
                </c:pt>
                <c:pt idx="55">
                  <c:v>S2</c:v>
                </c:pt>
                <c:pt idx="56">
                  <c:v>S2</c:v>
                </c:pt>
                <c:pt idx="57">
                  <c:v>S2</c:v>
                </c:pt>
                <c:pt idx="58">
                  <c:v>S2</c:v>
                </c:pt>
                <c:pt idx="59">
                  <c:v>S2</c:v>
                </c:pt>
                <c:pt idx="60">
                  <c:v>S2</c:v>
                </c:pt>
                <c:pt idx="61">
                  <c:v>S2</c:v>
                </c:pt>
                <c:pt idx="62">
                  <c:v>S2</c:v>
                </c:pt>
                <c:pt idx="63">
                  <c:v>S2</c:v>
                </c:pt>
                <c:pt idx="66">
                  <c:v>S3</c:v>
                </c:pt>
                <c:pt idx="67">
                  <c:v>S3</c:v>
                </c:pt>
                <c:pt idx="68">
                  <c:v>S3</c:v>
                </c:pt>
                <c:pt idx="69">
                  <c:v>S3</c:v>
                </c:pt>
                <c:pt idx="70">
                  <c:v>S3</c:v>
                </c:pt>
                <c:pt idx="71">
                  <c:v>S3</c:v>
                </c:pt>
                <c:pt idx="72">
                  <c:v>S3</c:v>
                </c:pt>
                <c:pt idx="73">
                  <c:v>S3</c:v>
                </c:pt>
                <c:pt idx="74">
                  <c:v>S3</c:v>
                </c:pt>
                <c:pt idx="75">
                  <c:v>S3</c:v>
                </c:pt>
                <c:pt idx="76">
                  <c:v>S3</c:v>
                </c:pt>
                <c:pt idx="77">
                  <c:v>S3</c:v>
                </c:pt>
                <c:pt idx="78">
                  <c:v>S3</c:v>
                </c:pt>
                <c:pt idx="79">
                  <c:v>S3</c:v>
                </c:pt>
                <c:pt idx="80">
                  <c:v>S3</c:v>
                </c:pt>
                <c:pt idx="81">
                  <c:v>S3</c:v>
                </c:pt>
                <c:pt idx="82">
                  <c:v>S3</c:v>
                </c:pt>
                <c:pt idx="83">
                  <c:v>S3</c:v>
                </c:pt>
                <c:pt idx="84">
                  <c:v>S3</c:v>
                </c:pt>
                <c:pt idx="85">
                  <c:v>S3</c:v>
                </c:pt>
                <c:pt idx="86">
                  <c:v>S3</c:v>
                </c:pt>
                <c:pt idx="87">
                  <c:v>S3</c:v>
                </c:pt>
                <c:pt idx="88">
                  <c:v>S3</c:v>
                </c:pt>
                <c:pt idx="89">
                  <c:v>S3</c:v>
                </c:pt>
                <c:pt idx="90">
                  <c:v>S3</c:v>
                </c:pt>
                <c:pt idx="91">
                  <c:v>S3</c:v>
                </c:pt>
                <c:pt idx="92">
                  <c:v>S3</c:v>
                </c:pt>
                <c:pt idx="93">
                  <c:v>S3</c:v>
                </c:pt>
                <c:pt idx="94">
                  <c:v>S3</c:v>
                </c:pt>
                <c:pt idx="95">
                  <c:v>S3</c:v>
                </c:pt>
                <c:pt idx="96">
                  <c:v>S3</c:v>
                </c:pt>
                <c:pt idx="97">
                  <c:v>S3</c:v>
                </c:pt>
                <c:pt idx="98">
                  <c:v>S3</c:v>
                </c:pt>
                <c:pt idx="99">
                  <c:v>S3</c:v>
                </c:pt>
                <c:pt idx="100">
                  <c:v>S3</c:v>
                </c:pt>
                <c:pt idx="101">
                  <c:v>S3</c:v>
                </c:pt>
                <c:pt idx="102">
                  <c:v>S3</c:v>
                </c:pt>
                <c:pt idx="103">
                  <c:v>S3</c:v>
                </c:pt>
                <c:pt idx="104">
                  <c:v>S3</c:v>
                </c:pt>
                <c:pt idx="105">
                  <c:v>S3</c:v>
                </c:pt>
                <c:pt idx="106">
                  <c:v>S3</c:v>
                </c:pt>
                <c:pt idx="107">
                  <c:v>S3</c:v>
                </c:pt>
                <c:pt idx="108">
                  <c:v>S3</c:v>
                </c:pt>
                <c:pt idx="109">
                  <c:v>S3</c:v>
                </c:pt>
                <c:pt idx="110">
                  <c:v>S3</c:v>
                </c:pt>
                <c:pt idx="111">
                  <c:v>S3</c:v>
                </c:pt>
                <c:pt idx="112">
                  <c:v>S3</c:v>
                </c:pt>
                <c:pt idx="113">
                  <c:v>S3</c:v>
                </c:pt>
              </c:strCache>
            </c:strRef>
          </c:cat>
          <c:val>
            <c:numRef>
              <c:f>'tallied gDNA outliers removed'!$V$256:$V$369</c:f>
              <c:numCache>
                <c:formatCode>General</c:formatCode>
                <c:ptCount val="1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2</c:v>
                </c:pt>
                <c:pt idx="11">
                  <c:v>7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4</c:v>
                </c:pt>
                <c:pt idx="18">
                  <c:v>14</c:v>
                </c:pt>
                <c:pt idx="19">
                  <c:v>5</c:v>
                </c:pt>
                <c:pt idx="20">
                  <c:v>4</c:v>
                </c:pt>
                <c:pt idx="21">
                  <c:v>15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8</c:v>
                </c:pt>
                <c:pt idx="29">
                  <c:v>6</c:v>
                </c:pt>
                <c:pt idx="30">
                  <c:v>5</c:v>
                </c:pt>
                <c:pt idx="31">
                  <c:v>9</c:v>
                </c:pt>
                <c:pt idx="32">
                  <c:v>7</c:v>
                </c:pt>
                <c:pt idx="33">
                  <c:v>5</c:v>
                </c:pt>
                <c:pt idx="34">
                  <c:v>6</c:v>
                </c:pt>
                <c:pt idx="35">
                  <c:v>5</c:v>
                </c:pt>
                <c:pt idx="36">
                  <c:v>6</c:v>
                </c:pt>
                <c:pt idx="37">
                  <c:v>5</c:v>
                </c:pt>
                <c:pt idx="38">
                  <c:v>5</c:v>
                </c:pt>
                <c:pt idx="39">
                  <c:v>8</c:v>
                </c:pt>
                <c:pt idx="40">
                  <c:v>5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5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4</c:v>
                </c:pt>
                <c:pt idx="66">
                  <c:v>7</c:v>
                </c:pt>
                <c:pt idx="67">
                  <c:v>5</c:v>
                </c:pt>
                <c:pt idx="68">
                  <c:v>5</c:v>
                </c:pt>
                <c:pt idx="69">
                  <c:v>4</c:v>
                </c:pt>
                <c:pt idx="70">
                  <c:v>6</c:v>
                </c:pt>
                <c:pt idx="71">
                  <c:v>8</c:v>
                </c:pt>
                <c:pt idx="72">
                  <c:v>8</c:v>
                </c:pt>
                <c:pt idx="73">
                  <c:v>5</c:v>
                </c:pt>
                <c:pt idx="74">
                  <c:v>5</c:v>
                </c:pt>
                <c:pt idx="75">
                  <c:v>11</c:v>
                </c:pt>
                <c:pt idx="76">
                  <c:v>4</c:v>
                </c:pt>
                <c:pt idx="77">
                  <c:v>5</c:v>
                </c:pt>
                <c:pt idx="78">
                  <c:v>9</c:v>
                </c:pt>
                <c:pt idx="79">
                  <c:v>5</c:v>
                </c:pt>
                <c:pt idx="80">
                  <c:v>4</c:v>
                </c:pt>
                <c:pt idx="81">
                  <c:v>5</c:v>
                </c:pt>
                <c:pt idx="82">
                  <c:v>14</c:v>
                </c:pt>
                <c:pt idx="83">
                  <c:v>10</c:v>
                </c:pt>
                <c:pt idx="84">
                  <c:v>6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6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7</c:v>
                </c:pt>
                <c:pt idx="98">
                  <c:v>5</c:v>
                </c:pt>
                <c:pt idx="99">
                  <c:v>5</c:v>
                </c:pt>
                <c:pt idx="100">
                  <c:v>7</c:v>
                </c:pt>
                <c:pt idx="101">
                  <c:v>5</c:v>
                </c:pt>
                <c:pt idx="102">
                  <c:v>11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4</c:v>
                </c:pt>
                <c:pt idx="109">
                  <c:v>4</c:v>
                </c:pt>
                <c:pt idx="110">
                  <c:v>5</c:v>
                </c:pt>
                <c:pt idx="111">
                  <c:v>5</c:v>
                </c:pt>
                <c:pt idx="112">
                  <c:v>6</c:v>
                </c:pt>
                <c:pt idx="1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7-F540-BE10-FACB4ED6BDB4}"/>
            </c:ext>
          </c:extLst>
        </c:ser>
        <c:ser>
          <c:idx val="1"/>
          <c:order val="1"/>
          <c:tx>
            <c:strRef>
              <c:f>'tallied gDNA outliers removed'!$W$255</c:f>
              <c:strCache>
                <c:ptCount val="1"/>
                <c:pt idx="0">
                  <c:v>loss of one dubius allele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'tallied gDNA outliers removed'!$U$256:$U$369</c:f>
              <c:strCache>
                <c:ptCount val="114"/>
                <c:pt idx="0">
                  <c:v>S1</c:v>
                </c:pt>
                <c:pt idx="1">
                  <c:v>S1</c:v>
                </c:pt>
                <c:pt idx="2">
                  <c:v>S1</c:v>
                </c:pt>
                <c:pt idx="3">
                  <c:v>S1</c:v>
                </c:pt>
                <c:pt idx="4">
                  <c:v>S1</c:v>
                </c:pt>
                <c:pt idx="5">
                  <c:v>S1</c:v>
                </c:pt>
                <c:pt idx="6">
                  <c:v>S1</c:v>
                </c:pt>
                <c:pt idx="7">
                  <c:v>S1</c:v>
                </c:pt>
                <c:pt idx="8">
                  <c:v>S1</c:v>
                </c:pt>
                <c:pt idx="9">
                  <c:v>S1</c:v>
                </c:pt>
                <c:pt idx="10">
                  <c:v>S1</c:v>
                </c:pt>
                <c:pt idx="11">
                  <c:v>S1</c:v>
                </c:pt>
                <c:pt idx="12">
                  <c:v>S1</c:v>
                </c:pt>
                <c:pt idx="13">
                  <c:v>S1</c:v>
                </c:pt>
                <c:pt idx="14">
                  <c:v>S1</c:v>
                </c:pt>
                <c:pt idx="17">
                  <c:v>S2</c:v>
                </c:pt>
                <c:pt idx="18">
                  <c:v>S2</c:v>
                </c:pt>
                <c:pt idx="19">
                  <c:v>S2</c:v>
                </c:pt>
                <c:pt idx="20">
                  <c:v>S2</c:v>
                </c:pt>
                <c:pt idx="21">
                  <c:v>S2</c:v>
                </c:pt>
                <c:pt idx="22">
                  <c:v>S2</c:v>
                </c:pt>
                <c:pt idx="23">
                  <c:v>S2</c:v>
                </c:pt>
                <c:pt idx="24">
                  <c:v>S2</c:v>
                </c:pt>
                <c:pt idx="25">
                  <c:v>S2</c:v>
                </c:pt>
                <c:pt idx="26">
                  <c:v>S2</c:v>
                </c:pt>
                <c:pt idx="27">
                  <c:v>S2</c:v>
                </c:pt>
                <c:pt idx="28">
                  <c:v>S2</c:v>
                </c:pt>
                <c:pt idx="29">
                  <c:v>S2</c:v>
                </c:pt>
                <c:pt idx="30">
                  <c:v>S2</c:v>
                </c:pt>
                <c:pt idx="31">
                  <c:v>S2</c:v>
                </c:pt>
                <c:pt idx="32">
                  <c:v>S2</c:v>
                </c:pt>
                <c:pt idx="33">
                  <c:v>S2</c:v>
                </c:pt>
                <c:pt idx="34">
                  <c:v>S2</c:v>
                </c:pt>
                <c:pt idx="35">
                  <c:v>S2</c:v>
                </c:pt>
                <c:pt idx="36">
                  <c:v>S2</c:v>
                </c:pt>
                <c:pt idx="37">
                  <c:v>S2</c:v>
                </c:pt>
                <c:pt idx="38">
                  <c:v>S2</c:v>
                </c:pt>
                <c:pt idx="39">
                  <c:v>S2</c:v>
                </c:pt>
                <c:pt idx="40">
                  <c:v>S2</c:v>
                </c:pt>
                <c:pt idx="41">
                  <c:v>S2</c:v>
                </c:pt>
                <c:pt idx="42">
                  <c:v>S2</c:v>
                </c:pt>
                <c:pt idx="43">
                  <c:v>S2</c:v>
                </c:pt>
                <c:pt idx="44">
                  <c:v>S2</c:v>
                </c:pt>
                <c:pt idx="45">
                  <c:v>S2</c:v>
                </c:pt>
                <c:pt idx="46">
                  <c:v>S2</c:v>
                </c:pt>
                <c:pt idx="47">
                  <c:v>S2</c:v>
                </c:pt>
                <c:pt idx="48">
                  <c:v>S2</c:v>
                </c:pt>
                <c:pt idx="49">
                  <c:v>S2</c:v>
                </c:pt>
                <c:pt idx="50">
                  <c:v>S2</c:v>
                </c:pt>
                <c:pt idx="51">
                  <c:v>S2</c:v>
                </c:pt>
                <c:pt idx="52">
                  <c:v>S2</c:v>
                </c:pt>
                <c:pt idx="53">
                  <c:v>S2</c:v>
                </c:pt>
                <c:pt idx="54">
                  <c:v>S2</c:v>
                </c:pt>
                <c:pt idx="55">
                  <c:v>S2</c:v>
                </c:pt>
                <c:pt idx="56">
                  <c:v>S2</c:v>
                </c:pt>
                <c:pt idx="57">
                  <c:v>S2</c:v>
                </c:pt>
                <c:pt idx="58">
                  <c:v>S2</c:v>
                </c:pt>
                <c:pt idx="59">
                  <c:v>S2</c:v>
                </c:pt>
                <c:pt idx="60">
                  <c:v>S2</c:v>
                </c:pt>
                <c:pt idx="61">
                  <c:v>S2</c:v>
                </c:pt>
                <c:pt idx="62">
                  <c:v>S2</c:v>
                </c:pt>
                <c:pt idx="63">
                  <c:v>S2</c:v>
                </c:pt>
                <c:pt idx="66">
                  <c:v>S3</c:v>
                </c:pt>
                <c:pt idx="67">
                  <c:v>S3</c:v>
                </c:pt>
                <c:pt idx="68">
                  <c:v>S3</c:v>
                </c:pt>
                <c:pt idx="69">
                  <c:v>S3</c:v>
                </c:pt>
                <c:pt idx="70">
                  <c:v>S3</c:v>
                </c:pt>
                <c:pt idx="71">
                  <c:v>S3</c:v>
                </c:pt>
                <c:pt idx="72">
                  <c:v>S3</c:v>
                </c:pt>
                <c:pt idx="73">
                  <c:v>S3</c:v>
                </c:pt>
                <c:pt idx="74">
                  <c:v>S3</c:v>
                </c:pt>
                <c:pt idx="75">
                  <c:v>S3</c:v>
                </c:pt>
                <c:pt idx="76">
                  <c:v>S3</c:v>
                </c:pt>
                <c:pt idx="77">
                  <c:v>S3</c:v>
                </c:pt>
                <c:pt idx="78">
                  <c:v>S3</c:v>
                </c:pt>
                <c:pt idx="79">
                  <c:v>S3</c:v>
                </c:pt>
                <c:pt idx="80">
                  <c:v>S3</c:v>
                </c:pt>
                <c:pt idx="81">
                  <c:v>S3</c:v>
                </c:pt>
                <c:pt idx="82">
                  <c:v>S3</c:v>
                </c:pt>
                <c:pt idx="83">
                  <c:v>S3</c:v>
                </c:pt>
                <c:pt idx="84">
                  <c:v>S3</c:v>
                </c:pt>
                <c:pt idx="85">
                  <c:v>S3</c:v>
                </c:pt>
                <c:pt idx="86">
                  <c:v>S3</c:v>
                </c:pt>
                <c:pt idx="87">
                  <c:v>S3</c:v>
                </c:pt>
                <c:pt idx="88">
                  <c:v>S3</c:v>
                </c:pt>
                <c:pt idx="89">
                  <c:v>S3</c:v>
                </c:pt>
                <c:pt idx="90">
                  <c:v>S3</c:v>
                </c:pt>
                <c:pt idx="91">
                  <c:v>S3</c:v>
                </c:pt>
                <c:pt idx="92">
                  <c:v>S3</c:v>
                </c:pt>
                <c:pt idx="93">
                  <c:v>S3</c:v>
                </c:pt>
                <c:pt idx="94">
                  <c:v>S3</c:v>
                </c:pt>
                <c:pt idx="95">
                  <c:v>S3</c:v>
                </c:pt>
                <c:pt idx="96">
                  <c:v>S3</c:v>
                </c:pt>
                <c:pt idx="97">
                  <c:v>S3</c:v>
                </c:pt>
                <c:pt idx="98">
                  <c:v>S3</c:v>
                </c:pt>
                <c:pt idx="99">
                  <c:v>S3</c:v>
                </c:pt>
                <c:pt idx="100">
                  <c:v>S3</c:v>
                </c:pt>
                <c:pt idx="101">
                  <c:v>S3</c:v>
                </c:pt>
                <c:pt idx="102">
                  <c:v>S3</c:v>
                </c:pt>
                <c:pt idx="103">
                  <c:v>S3</c:v>
                </c:pt>
                <c:pt idx="104">
                  <c:v>S3</c:v>
                </c:pt>
                <c:pt idx="105">
                  <c:v>S3</c:v>
                </c:pt>
                <c:pt idx="106">
                  <c:v>S3</c:v>
                </c:pt>
                <c:pt idx="107">
                  <c:v>S3</c:v>
                </c:pt>
                <c:pt idx="108">
                  <c:v>S3</c:v>
                </c:pt>
                <c:pt idx="109">
                  <c:v>S3</c:v>
                </c:pt>
                <c:pt idx="110">
                  <c:v>S3</c:v>
                </c:pt>
                <c:pt idx="111">
                  <c:v>S3</c:v>
                </c:pt>
                <c:pt idx="112">
                  <c:v>S3</c:v>
                </c:pt>
                <c:pt idx="113">
                  <c:v>S3</c:v>
                </c:pt>
              </c:strCache>
            </c:strRef>
          </c:cat>
          <c:val>
            <c:numRef>
              <c:f>'tallied gDNA outliers removed'!$W$256:$W$369</c:f>
              <c:numCache>
                <c:formatCode>General</c:formatCode>
                <c:ptCount val="114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9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33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7">
                  <c:v>13</c:v>
                </c:pt>
                <c:pt idx="18">
                  <c:v>9</c:v>
                </c:pt>
                <c:pt idx="19">
                  <c:v>6</c:v>
                </c:pt>
                <c:pt idx="20">
                  <c:v>6</c:v>
                </c:pt>
                <c:pt idx="21">
                  <c:v>11</c:v>
                </c:pt>
                <c:pt idx="22">
                  <c:v>3</c:v>
                </c:pt>
                <c:pt idx="23">
                  <c:v>3</c:v>
                </c:pt>
                <c:pt idx="24">
                  <c:v>0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17</c:v>
                </c:pt>
                <c:pt idx="29">
                  <c:v>6</c:v>
                </c:pt>
                <c:pt idx="30">
                  <c:v>4</c:v>
                </c:pt>
                <c:pt idx="31">
                  <c:v>23</c:v>
                </c:pt>
                <c:pt idx="32">
                  <c:v>5</c:v>
                </c:pt>
                <c:pt idx="33">
                  <c:v>6</c:v>
                </c:pt>
                <c:pt idx="34">
                  <c:v>11</c:v>
                </c:pt>
                <c:pt idx="35">
                  <c:v>3</c:v>
                </c:pt>
                <c:pt idx="36">
                  <c:v>9</c:v>
                </c:pt>
                <c:pt idx="37">
                  <c:v>1</c:v>
                </c:pt>
                <c:pt idx="38">
                  <c:v>18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6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5</c:v>
                </c:pt>
                <c:pt idx="47">
                  <c:v>6</c:v>
                </c:pt>
                <c:pt idx="48">
                  <c:v>2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17</c:v>
                </c:pt>
                <c:pt idx="53">
                  <c:v>17</c:v>
                </c:pt>
                <c:pt idx="54">
                  <c:v>12</c:v>
                </c:pt>
                <c:pt idx="55">
                  <c:v>4</c:v>
                </c:pt>
                <c:pt idx="56">
                  <c:v>7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8</c:v>
                </c:pt>
                <c:pt idx="61">
                  <c:v>6</c:v>
                </c:pt>
                <c:pt idx="62">
                  <c:v>5</c:v>
                </c:pt>
                <c:pt idx="63">
                  <c:v>6</c:v>
                </c:pt>
                <c:pt idx="66">
                  <c:v>8</c:v>
                </c:pt>
                <c:pt idx="67">
                  <c:v>5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8</c:v>
                </c:pt>
                <c:pt idx="74">
                  <c:v>3</c:v>
                </c:pt>
                <c:pt idx="75">
                  <c:v>35</c:v>
                </c:pt>
                <c:pt idx="76">
                  <c:v>3</c:v>
                </c:pt>
                <c:pt idx="77">
                  <c:v>2</c:v>
                </c:pt>
                <c:pt idx="78">
                  <c:v>22</c:v>
                </c:pt>
                <c:pt idx="79">
                  <c:v>7</c:v>
                </c:pt>
                <c:pt idx="80">
                  <c:v>4</c:v>
                </c:pt>
                <c:pt idx="81">
                  <c:v>9</c:v>
                </c:pt>
                <c:pt idx="82">
                  <c:v>18</c:v>
                </c:pt>
                <c:pt idx="83">
                  <c:v>20</c:v>
                </c:pt>
                <c:pt idx="84">
                  <c:v>2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7</c:v>
                </c:pt>
                <c:pt idx="91">
                  <c:v>11</c:v>
                </c:pt>
                <c:pt idx="92">
                  <c:v>5</c:v>
                </c:pt>
                <c:pt idx="93">
                  <c:v>3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8</c:v>
                </c:pt>
                <c:pt idx="98">
                  <c:v>4</c:v>
                </c:pt>
                <c:pt idx="99">
                  <c:v>1</c:v>
                </c:pt>
                <c:pt idx="100">
                  <c:v>11</c:v>
                </c:pt>
                <c:pt idx="101">
                  <c:v>6</c:v>
                </c:pt>
                <c:pt idx="102">
                  <c:v>34</c:v>
                </c:pt>
                <c:pt idx="103">
                  <c:v>6</c:v>
                </c:pt>
                <c:pt idx="104">
                  <c:v>4</c:v>
                </c:pt>
                <c:pt idx="105">
                  <c:v>5</c:v>
                </c:pt>
                <c:pt idx="106">
                  <c:v>12</c:v>
                </c:pt>
                <c:pt idx="107">
                  <c:v>10</c:v>
                </c:pt>
                <c:pt idx="108">
                  <c:v>6</c:v>
                </c:pt>
                <c:pt idx="109">
                  <c:v>11</c:v>
                </c:pt>
                <c:pt idx="110">
                  <c:v>5</c:v>
                </c:pt>
                <c:pt idx="111">
                  <c:v>7</c:v>
                </c:pt>
                <c:pt idx="112">
                  <c:v>27</c:v>
                </c:pt>
                <c:pt idx="1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87-F540-BE10-FACB4ED6BDB4}"/>
            </c:ext>
          </c:extLst>
        </c:ser>
        <c:ser>
          <c:idx val="2"/>
          <c:order val="2"/>
          <c:tx>
            <c:strRef>
              <c:f>'tallied gDNA outliers removed'!$X$255</c:f>
              <c:strCache>
                <c:ptCount val="1"/>
                <c:pt idx="0">
                  <c:v>no loss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'tallied gDNA outliers removed'!$U$256:$U$369</c:f>
              <c:strCache>
                <c:ptCount val="114"/>
                <c:pt idx="0">
                  <c:v>S1</c:v>
                </c:pt>
                <c:pt idx="1">
                  <c:v>S1</c:v>
                </c:pt>
                <c:pt idx="2">
                  <c:v>S1</c:v>
                </c:pt>
                <c:pt idx="3">
                  <c:v>S1</c:v>
                </c:pt>
                <c:pt idx="4">
                  <c:v>S1</c:v>
                </c:pt>
                <c:pt idx="5">
                  <c:v>S1</c:v>
                </c:pt>
                <c:pt idx="6">
                  <c:v>S1</c:v>
                </c:pt>
                <c:pt idx="7">
                  <c:v>S1</c:v>
                </c:pt>
                <c:pt idx="8">
                  <c:v>S1</c:v>
                </c:pt>
                <c:pt idx="9">
                  <c:v>S1</c:v>
                </c:pt>
                <c:pt idx="10">
                  <c:v>S1</c:v>
                </c:pt>
                <c:pt idx="11">
                  <c:v>S1</c:v>
                </c:pt>
                <c:pt idx="12">
                  <c:v>S1</c:v>
                </c:pt>
                <c:pt idx="13">
                  <c:v>S1</c:v>
                </c:pt>
                <c:pt idx="14">
                  <c:v>S1</c:v>
                </c:pt>
                <c:pt idx="17">
                  <c:v>S2</c:v>
                </c:pt>
                <c:pt idx="18">
                  <c:v>S2</c:v>
                </c:pt>
                <c:pt idx="19">
                  <c:v>S2</c:v>
                </c:pt>
                <c:pt idx="20">
                  <c:v>S2</c:v>
                </c:pt>
                <c:pt idx="21">
                  <c:v>S2</c:v>
                </c:pt>
                <c:pt idx="22">
                  <c:v>S2</c:v>
                </c:pt>
                <c:pt idx="23">
                  <c:v>S2</c:v>
                </c:pt>
                <c:pt idx="24">
                  <c:v>S2</c:v>
                </c:pt>
                <c:pt idx="25">
                  <c:v>S2</c:v>
                </c:pt>
                <c:pt idx="26">
                  <c:v>S2</c:v>
                </c:pt>
                <c:pt idx="27">
                  <c:v>S2</c:v>
                </c:pt>
                <c:pt idx="28">
                  <c:v>S2</c:v>
                </c:pt>
                <c:pt idx="29">
                  <c:v>S2</c:v>
                </c:pt>
                <c:pt idx="30">
                  <c:v>S2</c:v>
                </c:pt>
                <c:pt idx="31">
                  <c:v>S2</c:v>
                </c:pt>
                <c:pt idx="32">
                  <c:v>S2</c:v>
                </c:pt>
                <c:pt idx="33">
                  <c:v>S2</c:v>
                </c:pt>
                <c:pt idx="34">
                  <c:v>S2</c:v>
                </c:pt>
                <c:pt idx="35">
                  <c:v>S2</c:v>
                </c:pt>
                <c:pt idx="36">
                  <c:v>S2</c:v>
                </c:pt>
                <c:pt idx="37">
                  <c:v>S2</c:v>
                </c:pt>
                <c:pt idx="38">
                  <c:v>S2</c:v>
                </c:pt>
                <c:pt idx="39">
                  <c:v>S2</c:v>
                </c:pt>
                <c:pt idx="40">
                  <c:v>S2</c:v>
                </c:pt>
                <c:pt idx="41">
                  <c:v>S2</c:v>
                </c:pt>
                <c:pt idx="42">
                  <c:v>S2</c:v>
                </c:pt>
                <c:pt idx="43">
                  <c:v>S2</c:v>
                </c:pt>
                <c:pt idx="44">
                  <c:v>S2</c:v>
                </c:pt>
                <c:pt idx="45">
                  <c:v>S2</c:v>
                </c:pt>
                <c:pt idx="46">
                  <c:v>S2</c:v>
                </c:pt>
                <c:pt idx="47">
                  <c:v>S2</c:v>
                </c:pt>
                <c:pt idx="48">
                  <c:v>S2</c:v>
                </c:pt>
                <c:pt idx="49">
                  <c:v>S2</c:v>
                </c:pt>
                <c:pt idx="50">
                  <c:v>S2</c:v>
                </c:pt>
                <c:pt idx="51">
                  <c:v>S2</c:v>
                </c:pt>
                <c:pt idx="52">
                  <c:v>S2</c:v>
                </c:pt>
                <c:pt idx="53">
                  <c:v>S2</c:v>
                </c:pt>
                <c:pt idx="54">
                  <c:v>S2</c:v>
                </c:pt>
                <c:pt idx="55">
                  <c:v>S2</c:v>
                </c:pt>
                <c:pt idx="56">
                  <c:v>S2</c:v>
                </c:pt>
                <c:pt idx="57">
                  <c:v>S2</c:v>
                </c:pt>
                <c:pt idx="58">
                  <c:v>S2</c:v>
                </c:pt>
                <c:pt idx="59">
                  <c:v>S2</c:v>
                </c:pt>
                <c:pt idx="60">
                  <c:v>S2</c:v>
                </c:pt>
                <c:pt idx="61">
                  <c:v>S2</c:v>
                </c:pt>
                <c:pt idx="62">
                  <c:v>S2</c:v>
                </c:pt>
                <c:pt idx="63">
                  <c:v>S2</c:v>
                </c:pt>
                <c:pt idx="66">
                  <c:v>S3</c:v>
                </c:pt>
                <c:pt idx="67">
                  <c:v>S3</c:v>
                </c:pt>
                <c:pt idx="68">
                  <c:v>S3</c:v>
                </c:pt>
                <c:pt idx="69">
                  <c:v>S3</c:v>
                </c:pt>
                <c:pt idx="70">
                  <c:v>S3</c:v>
                </c:pt>
                <c:pt idx="71">
                  <c:v>S3</c:v>
                </c:pt>
                <c:pt idx="72">
                  <c:v>S3</c:v>
                </c:pt>
                <c:pt idx="73">
                  <c:v>S3</c:v>
                </c:pt>
                <c:pt idx="74">
                  <c:v>S3</c:v>
                </c:pt>
                <c:pt idx="75">
                  <c:v>S3</c:v>
                </c:pt>
                <c:pt idx="76">
                  <c:v>S3</c:v>
                </c:pt>
                <c:pt idx="77">
                  <c:v>S3</c:v>
                </c:pt>
                <c:pt idx="78">
                  <c:v>S3</c:v>
                </c:pt>
                <c:pt idx="79">
                  <c:v>S3</c:v>
                </c:pt>
                <c:pt idx="80">
                  <c:v>S3</c:v>
                </c:pt>
                <c:pt idx="81">
                  <c:v>S3</c:v>
                </c:pt>
                <c:pt idx="82">
                  <c:v>S3</c:v>
                </c:pt>
                <c:pt idx="83">
                  <c:v>S3</c:v>
                </c:pt>
                <c:pt idx="84">
                  <c:v>S3</c:v>
                </c:pt>
                <c:pt idx="85">
                  <c:v>S3</c:v>
                </c:pt>
                <c:pt idx="86">
                  <c:v>S3</c:v>
                </c:pt>
                <c:pt idx="87">
                  <c:v>S3</c:v>
                </c:pt>
                <c:pt idx="88">
                  <c:v>S3</c:v>
                </c:pt>
                <c:pt idx="89">
                  <c:v>S3</c:v>
                </c:pt>
                <c:pt idx="90">
                  <c:v>S3</c:v>
                </c:pt>
                <c:pt idx="91">
                  <c:v>S3</c:v>
                </c:pt>
                <c:pt idx="92">
                  <c:v>S3</c:v>
                </c:pt>
                <c:pt idx="93">
                  <c:v>S3</c:v>
                </c:pt>
                <c:pt idx="94">
                  <c:v>S3</c:v>
                </c:pt>
                <c:pt idx="95">
                  <c:v>S3</c:v>
                </c:pt>
                <c:pt idx="96">
                  <c:v>S3</c:v>
                </c:pt>
                <c:pt idx="97">
                  <c:v>S3</c:v>
                </c:pt>
                <c:pt idx="98">
                  <c:v>S3</c:v>
                </c:pt>
                <c:pt idx="99">
                  <c:v>S3</c:v>
                </c:pt>
                <c:pt idx="100">
                  <c:v>S3</c:v>
                </c:pt>
                <c:pt idx="101">
                  <c:v>S3</c:v>
                </c:pt>
                <c:pt idx="102">
                  <c:v>S3</c:v>
                </c:pt>
                <c:pt idx="103">
                  <c:v>S3</c:v>
                </c:pt>
                <c:pt idx="104">
                  <c:v>S3</c:v>
                </c:pt>
                <c:pt idx="105">
                  <c:v>S3</c:v>
                </c:pt>
                <c:pt idx="106">
                  <c:v>S3</c:v>
                </c:pt>
                <c:pt idx="107">
                  <c:v>S3</c:v>
                </c:pt>
                <c:pt idx="108">
                  <c:v>S3</c:v>
                </c:pt>
                <c:pt idx="109">
                  <c:v>S3</c:v>
                </c:pt>
                <c:pt idx="110">
                  <c:v>S3</c:v>
                </c:pt>
                <c:pt idx="111">
                  <c:v>S3</c:v>
                </c:pt>
                <c:pt idx="112">
                  <c:v>S3</c:v>
                </c:pt>
                <c:pt idx="113">
                  <c:v>S3</c:v>
                </c:pt>
              </c:strCache>
            </c:strRef>
          </c:cat>
          <c:val>
            <c:numRef>
              <c:f>'tallied gDNA outliers removed'!$X$256:$X$369</c:f>
              <c:numCache>
                <c:formatCode>General</c:formatCode>
                <c:ptCount val="114"/>
                <c:pt idx="0">
                  <c:v>260</c:v>
                </c:pt>
                <c:pt idx="1">
                  <c:v>265</c:v>
                </c:pt>
                <c:pt idx="2">
                  <c:v>264</c:v>
                </c:pt>
                <c:pt idx="3">
                  <c:v>262</c:v>
                </c:pt>
                <c:pt idx="4">
                  <c:v>264</c:v>
                </c:pt>
                <c:pt idx="5">
                  <c:v>256</c:v>
                </c:pt>
                <c:pt idx="6">
                  <c:v>265</c:v>
                </c:pt>
                <c:pt idx="7">
                  <c:v>250</c:v>
                </c:pt>
                <c:pt idx="8">
                  <c:v>248</c:v>
                </c:pt>
                <c:pt idx="9">
                  <c:v>245</c:v>
                </c:pt>
                <c:pt idx="10">
                  <c:v>222</c:v>
                </c:pt>
                <c:pt idx="11">
                  <c:v>221</c:v>
                </c:pt>
                <c:pt idx="12">
                  <c:v>250</c:v>
                </c:pt>
                <c:pt idx="13">
                  <c:v>248</c:v>
                </c:pt>
                <c:pt idx="14">
                  <c:v>247</c:v>
                </c:pt>
                <c:pt idx="17">
                  <c:v>256</c:v>
                </c:pt>
                <c:pt idx="18">
                  <c:v>232</c:v>
                </c:pt>
                <c:pt idx="19">
                  <c:v>252</c:v>
                </c:pt>
                <c:pt idx="20">
                  <c:v>263</c:v>
                </c:pt>
                <c:pt idx="21">
                  <c:v>143</c:v>
                </c:pt>
                <c:pt idx="22">
                  <c:v>250</c:v>
                </c:pt>
                <c:pt idx="23">
                  <c:v>254</c:v>
                </c:pt>
                <c:pt idx="24">
                  <c:v>259</c:v>
                </c:pt>
                <c:pt idx="25">
                  <c:v>254</c:v>
                </c:pt>
                <c:pt idx="26">
                  <c:v>256</c:v>
                </c:pt>
                <c:pt idx="27">
                  <c:v>251</c:v>
                </c:pt>
                <c:pt idx="28">
                  <c:v>238</c:v>
                </c:pt>
                <c:pt idx="29">
                  <c:v>263</c:v>
                </c:pt>
                <c:pt idx="30">
                  <c:v>245</c:v>
                </c:pt>
                <c:pt idx="31">
                  <c:v>220</c:v>
                </c:pt>
                <c:pt idx="32">
                  <c:v>253</c:v>
                </c:pt>
                <c:pt idx="33">
                  <c:v>245</c:v>
                </c:pt>
                <c:pt idx="34">
                  <c:v>226</c:v>
                </c:pt>
                <c:pt idx="35">
                  <c:v>254</c:v>
                </c:pt>
                <c:pt idx="36">
                  <c:v>246</c:v>
                </c:pt>
                <c:pt idx="37">
                  <c:v>254</c:v>
                </c:pt>
                <c:pt idx="38">
                  <c:v>239</c:v>
                </c:pt>
                <c:pt idx="39">
                  <c:v>247</c:v>
                </c:pt>
                <c:pt idx="40">
                  <c:v>231</c:v>
                </c:pt>
                <c:pt idx="41">
                  <c:v>247</c:v>
                </c:pt>
                <c:pt idx="42">
                  <c:v>246</c:v>
                </c:pt>
                <c:pt idx="43">
                  <c:v>250</c:v>
                </c:pt>
                <c:pt idx="44">
                  <c:v>250</c:v>
                </c:pt>
                <c:pt idx="45">
                  <c:v>252</c:v>
                </c:pt>
                <c:pt idx="46">
                  <c:v>249</c:v>
                </c:pt>
                <c:pt idx="47">
                  <c:v>257</c:v>
                </c:pt>
                <c:pt idx="48">
                  <c:v>250</c:v>
                </c:pt>
                <c:pt idx="49">
                  <c:v>228</c:v>
                </c:pt>
                <c:pt idx="50">
                  <c:v>252</c:v>
                </c:pt>
                <c:pt idx="51">
                  <c:v>250</c:v>
                </c:pt>
                <c:pt idx="52">
                  <c:v>232</c:v>
                </c:pt>
                <c:pt idx="53">
                  <c:v>239</c:v>
                </c:pt>
                <c:pt idx="54">
                  <c:v>243</c:v>
                </c:pt>
                <c:pt idx="55">
                  <c:v>241</c:v>
                </c:pt>
                <c:pt idx="56">
                  <c:v>247</c:v>
                </c:pt>
                <c:pt idx="57">
                  <c:v>249</c:v>
                </c:pt>
                <c:pt idx="58">
                  <c:v>250</c:v>
                </c:pt>
                <c:pt idx="59">
                  <c:v>198</c:v>
                </c:pt>
                <c:pt idx="60">
                  <c:v>228</c:v>
                </c:pt>
                <c:pt idx="61">
                  <c:v>248</c:v>
                </c:pt>
                <c:pt idx="62">
                  <c:v>246</c:v>
                </c:pt>
                <c:pt idx="63">
                  <c:v>243</c:v>
                </c:pt>
                <c:pt idx="66">
                  <c:v>242</c:v>
                </c:pt>
                <c:pt idx="67">
                  <c:v>258</c:v>
                </c:pt>
                <c:pt idx="68">
                  <c:v>263</c:v>
                </c:pt>
                <c:pt idx="69">
                  <c:v>264</c:v>
                </c:pt>
                <c:pt idx="70">
                  <c:v>260</c:v>
                </c:pt>
                <c:pt idx="71">
                  <c:v>250</c:v>
                </c:pt>
                <c:pt idx="72">
                  <c:v>250</c:v>
                </c:pt>
                <c:pt idx="73">
                  <c:v>244</c:v>
                </c:pt>
                <c:pt idx="74">
                  <c:v>244</c:v>
                </c:pt>
                <c:pt idx="75">
                  <c:v>206</c:v>
                </c:pt>
                <c:pt idx="76">
                  <c:v>205</c:v>
                </c:pt>
                <c:pt idx="77">
                  <c:v>252</c:v>
                </c:pt>
                <c:pt idx="78">
                  <c:v>221</c:v>
                </c:pt>
                <c:pt idx="79">
                  <c:v>240</c:v>
                </c:pt>
                <c:pt idx="80">
                  <c:v>250</c:v>
                </c:pt>
                <c:pt idx="81">
                  <c:v>250</c:v>
                </c:pt>
                <c:pt idx="82">
                  <c:v>230</c:v>
                </c:pt>
                <c:pt idx="83">
                  <c:v>232</c:v>
                </c:pt>
                <c:pt idx="84">
                  <c:v>234</c:v>
                </c:pt>
                <c:pt idx="85">
                  <c:v>252</c:v>
                </c:pt>
                <c:pt idx="86">
                  <c:v>244</c:v>
                </c:pt>
                <c:pt idx="87">
                  <c:v>252</c:v>
                </c:pt>
                <c:pt idx="88">
                  <c:v>255</c:v>
                </c:pt>
                <c:pt idx="89">
                  <c:v>246</c:v>
                </c:pt>
                <c:pt idx="90">
                  <c:v>250</c:v>
                </c:pt>
                <c:pt idx="91">
                  <c:v>240</c:v>
                </c:pt>
                <c:pt idx="92">
                  <c:v>253</c:v>
                </c:pt>
                <c:pt idx="93">
                  <c:v>248</c:v>
                </c:pt>
                <c:pt idx="94">
                  <c:v>241</c:v>
                </c:pt>
                <c:pt idx="95">
                  <c:v>247</c:v>
                </c:pt>
                <c:pt idx="96">
                  <c:v>251</c:v>
                </c:pt>
                <c:pt idx="97">
                  <c:v>247</c:v>
                </c:pt>
                <c:pt idx="98">
                  <c:v>249</c:v>
                </c:pt>
                <c:pt idx="99">
                  <c:v>251</c:v>
                </c:pt>
                <c:pt idx="100">
                  <c:v>236</c:v>
                </c:pt>
                <c:pt idx="101">
                  <c:v>249</c:v>
                </c:pt>
                <c:pt idx="102">
                  <c:v>213</c:v>
                </c:pt>
                <c:pt idx="103">
                  <c:v>247</c:v>
                </c:pt>
                <c:pt idx="104">
                  <c:v>250</c:v>
                </c:pt>
                <c:pt idx="105">
                  <c:v>249</c:v>
                </c:pt>
                <c:pt idx="106">
                  <c:v>241</c:v>
                </c:pt>
                <c:pt idx="107">
                  <c:v>226</c:v>
                </c:pt>
                <c:pt idx="108">
                  <c:v>233</c:v>
                </c:pt>
                <c:pt idx="109">
                  <c:v>227</c:v>
                </c:pt>
                <c:pt idx="110">
                  <c:v>237</c:v>
                </c:pt>
                <c:pt idx="111">
                  <c:v>223</c:v>
                </c:pt>
                <c:pt idx="112">
                  <c:v>227</c:v>
                </c:pt>
                <c:pt idx="113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87-F540-BE10-FACB4ED6BDB4}"/>
            </c:ext>
          </c:extLst>
        </c:ser>
        <c:ser>
          <c:idx val="3"/>
          <c:order val="3"/>
          <c:tx>
            <c:strRef>
              <c:f>'tallied gDNA outliers removed'!$Y$255</c:f>
              <c:strCache>
                <c:ptCount val="1"/>
                <c:pt idx="0">
                  <c:v>loss of one porrifolius allele</c:v>
                </c:pt>
              </c:strCache>
            </c:strRef>
          </c:tx>
          <c:spPr>
            <a:solidFill>
              <a:srgbClr val="E955C3"/>
            </a:solidFill>
            <a:ln>
              <a:noFill/>
            </a:ln>
            <a:effectLst/>
          </c:spPr>
          <c:invertIfNegative val="0"/>
          <c:cat>
            <c:strRef>
              <c:f>'tallied gDNA outliers removed'!$U$256:$U$369</c:f>
              <c:strCache>
                <c:ptCount val="114"/>
                <c:pt idx="0">
                  <c:v>S1</c:v>
                </c:pt>
                <c:pt idx="1">
                  <c:v>S1</c:v>
                </c:pt>
                <c:pt idx="2">
                  <c:v>S1</c:v>
                </c:pt>
                <c:pt idx="3">
                  <c:v>S1</c:v>
                </c:pt>
                <c:pt idx="4">
                  <c:v>S1</c:v>
                </c:pt>
                <c:pt idx="5">
                  <c:v>S1</c:v>
                </c:pt>
                <c:pt idx="6">
                  <c:v>S1</c:v>
                </c:pt>
                <c:pt idx="7">
                  <c:v>S1</c:v>
                </c:pt>
                <c:pt idx="8">
                  <c:v>S1</c:v>
                </c:pt>
                <c:pt idx="9">
                  <c:v>S1</c:v>
                </c:pt>
                <c:pt idx="10">
                  <c:v>S1</c:v>
                </c:pt>
                <c:pt idx="11">
                  <c:v>S1</c:v>
                </c:pt>
                <c:pt idx="12">
                  <c:v>S1</c:v>
                </c:pt>
                <c:pt idx="13">
                  <c:v>S1</c:v>
                </c:pt>
                <c:pt idx="14">
                  <c:v>S1</c:v>
                </c:pt>
                <c:pt idx="17">
                  <c:v>S2</c:v>
                </c:pt>
                <c:pt idx="18">
                  <c:v>S2</c:v>
                </c:pt>
                <c:pt idx="19">
                  <c:v>S2</c:v>
                </c:pt>
                <c:pt idx="20">
                  <c:v>S2</c:v>
                </c:pt>
                <c:pt idx="21">
                  <c:v>S2</c:v>
                </c:pt>
                <c:pt idx="22">
                  <c:v>S2</c:v>
                </c:pt>
                <c:pt idx="23">
                  <c:v>S2</c:v>
                </c:pt>
                <c:pt idx="24">
                  <c:v>S2</c:v>
                </c:pt>
                <c:pt idx="25">
                  <c:v>S2</c:v>
                </c:pt>
                <c:pt idx="26">
                  <c:v>S2</c:v>
                </c:pt>
                <c:pt idx="27">
                  <c:v>S2</c:v>
                </c:pt>
                <c:pt idx="28">
                  <c:v>S2</c:v>
                </c:pt>
                <c:pt idx="29">
                  <c:v>S2</c:v>
                </c:pt>
                <c:pt idx="30">
                  <c:v>S2</c:v>
                </c:pt>
                <c:pt idx="31">
                  <c:v>S2</c:v>
                </c:pt>
                <c:pt idx="32">
                  <c:v>S2</c:v>
                </c:pt>
                <c:pt idx="33">
                  <c:v>S2</c:v>
                </c:pt>
                <c:pt idx="34">
                  <c:v>S2</c:v>
                </c:pt>
                <c:pt idx="35">
                  <c:v>S2</c:v>
                </c:pt>
                <c:pt idx="36">
                  <c:v>S2</c:v>
                </c:pt>
                <c:pt idx="37">
                  <c:v>S2</c:v>
                </c:pt>
                <c:pt idx="38">
                  <c:v>S2</c:v>
                </c:pt>
                <c:pt idx="39">
                  <c:v>S2</c:v>
                </c:pt>
                <c:pt idx="40">
                  <c:v>S2</c:v>
                </c:pt>
                <c:pt idx="41">
                  <c:v>S2</c:v>
                </c:pt>
                <c:pt idx="42">
                  <c:v>S2</c:v>
                </c:pt>
                <c:pt idx="43">
                  <c:v>S2</c:v>
                </c:pt>
                <c:pt idx="44">
                  <c:v>S2</c:v>
                </c:pt>
                <c:pt idx="45">
                  <c:v>S2</c:v>
                </c:pt>
                <c:pt idx="46">
                  <c:v>S2</c:v>
                </c:pt>
                <c:pt idx="47">
                  <c:v>S2</c:v>
                </c:pt>
                <c:pt idx="48">
                  <c:v>S2</c:v>
                </c:pt>
                <c:pt idx="49">
                  <c:v>S2</c:v>
                </c:pt>
                <c:pt idx="50">
                  <c:v>S2</c:v>
                </c:pt>
                <c:pt idx="51">
                  <c:v>S2</c:v>
                </c:pt>
                <c:pt idx="52">
                  <c:v>S2</c:v>
                </c:pt>
                <c:pt idx="53">
                  <c:v>S2</c:v>
                </c:pt>
                <c:pt idx="54">
                  <c:v>S2</c:v>
                </c:pt>
                <c:pt idx="55">
                  <c:v>S2</c:v>
                </c:pt>
                <c:pt idx="56">
                  <c:v>S2</c:v>
                </c:pt>
                <c:pt idx="57">
                  <c:v>S2</c:v>
                </c:pt>
                <c:pt idx="58">
                  <c:v>S2</c:v>
                </c:pt>
                <c:pt idx="59">
                  <c:v>S2</c:v>
                </c:pt>
                <c:pt idx="60">
                  <c:v>S2</c:v>
                </c:pt>
                <c:pt idx="61">
                  <c:v>S2</c:v>
                </c:pt>
                <c:pt idx="62">
                  <c:v>S2</c:v>
                </c:pt>
                <c:pt idx="63">
                  <c:v>S2</c:v>
                </c:pt>
                <c:pt idx="66">
                  <c:v>S3</c:v>
                </c:pt>
                <c:pt idx="67">
                  <c:v>S3</c:v>
                </c:pt>
                <c:pt idx="68">
                  <c:v>S3</c:v>
                </c:pt>
                <c:pt idx="69">
                  <c:v>S3</c:v>
                </c:pt>
                <c:pt idx="70">
                  <c:v>S3</c:v>
                </c:pt>
                <c:pt idx="71">
                  <c:v>S3</c:v>
                </c:pt>
                <c:pt idx="72">
                  <c:v>S3</c:v>
                </c:pt>
                <c:pt idx="73">
                  <c:v>S3</c:v>
                </c:pt>
                <c:pt idx="74">
                  <c:v>S3</c:v>
                </c:pt>
                <c:pt idx="75">
                  <c:v>S3</c:v>
                </c:pt>
                <c:pt idx="76">
                  <c:v>S3</c:v>
                </c:pt>
                <c:pt idx="77">
                  <c:v>S3</c:v>
                </c:pt>
                <c:pt idx="78">
                  <c:v>S3</c:v>
                </c:pt>
                <c:pt idx="79">
                  <c:v>S3</c:v>
                </c:pt>
                <c:pt idx="80">
                  <c:v>S3</c:v>
                </c:pt>
                <c:pt idx="81">
                  <c:v>S3</c:v>
                </c:pt>
                <c:pt idx="82">
                  <c:v>S3</c:v>
                </c:pt>
                <c:pt idx="83">
                  <c:v>S3</c:v>
                </c:pt>
                <c:pt idx="84">
                  <c:v>S3</c:v>
                </c:pt>
                <c:pt idx="85">
                  <c:v>S3</c:v>
                </c:pt>
                <c:pt idx="86">
                  <c:v>S3</c:v>
                </c:pt>
                <c:pt idx="87">
                  <c:v>S3</c:v>
                </c:pt>
                <c:pt idx="88">
                  <c:v>S3</c:v>
                </c:pt>
                <c:pt idx="89">
                  <c:v>S3</c:v>
                </c:pt>
                <c:pt idx="90">
                  <c:v>S3</c:v>
                </c:pt>
                <c:pt idx="91">
                  <c:v>S3</c:v>
                </c:pt>
                <c:pt idx="92">
                  <c:v>S3</c:v>
                </c:pt>
                <c:pt idx="93">
                  <c:v>S3</c:v>
                </c:pt>
                <c:pt idx="94">
                  <c:v>S3</c:v>
                </c:pt>
                <c:pt idx="95">
                  <c:v>S3</c:v>
                </c:pt>
                <c:pt idx="96">
                  <c:v>S3</c:v>
                </c:pt>
                <c:pt idx="97">
                  <c:v>S3</c:v>
                </c:pt>
                <c:pt idx="98">
                  <c:v>S3</c:v>
                </c:pt>
                <c:pt idx="99">
                  <c:v>S3</c:v>
                </c:pt>
                <c:pt idx="100">
                  <c:v>S3</c:v>
                </c:pt>
                <c:pt idx="101">
                  <c:v>S3</c:v>
                </c:pt>
                <c:pt idx="102">
                  <c:v>S3</c:v>
                </c:pt>
                <c:pt idx="103">
                  <c:v>S3</c:v>
                </c:pt>
                <c:pt idx="104">
                  <c:v>S3</c:v>
                </c:pt>
                <c:pt idx="105">
                  <c:v>S3</c:v>
                </c:pt>
                <c:pt idx="106">
                  <c:v>S3</c:v>
                </c:pt>
                <c:pt idx="107">
                  <c:v>S3</c:v>
                </c:pt>
                <c:pt idx="108">
                  <c:v>S3</c:v>
                </c:pt>
                <c:pt idx="109">
                  <c:v>S3</c:v>
                </c:pt>
                <c:pt idx="110">
                  <c:v>S3</c:v>
                </c:pt>
                <c:pt idx="111">
                  <c:v>S3</c:v>
                </c:pt>
                <c:pt idx="112">
                  <c:v>S3</c:v>
                </c:pt>
                <c:pt idx="113">
                  <c:v>S3</c:v>
                </c:pt>
              </c:strCache>
            </c:strRef>
          </c:cat>
          <c:val>
            <c:numRef>
              <c:f>'tallied gDNA outliers removed'!$Y$256:$Y$369</c:f>
              <c:numCache>
                <c:formatCode>General</c:formatCode>
                <c:ptCount val="11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26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7">
                  <c:v>7</c:v>
                </c:pt>
                <c:pt idx="18">
                  <c:v>4</c:v>
                </c:pt>
                <c:pt idx="19">
                  <c:v>11</c:v>
                </c:pt>
                <c:pt idx="20">
                  <c:v>5</c:v>
                </c:pt>
                <c:pt idx="21">
                  <c:v>10</c:v>
                </c:pt>
                <c:pt idx="22">
                  <c:v>11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20</c:v>
                </c:pt>
                <c:pt idx="31">
                  <c:v>12</c:v>
                </c:pt>
                <c:pt idx="32">
                  <c:v>11</c:v>
                </c:pt>
                <c:pt idx="33">
                  <c:v>20</c:v>
                </c:pt>
                <c:pt idx="34">
                  <c:v>29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19</c:v>
                </c:pt>
                <c:pt idx="41">
                  <c:v>7</c:v>
                </c:pt>
                <c:pt idx="42">
                  <c:v>6</c:v>
                </c:pt>
                <c:pt idx="43">
                  <c:v>7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9</c:v>
                </c:pt>
                <c:pt idx="48">
                  <c:v>5</c:v>
                </c:pt>
                <c:pt idx="49">
                  <c:v>22</c:v>
                </c:pt>
                <c:pt idx="50">
                  <c:v>3</c:v>
                </c:pt>
                <c:pt idx="51">
                  <c:v>4</c:v>
                </c:pt>
                <c:pt idx="52">
                  <c:v>6</c:v>
                </c:pt>
                <c:pt idx="53">
                  <c:v>3</c:v>
                </c:pt>
                <c:pt idx="54">
                  <c:v>5</c:v>
                </c:pt>
                <c:pt idx="55">
                  <c:v>10</c:v>
                </c:pt>
                <c:pt idx="56">
                  <c:v>4</c:v>
                </c:pt>
                <c:pt idx="57">
                  <c:v>6</c:v>
                </c:pt>
                <c:pt idx="58">
                  <c:v>3</c:v>
                </c:pt>
                <c:pt idx="59">
                  <c:v>40</c:v>
                </c:pt>
                <c:pt idx="60">
                  <c:v>12</c:v>
                </c:pt>
                <c:pt idx="61">
                  <c:v>5</c:v>
                </c:pt>
                <c:pt idx="62">
                  <c:v>3</c:v>
                </c:pt>
                <c:pt idx="63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6</c:v>
                </c:pt>
                <c:pt idx="69">
                  <c:v>6</c:v>
                </c:pt>
                <c:pt idx="70">
                  <c:v>5</c:v>
                </c:pt>
                <c:pt idx="71">
                  <c:v>8</c:v>
                </c:pt>
                <c:pt idx="72">
                  <c:v>4</c:v>
                </c:pt>
                <c:pt idx="73">
                  <c:v>8</c:v>
                </c:pt>
                <c:pt idx="74">
                  <c:v>8</c:v>
                </c:pt>
                <c:pt idx="75">
                  <c:v>11</c:v>
                </c:pt>
                <c:pt idx="76">
                  <c:v>40</c:v>
                </c:pt>
                <c:pt idx="77">
                  <c:v>5</c:v>
                </c:pt>
                <c:pt idx="78">
                  <c:v>23</c:v>
                </c:pt>
                <c:pt idx="79">
                  <c:v>22</c:v>
                </c:pt>
                <c:pt idx="80">
                  <c:v>6</c:v>
                </c:pt>
                <c:pt idx="81">
                  <c:v>16</c:v>
                </c:pt>
                <c:pt idx="82">
                  <c:v>12</c:v>
                </c:pt>
                <c:pt idx="83">
                  <c:v>15</c:v>
                </c:pt>
                <c:pt idx="84">
                  <c:v>7</c:v>
                </c:pt>
                <c:pt idx="85">
                  <c:v>8</c:v>
                </c:pt>
                <c:pt idx="86">
                  <c:v>4</c:v>
                </c:pt>
                <c:pt idx="87">
                  <c:v>7</c:v>
                </c:pt>
                <c:pt idx="88">
                  <c:v>6</c:v>
                </c:pt>
                <c:pt idx="89">
                  <c:v>3</c:v>
                </c:pt>
                <c:pt idx="90">
                  <c:v>5</c:v>
                </c:pt>
                <c:pt idx="91">
                  <c:v>3</c:v>
                </c:pt>
                <c:pt idx="92">
                  <c:v>5</c:v>
                </c:pt>
                <c:pt idx="93">
                  <c:v>7</c:v>
                </c:pt>
                <c:pt idx="94">
                  <c:v>14</c:v>
                </c:pt>
                <c:pt idx="95">
                  <c:v>7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6</c:v>
                </c:pt>
                <c:pt idx="100">
                  <c:v>8</c:v>
                </c:pt>
                <c:pt idx="101">
                  <c:v>3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17</c:v>
                </c:pt>
                <c:pt idx="108">
                  <c:v>13</c:v>
                </c:pt>
                <c:pt idx="109">
                  <c:v>16</c:v>
                </c:pt>
                <c:pt idx="110">
                  <c:v>10</c:v>
                </c:pt>
                <c:pt idx="111">
                  <c:v>26</c:v>
                </c:pt>
                <c:pt idx="112">
                  <c:v>5</c:v>
                </c:pt>
                <c:pt idx="11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87-F540-BE10-FACB4ED6BDB4}"/>
            </c:ext>
          </c:extLst>
        </c:ser>
        <c:ser>
          <c:idx val="4"/>
          <c:order val="4"/>
          <c:tx>
            <c:strRef>
              <c:f>'tallied gDNA outliers removed'!$Z$255</c:f>
              <c:strCache>
                <c:ptCount val="1"/>
                <c:pt idx="0">
                  <c:v>loss of both porrifolius alleles</c:v>
                </c:pt>
              </c:strCache>
            </c:strRef>
          </c:tx>
          <c:spPr>
            <a:solidFill>
              <a:srgbClr val="F0BDE9"/>
            </a:solidFill>
            <a:ln>
              <a:noFill/>
            </a:ln>
            <a:effectLst/>
          </c:spPr>
          <c:invertIfNegative val="0"/>
          <c:cat>
            <c:strRef>
              <c:f>'tallied gDNA outliers removed'!$U$256:$U$369</c:f>
              <c:strCache>
                <c:ptCount val="114"/>
                <c:pt idx="0">
                  <c:v>S1</c:v>
                </c:pt>
                <c:pt idx="1">
                  <c:v>S1</c:v>
                </c:pt>
                <c:pt idx="2">
                  <c:v>S1</c:v>
                </c:pt>
                <c:pt idx="3">
                  <c:v>S1</c:v>
                </c:pt>
                <c:pt idx="4">
                  <c:v>S1</c:v>
                </c:pt>
                <c:pt idx="5">
                  <c:v>S1</c:v>
                </c:pt>
                <c:pt idx="6">
                  <c:v>S1</c:v>
                </c:pt>
                <c:pt idx="7">
                  <c:v>S1</c:v>
                </c:pt>
                <c:pt idx="8">
                  <c:v>S1</c:v>
                </c:pt>
                <c:pt idx="9">
                  <c:v>S1</c:v>
                </c:pt>
                <c:pt idx="10">
                  <c:v>S1</c:v>
                </c:pt>
                <c:pt idx="11">
                  <c:v>S1</c:v>
                </c:pt>
                <c:pt idx="12">
                  <c:v>S1</c:v>
                </c:pt>
                <c:pt idx="13">
                  <c:v>S1</c:v>
                </c:pt>
                <c:pt idx="14">
                  <c:v>S1</c:v>
                </c:pt>
                <c:pt idx="17">
                  <c:v>S2</c:v>
                </c:pt>
                <c:pt idx="18">
                  <c:v>S2</c:v>
                </c:pt>
                <c:pt idx="19">
                  <c:v>S2</c:v>
                </c:pt>
                <c:pt idx="20">
                  <c:v>S2</c:v>
                </c:pt>
                <c:pt idx="21">
                  <c:v>S2</c:v>
                </c:pt>
                <c:pt idx="22">
                  <c:v>S2</c:v>
                </c:pt>
                <c:pt idx="23">
                  <c:v>S2</c:v>
                </c:pt>
                <c:pt idx="24">
                  <c:v>S2</c:v>
                </c:pt>
                <c:pt idx="25">
                  <c:v>S2</c:v>
                </c:pt>
                <c:pt idx="26">
                  <c:v>S2</c:v>
                </c:pt>
                <c:pt idx="27">
                  <c:v>S2</c:v>
                </c:pt>
                <c:pt idx="28">
                  <c:v>S2</c:v>
                </c:pt>
                <c:pt idx="29">
                  <c:v>S2</c:v>
                </c:pt>
                <c:pt idx="30">
                  <c:v>S2</c:v>
                </c:pt>
                <c:pt idx="31">
                  <c:v>S2</c:v>
                </c:pt>
                <c:pt idx="32">
                  <c:v>S2</c:v>
                </c:pt>
                <c:pt idx="33">
                  <c:v>S2</c:v>
                </c:pt>
                <c:pt idx="34">
                  <c:v>S2</c:v>
                </c:pt>
                <c:pt idx="35">
                  <c:v>S2</c:v>
                </c:pt>
                <c:pt idx="36">
                  <c:v>S2</c:v>
                </c:pt>
                <c:pt idx="37">
                  <c:v>S2</c:v>
                </c:pt>
                <c:pt idx="38">
                  <c:v>S2</c:v>
                </c:pt>
                <c:pt idx="39">
                  <c:v>S2</c:v>
                </c:pt>
                <c:pt idx="40">
                  <c:v>S2</c:v>
                </c:pt>
                <c:pt idx="41">
                  <c:v>S2</c:v>
                </c:pt>
                <c:pt idx="42">
                  <c:v>S2</c:v>
                </c:pt>
                <c:pt idx="43">
                  <c:v>S2</c:v>
                </c:pt>
                <c:pt idx="44">
                  <c:v>S2</c:v>
                </c:pt>
                <c:pt idx="45">
                  <c:v>S2</c:v>
                </c:pt>
                <c:pt idx="46">
                  <c:v>S2</c:v>
                </c:pt>
                <c:pt idx="47">
                  <c:v>S2</c:v>
                </c:pt>
                <c:pt idx="48">
                  <c:v>S2</c:v>
                </c:pt>
                <c:pt idx="49">
                  <c:v>S2</c:v>
                </c:pt>
                <c:pt idx="50">
                  <c:v>S2</c:v>
                </c:pt>
                <c:pt idx="51">
                  <c:v>S2</c:v>
                </c:pt>
                <c:pt idx="52">
                  <c:v>S2</c:v>
                </c:pt>
                <c:pt idx="53">
                  <c:v>S2</c:v>
                </c:pt>
                <c:pt idx="54">
                  <c:v>S2</c:v>
                </c:pt>
                <c:pt idx="55">
                  <c:v>S2</c:v>
                </c:pt>
                <c:pt idx="56">
                  <c:v>S2</c:v>
                </c:pt>
                <c:pt idx="57">
                  <c:v>S2</c:v>
                </c:pt>
                <c:pt idx="58">
                  <c:v>S2</c:v>
                </c:pt>
                <c:pt idx="59">
                  <c:v>S2</c:v>
                </c:pt>
                <c:pt idx="60">
                  <c:v>S2</c:v>
                </c:pt>
                <c:pt idx="61">
                  <c:v>S2</c:v>
                </c:pt>
                <c:pt idx="62">
                  <c:v>S2</c:v>
                </c:pt>
                <c:pt idx="63">
                  <c:v>S2</c:v>
                </c:pt>
                <c:pt idx="66">
                  <c:v>S3</c:v>
                </c:pt>
                <c:pt idx="67">
                  <c:v>S3</c:v>
                </c:pt>
                <c:pt idx="68">
                  <c:v>S3</c:v>
                </c:pt>
                <c:pt idx="69">
                  <c:v>S3</c:v>
                </c:pt>
                <c:pt idx="70">
                  <c:v>S3</c:v>
                </c:pt>
                <c:pt idx="71">
                  <c:v>S3</c:v>
                </c:pt>
                <c:pt idx="72">
                  <c:v>S3</c:v>
                </c:pt>
                <c:pt idx="73">
                  <c:v>S3</c:v>
                </c:pt>
                <c:pt idx="74">
                  <c:v>S3</c:v>
                </c:pt>
                <c:pt idx="75">
                  <c:v>S3</c:v>
                </c:pt>
                <c:pt idx="76">
                  <c:v>S3</c:v>
                </c:pt>
                <c:pt idx="77">
                  <c:v>S3</c:v>
                </c:pt>
                <c:pt idx="78">
                  <c:v>S3</c:v>
                </c:pt>
                <c:pt idx="79">
                  <c:v>S3</c:v>
                </c:pt>
                <c:pt idx="80">
                  <c:v>S3</c:v>
                </c:pt>
                <c:pt idx="81">
                  <c:v>S3</c:v>
                </c:pt>
                <c:pt idx="82">
                  <c:v>S3</c:v>
                </c:pt>
                <c:pt idx="83">
                  <c:v>S3</c:v>
                </c:pt>
                <c:pt idx="84">
                  <c:v>S3</c:v>
                </c:pt>
                <c:pt idx="85">
                  <c:v>S3</c:v>
                </c:pt>
                <c:pt idx="86">
                  <c:v>S3</c:v>
                </c:pt>
                <c:pt idx="87">
                  <c:v>S3</c:v>
                </c:pt>
                <c:pt idx="88">
                  <c:v>S3</c:v>
                </c:pt>
                <c:pt idx="89">
                  <c:v>S3</c:v>
                </c:pt>
                <c:pt idx="90">
                  <c:v>S3</c:v>
                </c:pt>
                <c:pt idx="91">
                  <c:v>S3</c:v>
                </c:pt>
                <c:pt idx="92">
                  <c:v>S3</c:v>
                </c:pt>
                <c:pt idx="93">
                  <c:v>S3</c:v>
                </c:pt>
                <c:pt idx="94">
                  <c:v>S3</c:v>
                </c:pt>
                <c:pt idx="95">
                  <c:v>S3</c:v>
                </c:pt>
                <c:pt idx="96">
                  <c:v>S3</c:v>
                </c:pt>
                <c:pt idx="97">
                  <c:v>S3</c:v>
                </c:pt>
                <c:pt idx="98">
                  <c:v>S3</c:v>
                </c:pt>
                <c:pt idx="99">
                  <c:v>S3</c:v>
                </c:pt>
                <c:pt idx="100">
                  <c:v>S3</c:v>
                </c:pt>
                <c:pt idx="101">
                  <c:v>S3</c:v>
                </c:pt>
                <c:pt idx="102">
                  <c:v>S3</c:v>
                </c:pt>
                <c:pt idx="103">
                  <c:v>S3</c:v>
                </c:pt>
                <c:pt idx="104">
                  <c:v>S3</c:v>
                </c:pt>
                <c:pt idx="105">
                  <c:v>S3</c:v>
                </c:pt>
                <c:pt idx="106">
                  <c:v>S3</c:v>
                </c:pt>
                <c:pt idx="107">
                  <c:v>S3</c:v>
                </c:pt>
                <c:pt idx="108">
                  <c:v>S3</c:v>
                </c:pt>
                <c:pt idx="109">
                  <c:v>S3</c:v>
                </c:pt>
                <c:pt idx="110">
                  <c:v>S3</c:v>
                </c:pt>
                <c:pt idx="111">
                  <c:v>S3</c:v>
                </c:pt>
                <c:pt idx="112">
                  <c:v>S3</c:v>
                </c:pt>
                <c:pt idx="113">
                  <c:v>S3</c:v>
                </c:pt>
              </c:strCache>
            </c:strRef>
          </c:cat>
          <c:val>
            <c:numRef>
              <c:f>'tallied gDNA outliers removed'!$Z$256:$Z$369</c:f>
              <c:numCache>
                <c:formatCode>General</c:formatCode>
                <c:ptCount val="114"/>
                <c:pt idx="0">
                  <c:v>21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34</c:v>
                </c:pt>
                <c:pt idx="8">
                  <c:v>31</c:v>
                </c:pt>
                <c:pt idx="9">
                  <c:v>33</c:v>
                </c:pt>
                <c:pt idx="10">
                  <c:v>41</c:v>
                </c:pt>
                <c:pt idx="11">
                  <c:v>32</c:v>
                </c:pt>
                <c:pt idx="12">
                  <c:v>36</c:v>
                </c:pt>
                <c:pt idx="13">
                  <c:v>35</c:v>
                </c:pt>
                <c:pt idx="14">
                  <c:v>35</c:v>
                </c:pt>
                <c:pt idx="17">
                  <c:v>16</c:v>
                </c:pt>
                <c:pt idx="18">
                  <c:v>35</c:v>
                </c:pt>
                <c:pt idx="19">
                  <c:v>21</c:v>
                </c:pt>
                <c:pt idx="20">
                  <c:v>17</c:v>
                </c:pt>
                <c:pt idx="21">
                  <c:v>27</c:v>
                </c:pt>
                <c:pt idx="22">
                  <c:v>21</c:v>
                </c:pt>
                <c:pt idx="23">
                  <c:v>29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30</c:v>
                </c:pt>
                <c:pt idx="28">
                  <c:v>29</c:v>
                </c:pt>
                <c:pt idx="29">
                  <c:v>18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20</c:v>
                </c:pt>
                <c:pt idx="34">
                  <c:v>23</c:v>
                </c:pt>
                <c:pt idx="35">
                  <c:v>30</c:v>
                </c:pt>
                <c:pt idx="36">
                  <c:v>31</c:v>
                </c:pt>
                <c:pt idx="37">
                  <c:v>31</c:v>
                </c:pt>
                <c:pt idx="38">
                  <c:v>30</c:v>
                </c:pt>
                <c:pt idx="39">
                  <c:v>35</c:v>
                </c:pt>
                <c:pt idx="40">
                  <c:v>38</c:v>
                </c:pt>
                <c:pt idx="41">
                  <c:v>32</c:v>
                </c:pt>
                <c:pt idx="42">
                  <c:v>31</c:v>
                </c:pt>
                <c:pt idx="43">
                  <c:v>29</c:v>
                </c:pt>
                <c:pt idx="44">
                  <c:v>32</c:v>
                </c:pt>
                <c:pt idx="45">
                  <c:v>30</c:v>
                </c:pt>
                <c:pt idx="46">
                  <c:v>30</c:v>
                </c:pt>
                <c:pt idx="47">
                  <c:v>19</c:v>
                </c:pt>
                <c:pt idx="48">
                  <c:v>33</c:v>
                </c:pt>
                <c:pt idx="49">
                  <c:v>34</c:v>
                </c:pt>
                <c:pt idx="50">
                  <c:v>32</c:v>
                </c:pt>
                <c:pt idx="51">
                  <c:v>33</c:v>
                </c:pt>
                <c:pt idx="52">
                  <c:v>30</c:v>
                </c:pt>
                <c:pt idx="53">
                  <c:v>31</c:v>
                </c:pt>
                <c:pt idx="54">
                  <c:v>32</c:v>
                </c:pt>
                <c:pt idx="55">
                  <c:v>35</c:v>
                </c:pt>
                <c:pt idx="56">
                  <c:v>31</c:v>
                </c:pt>
                <c:pt idx="57">
                  <c:v>33</c:v>
                </c:pt>
                <c:pt idx="58">
                  <c:v>33</c:v>
                </c:pt>
                <c:pt idx="59">
                  <c:v>47</c:v>
                </c:pt>
                <c:pt idx="60">
                  <c:v>37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18</c:v>
                </c:pt>
                <c:pt idx="71">
                  <c:v>22</c:v>
                </c:pt>
                <c:pt idx="72">
                  <c:v>30</c:v>
                </c:pt>
                <c:pt idx="73">
                  <c:v>31</c:v>
                </c:pt>
                <c:pt idx="74">
                  <c:v>31</c:v>
                </c:pt>
                <c:pt idx="75">
                  <c:v>32</c:v>
                </c:pt>
                <c:pt idx="76">
                  <c:v>42</c:v>
                </c:pt>
                <c:pt idx="77">
                  <c:v>31</c:v>
                </c:pt>
                <c:pt idx="78">
                  <c:v>20</c:v>
                </c:pt>
                <c:pt idx="79">
                  <c:v>18</c:v>
                </c:pt>
                <c:pt idx="80">
                  <c:v>29</c:v>
                </c:pt>
                <c:pt idx="81">
                  <c:v>16</c:v>
                </c:pt>
                <c:pt idx="82">
                  <c:v>20</c:v>
                </c:pt>
                <c:pt idx="83">
                  <c:v>17</c:v>
                </c:pt>
                <c:pt idx="84">
                  <c:v>31</c:v>
                </c:pt>
                <c:pt idx="85">
                  <c:v>30</c:v>
                </c:pt>
                <c:pt idx="86">
                  <c:v>31</c:v>
                </c:pt>
                <c:pt idx="87">
                  <c:v>30</c:v>
                </c:pt>
                <c:pt idx="88">
                  <c:v>30</c:v>
                </c:pt>
                <c:pt idx="89">
                  <c:v>37</c:v>
                </c:pt>
                <c:pt idx="90">
                  <c:v>29</c:v>
                </c:pt>
                <c:pt idx="91">
                  <c:v>33</c:v>
                </c:pt>
                <c:pt idx="92">
                  <c:v>28</c:v>
                </c:pt>
                <c:pt idx="93">
                  <c:v>31</c:v>
                </c:pt>
                <c:pt idx="94">
                  <c:v>28</c:v>
                </c:pt>
                <c:pt idx="95">
                  <c:v>30</c:v>
                </c:pt>
                <c:pt idx="96">
                  <c:v>32</c:v>
                </c:pt>
                <c:pt idx="97">
                  <c:v>31</c:v>
                </c:pt>
                <c:pt idx="98">
                  <c:v>33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30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32</c:v>
                </c:pt>
                <c:pt idx="107">
                  <c:v>36</c:v>
                </c:pt>
                <c:pt idx="108">
                  <c:v>38</c:v>
                </c:pt>
                <c:pt idx="109">
                  <c:v>37</c:v>
                </c:pt>
                <c:pt idx="110">
                  <c:v>38</c:v>
                </c:pt>
                <c:pt idx="111">
                  <c:v>36</c:v>
                </c:pt>
                <c:pt idx="112">
                  <c:v>32</c:v>
                </c:pt>
                <c:pt idx="11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87-F540-BE10-FACB4ED6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775520"/>
        <c:axId val="1822544480"/>
      </c:barChart>
      <c:catAx>
        <c:axId val="180777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44480"/>
        <c:crosses val="autoZero"/>
        <c:auto val="1"/>
        <c:lblAlgn val="ctr"/>
        <c:lblOffset val="100"/>
        <c:noMultiLvlLbl val="0"/>
      </c:catAx>
      <c:valAx>
        <c:axId val="1822544480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75520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number of contigs for each bin of allele loss data all T. mirus for 3 bins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'T-test all dubius vs porr'!$T$1</c:f>
              <c:strCache>
                <c:ptCount val="1"/>
                <c:pt idx="0">
                  <c:v>average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F6D-7445-8E27-183C6C81E538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6D-7445-8E27-183C6C81E538}"/>
              </c:ext>
            </c:extLst>
          </c:dPt>
          <c:dPt>
            <c:idx val="2"/>
            <c:invertIfNegative val="0"/>
            <c:bubble3D val="0"/>
            <c:spPr>
              <a:solidFill>
                <a:srgbClr val="F0BDE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F6D-7445-8E27-183C6C81E538}"/>
              </c:ext>
            </c:extLst>
          </c:dPt>
          <c:dLbls>
            <c:dLbl>
              <c:idx val="1"/>
              <c:layout>
                <c:manualLayout>
                  <c:x val="0"/>
                  <c:y val="-3.16781584620592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6D-7445-8E27-183C6C81E5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'T-test all dubius vs porr'!$U$2:$U$4</c:f>
                <c:numCache>
                  <c:formatCode>General</c:formatCode>
                  <c:ptCount val="3"/>
                  <c:pt idx="0">
                    <c:v>9.8626914359001994</c:v>
                  </c:pt>
                  <c:pt idx="1">
                    <c:v>19.902442242277878</c:v>
                  </c:pt>
                  <c:pt idx="2">
                    <c:v>13.247946219953823</c:v>
                  </c:pt>
                </c:numCache>
              </c:numRef>
            </c:plus>
            <c:minus>
              <c:numRef>
                <c:f>'T-test all dubius vs porr'!$U$2:$U$4</c:f>
                <c:numCache>
                  <c:formatCode>General</c:formatCode>
                  <c:ptCount val="3"/>
                  <c:pt idx="0">
                    <c:v>9.8626914359001994</c:v>
                  </c:pt>
                  <c:pt idx="1">
                    <c:v>19.902442242277878</c:v>
                  </c:pt>
                  <c:pt idx="2">
                    <c:v>13.247946219953823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 all dubius vs porr'!$S$2:$S$4</c:f>
              <c:strCache>
                <c:ptCount val="3"/>
                <c:pt idx="0">
                  <c:v>dubius allele loss</c:v>
                </c:pt>
                <c:pt idx="1">
                  <c:v>no allele loss</c:v>
                </c:pt>
                <c:pt idx="2">
                  <c:v>porrifolius allele loss</c:v>
                </c:pt>
              </c:strCache>
            </c:strRef>
          </c:cat>
          <c:val>
            <c:numRef>
              <c:f>'T-test all dubius vs porr'!$T$2:$T$4</c:f>
              <c:numCache>
                <c:formatCode>0.00</c:formatCode>
                <c:ptCount val="3"/>
                <c:pt idx="0">
                  <c:v>15.908602150537634</c:v>
                </c:pt>
                <c:pt idx="1">
                  <c:v>237.16666666666666</c:v>
                </c:pt>
                <c:pt idx="2">
                  <c:v>40.672043010752688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D-7445-8E27-183C6C81E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6064880"/>
        <c:axId val="1833756528"/>
      </c:barChart>
      <c:catAx>
        <c:axId val="181606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756528"/>
        <c:crosses val="autoZero"/>
        <c:auto val="1"/>
        <c:lblAlgn val="ctr"/>
        <c:lblOffset val="100"/>
        <c:noMultiLvlLbl val="0"/>
      </c:catAx>
      <c:valAx>
        <c:axId val="18337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6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contigs</a:t>
            </a:r>
            <a:r>
              <a:rPr lang="en-US" baseline="0"/>
              <a:t> for each bin of allele loss data all T. mirus for 5 bins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'T-test all dubius vs porr'!$T$29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DF-104F-83CE-D1140D1F5B8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DF-104F-83CE-D1140D1F5B8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8DF-104F-83CE-D1140D1F5B81}"/>
              </c:ext>
            </c:extLst>
          </c:dPt>
          <c:dPt>
            <c:idx val="3"/>
            <c:invertIfNegative val="0"/>
            <c:bubble3D val="0"/>
            <c:spPr>
              <a:solidFill>
                <a:srgbClr val="E955C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8DF-104F-83CE-D1140D1F5B81}"/>
              </c:ext>
            </c:extLst>
          </c:dPt>
          <c:dPt>
            <c:idx val="4"/>
            <c:invertIfNegative val="0"/>
            <c:bubble3D val="0"/>
            <c:spPr>
              <a:solidFill>
                <a:srgbClr val="F0BDE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DF-104F-83CE-D1140D1F5B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'T-test all dubius vs porr'!$U$30:$U$34</c:f>
                <c:numCache>
                  <c:formatCode>General</c:formatCode>
                  <c:ptCount val="5"/>
                  <c:pt idx="0">
                    <c:v>4.8862444742851165</c:v>
                  </c:pt>
                  <c:pt idx="1">
                    <c:v>7.2719199341856502</c:v>
                  </c:pt>
                  <c:pt idx="2">
                    <c:v>19.902442242277878</c:v>
                  </c:pt>
                  <c:pt idx="3">
                    <c:v>6.9666953803034399</c:v>
                  </c:pt>
                  <c:pt idx="4">
                    <c:v>10.469980335710551</c:v>
                  </c:pt>
                </c:numCache>
              </c:numRef>
            </c:plus>
            <c:minus>
              <c:numRef>
                <c:f>'T-test all dubius vs porr'!$U$30:$U$34</c:f>
                <c:numCache>
                  <c:formatCode>General</c:formatCode>
                  <c:ptCount val="5"/>
                  <c:pt idx="0">
                    <c:v>4.8862444742851165</c:v>
                  </c:pt>
                  <c:pt idx="1">
                    <c:v>7.2719199341856502</c:v>
                  </c:pt>
                  <c:pt idx="2">
                    <c:v>19.902442242277878</c:v>
                  </c:pt>
                  <c:pt idx="3">
                    <c:v>6.9666953803034399</c:v>
                  </c:pt>
                  <c:pt idx="4">
                    <c:v>10.469980335710551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 all dubius vs porr'!$S$30:$S$34</c:f>
              <c:strCache>
                <c:ptCount val="5"/>
                <c:pt idx="0">
                  <c:v>loss of both dubius alleles</c:v>
                </c:pt>
                <c:pt idx="1">
                  <c:v>loss of one dubius allele</c:v>
                </c:pt>
                <c:pt idx="2">
                  <c:v>no allele loss</c:v>
                </c:pt>
                <c:pt idx="3">
                  <c:v>loss of one porrifolius allele</c:v>
                </c:pt>
                <c:pt idx="4">
                  <c:v>loss of both porrifolius alleles</c:v>
                </c:pt>
              </c:strCache>
            </c:strRef>
          </c:cat>
          <c:val>
            <c:numRef>
              <c:f>'T-test all dubius vs porr'!$T$30:$T$34</c:f>
              <c:numCache>
                <c:formatCode>0.00</c:formatCode>
                <c:ptCount val="5"/>
                <c:pt idx="0">
                  <c:v>7.924731182795699</c:v>
                </c:pt>
                <c:pt idx="1">
                  <c:v>7.9838709677419351</c:v>
                </c:pt>
                <c:pt idx="2">
                  <c:v>237.16666666666666</c:v>
                </c:pt>
                <c:pt idx="3">
                  <c:v>7.591397849462366</c:v>
                </c:pt>
                <c:pt idx="4">
                  <c:v>33.08064516129032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F-104F-83CE-D1140D1F5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526127"/>
        <c:axId val="1419076463"/>
      </c:barChart>
      <c:catAx>
        <c:axId val="141852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076463"/>
        <c:crosses val="autoZero"/>
        <c:auto val="1"/>
        <c:lblAlgn val="ctr"/>
        <c:lblOffset val="100"/>
        <c:noMultiLvlLbl val="0"/>
      </c:catAx>
      <c:valAx>
        <c:axId val="141907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52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contigs for each bin of allele</a:t>
            </a:r>
            <a:r>
              <a:rPr lang="en-US" baseline="0"/>
              <a:t> loss </a:t>
            </a:r>
            <a:r>
              <a:rPr lang="en-US"/>
              <a:t>data for natural populations of T. mirus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'T-test natural dubius vs porri'!$F$1</c:f>
              <c:strCache>
                <c:ptCount val="1"/>
                <c:pt idx="0">
                  <c:v>average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0CC-D34B-B862-2F2FA1BB226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CC-D34B-B862-2F2FA1BB2265}"/>
              </c:ext>
            </c:extLst>
          </c:dPt>
          <c:dPt>
            <c:idx val="2"/>
            <c:invertIfNegative val="0"/>
            <c:bubble3D val="0"/>
            <c:spPr>
              <a:solidFill>
                <a:srgbClr val="F0BDE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CC-D34B-B862-2F2FA1BB2265}"/>
              </c:ext>
            </c:extLst>
          </c:dPt>
          <c:dLbls>
            <c:dLbl>
              <c:idx val="0"/>
              <c:layout>
                <c:manualLayout>
                  <c:x val="7.7652419441655587E-2"/>
                  <c:y val="-8.056500695485651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0CC-D34B-B862-2F2FA1BB2265}"/>
                </c:ext>
              </c:extLst>
            </c:dLbl>
            <c:dLbl>
              <c:idx val="1"/>
              <c:layout>
                <c:manualLayout>
                  <c:x val="9.3590542961133449E-2"/>
                  <c:y val="2.710404516127393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CC-D34B-B862-2F2FA1BB2265}"/>
                </c:ext>
              </c:extLst>
            </c:dLbl>
            <c:dLbl>
              <c:idx val="2"/>
              <c:layout>
                <c:manualLayout>
                  <c:x val="9.357502965157577E-2"/>
                  <c:y val="-1.61278169708658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CC-D34B-B862-2F2FA1BB22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'T-test natural dubius vs porri'!$G$2:$G$4</c:f>
                <c:numCache>
                  <c:formatCode>General</c:formatCode>
                  <c:ptCount val="3"/>
                  <c:pt idx="0">
                    <c:v>10.398743176419099</c:v>
                  </c:pt>
                  <c:pt idx="1">
                    <c:v>20.922325019235466</c:v>
                  </c:pt>
                  <c:pt idx="2">
                    <c:v>15.227278154680173</c:v>
                  </c:pt>
                </c:numCache>
              </c:numRef>
            </c:plus>
            <c:minus>
              <c:numRef>
                <c:f>'T-test natural dubius vs porri'!$G$2:$G$4</c:f>
                <c:numCache>
                  <c:formatCode>General</c:formatCode>
                  <c:ptCount val="3"/>
                  <c:pt idx="0">
                    <c:v>10.398743176419099</c:v>
                  </c:pt>
                  <c:pt idx="1">
                    <c:v>20.922325019235466</c:v>
                  </c:pt>
                  <c:pt idx="2">
                    <c:v>15.227278154680173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 natural dubius vs porri'!$E$2:$E$4</c:f>
              <c:strCache>
                <c:ptCount val="3"/>
                <c:pt idx="0">
                  <c:v>dubius allele loss</c:v>
                </c:pt>
                <c:pt idx="1">
                  <c:v>no allele loss</c:v>
                </c:pt>
                <c:pt idx="2">
                  <c:v>porrifolius allele loss</c:v>
                </c:pt>
              </c:strCache>
            </c:strRef>
          </c:cat>
          <c:val>
            <c:numRef>
              <c:f>'T-test natural dubius vs porri'!$F$2:$F$4</c:f>
              <c:numCache>
                <c:formatCode>0.00</c:formatCode>
                <c:ptCount val="3"/>
                <c:pt idx="0">
                  <c:v>20.69736842105263</c:v>
                </c:pt>
                <c:pt idx="1">
                  <c:v>227.67105263157896</c:v>
                </c:pt>
                <c:pt idx="2">
                  <c:v>45.75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C-D34B-B862-2F2FA1BB22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0734336"/>
        <c:axId val="59022623"/>
      </c:barChart>
      <c:catAx>
        <c:axId val="181073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 categories of gene loss or no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2623"/>
        <c:crosses val="autoZero"/>
        <c:auto val="1"/>
        <c:lblAlgn val="ctr"/>
        <c:lblOffset val="100"/>
        <c:noMultiLvlLbl val="0"/>
      </c:catAx>
      <c:valAx>
        <c:axId val="59022623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 of contigs for each bin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73433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'T-test synthetic dub vs porr'!$Q$1</c:f>
              <c:strCache>
                <c:ptCount val="1"/>
                <c:pt idx="0">
                  <c:v>average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EDB-D743-87AB-A12C7029A7F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EDB-D743-87AB-A12C7029A7FD}"/>
              </c:ext>
            </c:extLst>
          </c:dPt>
          <c:dPt>
            <c:idx val="2"/>
            <c:invertIfNegative val="0"/>
            <c:bubble3D val="0"/>
            <c:spPr>
              <a:solidFill>
                <a:srgbClr val="F0BDE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DB-D743-87AB-A12C7029A7FD}"/>
              </c:ext>
            </c:extLst>
          </c:dPt>
          <c:errBars>
            <c:errBarType val="both"/>
            <c:errValType val="cust"/>
            <c:noEndCap val="0"/>
            <c:plus>
              <c:numRef>
                <c:f>'T-test synthetic dub vs porr'!$R$2:$R$4</c:f>
                <c:numCache>
                  <c:formatCode>General</c:formatCode>
                  <c:ptCount val="3"/>
                  <c:pt idx="0">
                    <c:v>7.97841123730531</c:v>
                  </c:pt>
                  <c:pt idx="1">
                    <c:v>16.272286955710136</c:v>
                  </c:pt>
                  <c:pt idx="2">
                    <c:v>10.389238674394186</c:v>
                  </c:pt>
                </c:numCache>
              </c:numRef>
            </c:plus>
            <c:minus>
              <c:numRef>
                <c:f>'T-test synthetic dub vs porr'!$R$2:$R$4</c:f>
                <c:numCache>
                  <c:formatCode>General</c:formatCode>
                  <c:ptCount val="3"/>
                  <c:pt idx="0">
                    <c:v>7.97841123730531</c:v>
                  </c:pt>
                  <c:pt idx="1">
                    <c:v>16.272286955710136</c:v>
                  </c:pt>
                  <c:pt idx="2">
                    <c:v>10.389238674394186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 synthetic dub vs porr'!$P$2:$P$4</c:f>
              <c:strCache>
                <c:ptCount val="3"/>
                <c:pt idx="0">
                  <c:v>dubius allele loss</c:v>
                </c:pt>
                <c:pt idx="1">
                  <c:v>no allele loss</c:v>
                </c:pt>
                <c:pt idx="2">
                  <c:v>porrifolius allele loss</c:v>
                </c:pt>
              </c:strCache>
            </c:strRef>
          </c:cat>
          <c:val>
            <c:numRef>
              <c:f>'T-test synthetic dub vs porr'!$Q$2:$Q$4</c:f>
              <c:numCache>
                <c:formatCode>0.00</c:formatCode>
                <c:ptCount val="3"/>
                <c:pt idx="0">
                  <c:v>12.6</c:v>
                </c:pt>
                <c:pt idx="1">
                  <c:v>243.72727272727272</c:v>
                </c:pt>
                <c:pt idx="2">
                  <c:v>37.163636363636364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B-D743-87AB-A12C7029A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481616"/>
        <c:axId val="1849178752"/>
      </c:barChart>
      <c:catAx>
        <c:axId val="181948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178752"/>
        <c:crosses val="autoZero"/>
        <c:auto val="1"/>
        <c:lblAlgn val="ctr"/>
        <c:lblOffset val="100"/>
        <c:noMultiLvlLbl val="0"/>
      </c:catAx>
      <c:valAx>
        <c:axId val="18491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48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average allele loss in naturals vs. synthetics of T. mirus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'T-test syn vs. nat'!$AA$1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8B0-054B-897C-E8A646FAFAAA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8B0-054B-897C-E8A646FAFAAA}"/>
              </c:ext>
            </c:extLst>
          </c:dPt>
          <c:errBars>
            <c:errBarType val="both"/>
            <c:errValType val="cust"/>
            <c:noEndCap val="0"/>
            <c:plus>
              <c:numRef>
                <c:f>'T-test syn vs. nat'!$AB$2:$AB$3</c:f>
                <c:numCache>
                  <c:formatCode>General</c:formatCode>
                  <c:ptCount val="2"/>
                  <c:pt idx="0">
                    <c:v>12.865519862580193</c:v>
                  </c:pt>
                  <c:pt idx="1">
                    <c:v>18.616404763428129</c:v>
                  </c:pt>
                </c:numCache>
              </c:numRef>
            </c:plus>
            <c:minus>
              <c:numRef>
                <c:f>'T-test syn vs. nat'!$AB$2:$AB$3</c:f>
                <c:numCache>
                  <c:formatCode>General</c:formatCode>
                  <c:ptCount val="2"/>
                  <c:pt idx="0">
                    <c:v>12.865519862580193</c:v>
                  </c:pt>
                  <c:pt idx="1">
                    <c:v>18.616404763428129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 syn vs. nat'!$Z$2:$Z$3</c:f>
              <c:strCache>
                <c:ptCount val="2"/>
                <c:pt idx="0">
                  <c:v>any loss at all in synthetics</c:v>
                </c:pt>
                <c:pt idx="1">
                  <c:v>any loss at all in naturals</c:v>
                </c:pt>
              </c:strCache>
            </c:strRef>
          </c:cat>
          <c:val>
            <c:numRef>
              <c:f>'T-test syn vs. nat'!$AA$2:$AA$3</c:f>
              <c:numCache>
                <c:formatCode>0.00</c:formatCode>
                <c:ptCount val="2"/>
                <c:pt idx="0">
                  <c:v>49.763636363636365</c:v>
                </c:pt>
                <c:pt idx="1">
                  <c:v>66.44736842105263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5-4D41-A1BB-BBC0BAA9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792272"/>
        <c:axId val="1808252000"/>
      </c:barChart>
      <c:catAx>
        <c:axId val="184979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808252000"/>
        <c:crosses val="autoZero"/>
        <c:auto val="1"/>
        <c:lblAlgn val="ctr"/>
        <c:lblOffset val="100"/>
        <c:noMultiLvlLbl val="0"/>
      </c:catAx>
      <c:valAx>
        <c:axId val="18082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Average allele loss across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84979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average porportion of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'T-test syn vs. nat'!$BI$2</c:f>
              <c:strCache>
                <c:ptCount val="1"/>
                <c:pt idx="0">
                  <c:v>average porportion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82-1F43-8A2D-8CD73DE26473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'T-test syn vs. nat'!$BJ$3:$BJ$4</c:f>
                <c:numCache>
                  <c:formatCode>General</c:formatCode>
                  <c:ptCount val="2"/>
                  <c:pt idx="0">
                    <c:v>4.5218526530452649E-2</c:v>
                  </c:pt>
                  <c:pt idx="1">
                    <c:v>6.6901366271473764E-2</c:v>
                  </c:pt>
                </c:numCache>
              </c:numRef>
            </c:plus>
            <c:minus>
              <c:numRef>
                <c:f>'T-test syn vs. nat'!$BJ$3:$BJ$4</c:f>
                <c:numCache>
                  <c:formatCode>General</c:formatCode>
                  <c:ptCount val="2"/>
                  <c:pt idx="0">
                    <c:v>4.5218526530452649E-2</c:v>
                  </c:pt>
                  <c:pt idx="1">
                    <c:v>6.6901366271473764E-2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'T-test syn vs. nat'!$BH$3:$BH$4</c:f>
              <c:strCache>
                <c:ptCount val="2"/>
                <c:pt idx="0">
                  <c:v>porportion of loss in synthetics</c:v>
                </c:pt>
                <c:pt idx="1">
                  <c:v>porportion of loss in naturals</c:v>
                </c:pt>
              </c:strCache>
            </c:strRef>
          </c:xVal>
          <c:yVal>
            <c:numRef>
              <c:f>'T-test syn vs. nat'!$BI$3:$BI$4</c:f>
              <c:numCache>
                <c:formatCode>0.000</c:formatCode>
                <c:ptCount val="2"/>
                <c:pt idx="0">
                  <c:v>0.16978899330698111</c:v>
                </c:pt>
                <c:pt idx="1">
                  <c:v>0.22642101945090004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2-1F43-8A2D-8CD73DE26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453103"/>
        <c:axId val="443043407"/>
      </c:scatterChart>
      <c:valAx>
        <c:axId val="42245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443043407"/>
        <c:crosses val="autoZero"/>
        <c:crossBetween val="midCat"/>
      </c:valAx>
      <c:valAx>
        <c:axId val="4430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42245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Average Loss of Alleles for each parental type for each T. mirus natural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natural populations'!$V$21</c:f>
              <c:strCache>
                <c:ptCount val="1"/>
                <c:pt idx="0">
                  <c:v>loss of any dubius alleles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natural populations'!$U$22:$U$27</c:f>
              <c:strCache>
                <c:ptCount val="6"/>
                <c:pt idx="0">
                  <c:v>E</c:v>
                </c:pt>
                <c:pt idx="1">
                  <c:v>F</c:v>
                </c:pt>
                <c:pt idx="2">
                  <c:v>G</c:v>
                </c:pt>
                <c:pt idx="3">
                  <c:v>J</c:v>
                </c:pt>
                <c:pt idx="4">
                  <c:v>K</c:v>
                </c:pt>
                <c:pt idx="5">
                  <c:v>L</c:v>
                </c:pt>
              </c:strCache>
            </c:strRef>
          </c:cat>
          <c:val>
            <c:numRef>
              <c:f>'ANOVA natural populations'!$V$22:$V$27</c:f>
              <c:numCache>
                <c:formatCode>0.00</c:formatCode>
                <c:ptCount val="6"/>
                <c:pt idx="0">
                  <c:v>20.2</c:v>
                </c:pt>
                <c:pt idx="1">
                  <c:v>19.3</c:v>
                </c:pt>
                <c:pt idx="2">
                  <c:v>24</c:v>
                </c:pt>
                <c:pt idx="3">
                  <c:v>19.5</c:v>
                </c:pt>
                <c:pt idx="4">
                  <c:v>24.1</c:v>
                </c:pt>
                <c:pt idx="5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C-7948-90DD-0864D463E717}"/>
            </c:ext>
          </c:extLst>
        </c:ser>
        <c:ser>
          <c:idx val="1"/>
          <c:order val="1"/>
          <c:tx>
            <c:strRef>
              <c:f>'ANOVA natural populations'!$W$21</c:f>
              <c:strCache>
                <c:ptCount val="1"/>
                <c:pt idx="0">
                  <c:v>loss of any porrifolius alleles</c:v>
                </c:pt>
              </c:strCache>
            </c:strRef>
          </c:tx>
          <c:spPr>
            <a:solidFill>
              <a:srgbClr val="F0BDE9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9.942780732195798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88-564D-929E-C2D0433B4DDB}"/>
                </c:ext>
              </c:extLst>
            </c:dLbl>
            <c:dLbl>
              <c:idx val="1"/>
              <c:layout>
                <c:manualLayout>
                  <c:x val="0"/>
                  <c:y val="-1.32570409762610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288-564D-929E-C2D0433B4DDB}"/>
                </c:ext>
              </c:extLst>
            </c:dLbl>
            <c:dLbl>
              <c:idx val="2"/>
              <c:layout>
                <c:manualLayout>
                  <c:x val="-6.5105799400945984E-17"/>
                  <c:y val="-1.32570409762610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88-564D-929E-C2D0433B4DDB}"/>
                </c:ext>
              </c:extLst>
            </c:dLbl>
            <c:dLbl>
              <c:idx val="3"/>
              <c:layout>
                <c:manualLayout>
                  <c:x val="0"/>
                  <c:y val="-1.32570409762610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88-564D-929E-C2D0433B4DDB}"/>
                </c:ext>
              </c:extLst>
            </c:dLbl>
            <c:dLbl>
              <c:idx val="4"/>
              <c:layout>
                <c:manualLayout>
                  <c:x val="0"/>
                  <c:y val="-1.32570409762610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88-564D-929E-C2D0433B4DDB}"/>
                </c:ext>
              </c:extLst>
            </c:dLbl>
            <c:dLbl>
              <c:idx val="5"/>
              <c:layout>
                <c:manualLayout>
                  <c:x val="0"/>
                  <c:y val="-1.32570409762610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88-564D-929E-C2D0433B4D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natural populations'!$U$22:$U$27</c:f>
              <c:strCache>
                <c:ptCount val="6"/>
                <c:pt idx="0">
                  <c:v>E</c:v>
                </c:pt>
                <c:pt idx="1">
                  <c:v>F</c:v>
                </c:pt>
                <c:pt idx="2">
                  <c:v>G</c:v>
                </c:pt>
                <c:pt idx="3">
                  <c:v>J</c:v>
                </c:pt>
                <c:pt idx="4">
                  <c:v>K</c:v>
                </c:pt>
                <c:pt idx="5">
                  <c:v>L</c:v>
                </c:pt>
              </c:strCache>
            </c:strRef>
          </c:cat>
          <c:val>
            <c:numRef>
              <c:f>'ANOVA natural populations'!$W$22:$W$27</c:f>
              <c:numCache>
                <c:formatCode>0.00</c:formatCode>
                <c:ptCount val="6"/>
                <c:pt idx="0">
                  <c:v>53.8</c:v>
                </c:pt>
                <c:pt idx="1">
                  <c:v>44.8</c:v>
                </c:pt>
                <c:pt idx="2">
                  <c:v>50.8</c:v>
                </c:pt>
                <c:pt idx="3">
                  <c:v>50.8</c:v>
                </c:pt>
                <c:pt idx="4">
                  <c:v>35.9</c:v>
                </c:pt>
                <c:pt idx="5">
                  <c:v>37.799999999999997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C-7948-90DD-0864D463E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410847"/>
        <c:axId val="1998399855"/>
      </c:barChart>
      <c:catAx>
        <c:axId val="1678410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998399855"/>
        <c:crosses val="autoZero"/>
        <c:auto val="1"/>
        <c:lblAlgn val="ctr"/>
        <c:lblOffset val="100"/>
        <c:noMultiLvlLbl val="0"/>
      </c:catAx>
      <c:valAx>
        <c:axId val="19983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Average # of lost alleles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67841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Loss across generations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S1 vs S2 vs S3 vs nat'!$AF$1</c:f>
              <c:strCache>
                <c:ptCount val="1"/>
                <c:pt idx="0">
                  <c:v>average # of allelles lost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S1 vs S2 vs S3 vs nat'!$AG$2:$AG$5</c:f>
                <c:numCache>
                  <c:formatCode>General</c:formatCode>
                  <c:ptCount val="4"/>
                  <c:pt idx="0">
                    <c:v>13.910256579058425</c:v>
                  </c:pt>
                  <c:pt idx="1">
                    <c:v>11.376452952310455</c:v>
                  </c:pt>
                  <c:pt idx="2">
                    <c:v>13.559692040269589</c:v>
                  </c:pt>
                  <c:pt idx="3">
                    <c:v>18.616404763428129</c:v>
                  </c:pt>
                </c:numCache>
              </c:numRef>
            </c:plus>
            <c:minus>
              <c:numRef>
                <c:f>'ANOVA S1 vs S2 vs S3 vs nat'!$AG$2:$AG$5</c:f>
                <c:numCache>
                  <c:formatCode>General</c:formatCode>
                  <c:ptCount val="4"/>
                  <c:pt idx="0">
                    <c:v>13.910256579058425</c:v>
                  </c:pt>
                  <c:pt idx="1">
                    <c:v>11.376452952310455</c:v>
                  </c:pt>
                  <c:pt idx="2">
                    <c:v>13.559692040269589</c:v>
                  </c:pt>
                  <c:pt idx="3">
                    <c:v>18.616404763428129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S1 vs S2 vs S3 vs nat'!$AE$2:$AE$5</c:f>
              <c:strCache>
                <c:ptCount val="4"/>
                <c:pt idx="0">
                  <c:v>any loss of alleles for S1</c:v>
                </c:pt>
                <c:pt idx="1">
                  <c:v>any loss of alleles for S2</c:v>
                </c:pt>
                <c:pt idx="2">
                  <c:v>any loss of alleles for S3</c:v>
                </c:pt>
                <c:pt idx="3">
                  <c:v>any loss of alleles for 40 gens</c:v>
                </c:pt>
              </c:strCache>
            </c:strRef>
          </c:cat>
          <c:val>
            <c:numRef>
              <c:f>'ANOVA S1 vs S2 vs S3 vs nat'!$AF$2:$AF$5</c:f>
              <c:numCache>
                <c:formatCode>0</c:formatCode>
                <c:ptCount val="4"/>
                <c:pt idx="0">
                  <c:v>43.93333333333333</c:v>
                </c:pt>
                <c:pt idx="1">
                  <c:v>49.425531914893618</c:v>
                </c:pt>
                <c:pt idx="2">
                  <c:v>51.916666666666664</c:v>
                </c:pt>
                <c:pt idx="3">
                  <c:v>66.44736842105263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A-974C-B6CD-35843CC2D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673040"/>
        <c:axId val="1834350560"/>
      </c:barChart>
      <c:catAx>
        <c:axId val="190167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50560"/>
        <c:crosses val="autoZero"/>
        <c:auto val="1"/>
        <c:lblAlgn val="ctr"/>
        <c:lblOffset val="100"/>
        <c:noMultiLvlLbl val="0"/>
      </c:catAx>
      <c:valAx>
        <c:axId val="18343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67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Average allele loss over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'ANOVA S1 vs S2 vs S3 vs nat'!$AF$7</c:f>
              <c:strCache>
                <c:ptCount val="1"/>
                <c:pt idx="0">
                  <c:v>average # of allelles lost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1361488925754243"/>
                  <c:y val="-3.50643470240176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'ANOVA S1 vs S2 vs S3 vs nat'!$AE$8:$AE$11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40</c:v>
                </c:pt>
              </c:numCache>
            </c:numRef>
          </c:xVal>
          <c:yVal>
            <c:numRef>
              <c:f>'ANOVA S1 vs S2 vs S3 vs nat'!$AF$8:$AF$11</c:f>
              <c:numCache>
                <c:formatCode>General</c:formatCode>
                <c:ptCount val="4"/>
                <c:pt idx="0">
                  <c:v>44</c:v>
                </c:pt>
                <c:pt idx="1">
                  <c:v>49</c:v>
                </c:pt>
                <c:pt idx="2">
                  <c:v>52</c:v>
                </c:pt>
                <c:pt idx="3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48-2E40-BB26-A68733EDC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456159"/>
        <c:axId val="1597324655"/>
      </c:scatterChart>
      <c:valAx>
        <c:axId val="167745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number of generations from intial polyploidization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597324655"/>
        <c:crosses val="autoZero"/>
        <c:crossBetween val="midCat"/>
      </c:valAx>
      <c:valAx>
        <c:axId val="159732465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average Number of alleles lost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67745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/>
              <a:t>Averages of allele loss for each generation of T. mirus  by synthetic 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'ANOVA lines vs generation'!$Z$2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'ANOVA lines vs generation'!$Y$3:$Y$10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'ANOVA lines vs generation'!$Z$3:$Z$10</c:f>
              <c:numCache>
                <c:formatCode>General</c:formatCode>
                <c:ptCount val="8"/>
                <c:pt idx="0">
                  <c:v>33.4</c:v>
                </c:pt>
                <c:pt idx="4">
                  <c:v>45</c:v>
                </c:pt>
                <c:pt idx="5">
                  <c:v>45</c:v>
                </c:pt>
                <c:pt idx="6">
                  <c:v>55.8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7-F440-9ACC-1E39F030A9A7}"/>
            </c:ext>
          </c:extLst>
        </c:ser>
        <c:ser>
          <c:idx val="1"/>
          <c:order val="1"/>
          <c:tx>
            <c:strRef>
              <c:f>'ANOVA lines vs generation'!$AA$2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'ANOVA lines vs generation'!$Y$3:$Y$10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'ANOVA lines vs generation'!$AA$3:$AA$10</c:f>
              <c:numCache>
                <c:formatCode>General</c:formatCode>
                <c:ptCount val="8"/>
                <c:pt idx="0">
                  <c:v>46.8</c:v>
                </c:pt>
                <c:pt idx="1">
                  <c:v>43.2</c:v>
                </c:pt>
                <c:pt idx="2">
                  <c:v>51.2</c:v>
                </c:pt>
                <c:pt idx="3">
                  <c:v>52.2</c:v>
                </c:pt>
                <c:pt idx="4">
                  <c:v>44.8</c:v>
                </c:pt>
                <c:pt idx="5">
                  <c:v>47.5</c:v>
                </c:pt>
                <c:pt idx="6">
                  <c:v>52.5</c:v>
                </c:pt>
                <c:pt idx="7">
                  <c:v>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17-F440-9ACC-1E39F030A9A7}"/>
            </c:ext>
          </c:extLst>
        </c:ser>
        <c:ser>
          <c:idx val="2"/>
          <c:order val="2"/>
          <c:tx>
            <c:strRef>
              <c:f>'ANOVA lines vs generation'!$AB$2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'ANOVA lines vs generation'!$Y$3:$Y$10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'ANOVA lines vs generation'!$AB$3:$AB$10</c:f>
              <c:numCache>
                <c:formatCode>General</c:formatCode>
                <c:ptCount val="8"/>
                <c:pt idx="0">
                  <c:v>36</c:v>
                </c:pt>
                <c:pt idx="1">
                  <c:v>60.8</c:v>
                </c:pt>
                <c:pt idx="2">
                  <c:v>56.8</c:v>
                </c:pt>
                <c:pt idx="3">
                  <c:v>44.7</c:v>
                </c:pt>
                <c:pt idx="4">
                  <c:v>46.6</c:v>
                </c:pt>
                <c:pt idx="5">
                  <c:v>48.4</c:v>
                </c:pt>
                <c:pt idx="6">
                  <c:v>57.8</c:v>
                </c:pt>
                <c:pt idx="7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17-F440-9ACC-1E39F030A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4709455"/>
        <c:axId val="344590463"/>
      </c:barChart>
      <c:catAx>
        <c:axId val="34470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344590463"/>
        <c:crosses val="autoZero"/>
        <c:auto val="1"/>
        <c:lblAlgn val="ctr"/>
        <c:lblOffset val="100"/>
        <c:noMultiLvlLbl val="0"/>
      </c:catAx>
      <c:valAx>
        <c:axId val="34459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34470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Loss across generations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S1 vs S2 vs S3 vs nat'!$AF$1</c:f>
              <c:strCache>
                <c:ptCount val="1"/>
                <c:pt idx="0">
                  <c:v>average # of allelles lost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2702092985699773"/>
                  <c:y val="-0.29256876390990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318973311043701E-2"/>
                  <c:y val="-0.293283145646551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BarType val="both"/>
            <c:errValType val="cust"/>
            <c:noEndCap val="0"/>
            <c:plus>
              <c:numRef>
                <c:f>'ANOVA S1 vs S2 vs S3 vs nat'!$AG$2:$AG$5</c:f>
                <c:numCache>
                  <c:formatCode>General</c:formatCode>
                  <c:ptCount val="4"/>
                  <c:pt idx="0">
                    <c:v>13.910256579058425</c:v>
                  </c:pt>
                  <c:pt idx="1">
                    <c:v>11.376452952310455</c:v>
                  </c:pt>
                  <c:pt idx="2">
                    <c:v>13.559692040269589</c:v>
                  </c:pt>
                  <c:pt idx="3">
                    <c:v>18.616404763428129</c:v>
                  </c:pt>
                </c:numCache>
              </c:numRef>
            </c:plus>
            <c:minus>
              <c:numRef>
                <c:f>'ANOVA S1 vs S2 vs S3 vs nat'!$AG$2:$AG$5</c:f>
                <c:numCache>
                  <c:formatCode>General</c:formatCode>
                  <c:ptCount val="4"/>
                  <c:pt idx="0">
                    <c:v>13.910256579058425</c:v>
                  </c:pt>
                  <c:pt idx="1">
                    <c:v>11.376452952310455</c:v>
                  </c:pt>
                  <c:pt idx="2">
                    <c:v>13.559692040269589</c:v>
                  </c:pt>
                  <c:pt idx="3">
                    <c:v>18.616404763428129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S1 vs S2 vs S3 vs nat'!$AE$2:$AE$5</c:f>
              <c:strCache>
                <c:ptCount val="4"/>
                <c:pt idx="0">
                  <c:v>any loss of alleles for S1</c:v>
                </c:pt>
                <c:pt idx="1">
                  <c:v>any loss of alleles for S2</c:v>
                </c:pt>
                <c:pt idx="2">
                  <c:v>any loss of alleles for S3</c:v>
                </c:pt>
                <c:pt idx="3">
                  <c:v>any loss of alleles for 40 gens</c:v>
                </c:pt>
              </c:strCache>
            </c:strRef>
          </c:cat>
          <c:val>
            <c:numRef>
              <c:f>'ANOVA S1 vs S2 vs S3 vs nat'!$AF$2:$AF$5</c:f>
              <c:numCache>
                <c:formatCode>0</c:formatCode>
                <c:ptCount val="4"/>
                <c:pt idx="0">
                  <c:v>43.93333333333333</c:v>
                </c:pt>
                <c:pt idx="1">
                  <c:v>49.425531914893618</c:v>
                </c:pt>
                <c:pt idx="2">
                  <c:v>51.916666666666664</c:v>
                </c:pt>
                <c:pt idx="3">
                  <c:v>66.44736842105263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C-B743-BE79-93CD251EE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673040"/>
        <c:axId val="1834350560"/>
      </c:barChart>
      <c:catAx>
        <c:axId val="190167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50560"/>
        <c:crosses val="autoZero"/>
        <c:auto val="1"/>
        <c:lblAlgn val="ctr"/>
        <c:lblOffset val="100"/>
        <c:noMultiLvlLbl val="0"/>
      </c:catAx>
      <c:valAx>
        <c:axId val="18343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67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'ANOVA S1 S2 S3 Nat not reduced'!$AO$66:$AO$69</c:f>
              <c:strCache>
                <c:ptCount val="4"/>
                <c:pt idx="0">
                  <c:v>any loss of alleles for S1</c:v>
                </c:pt>
                <c:pt idx="1">
                  <c:v>any loss of alleles for S2</c:v>
                </c:pt>
                <c:pt idx="2">
                  <c:v>any loss of alleles for S3</c:v>
                </c:pt>
                <c:pt idx="3">
                  <c:v>any loss of alleles for 40 generations</c:v>
                </c:pt>
              </c:strCache>
            </c:strRef>
          </c:cat>
          <c:val>
            <c:numRef>
              <c:f>'ANOVA S1 S2 S3 Nat not reduced'!$AP$66:$AP$69</c:f>
              <c:numCache>
                <c:formatCode>General</c:formatCode>
                <c:ptCount val="4"/>
                <c:pt idx="0">
                  <c:v>43.93333333333333</c:v>
                </c:pt>
                <c:pt idx="1">
                  <c:v>49.425531914893618</c:v>
                </c:pt>
                <c:pt idx="2">
                  <c:v>51.916666666666664</c:v>
                </c:pt>
                <c:pt idx="3">
                  <c:v>65.44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1-5542-B33A-3D7E0BD66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16048"/>
        <c:axId val="92617696"/>
      </c:barChart>
      <c:catAx>
        <c:axId val="926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7696"/>
        <c:crosses val="autoZero"/>
        <c:auto val="1"/>
        <c:lblAlgn val="ctr"/>
        <c:lblOffset val="100"/>
        <c:noMultiLvlLbl val="0"/>
      </c:catAx>
      <c:valAx>
        <c:axId val="926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allele loss over generation since polyploidization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20815079469978E-2"/>
          <c:y val="7.0587619978159669E-2"/>
          <c:w val="0.91152971765585022"/>
          <c:h val="0.82156319328697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'ANOVA S1 vs S2 vs S3 vs nat'!$AF$7</c:f>
              <c:strCache>
                <c:ptCount val="1"/>
                <c:pt idx="0">
                  <c:v>average # of allelles lost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1189044942213369"/>
                  <c:y val="-5.70466843303354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y = 5.54ln(x) + 44.91</a:t>
                    </a:r>
                    <a:br>
                      <a:rPr lang="en-US"/>
                    </a:br>
                    <a:r>
                      <a:rPr lang="en-US"/>
                      <a:t>R² = 0.99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'ANOVA S1 vs S2 vs S3 vs nat'!$AE$8:$AE$11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40</c:v>
                </c:pt>
              </c:numCache>
            </c:numRef>
          </c:xVal>
          <c:yVal>
            <c:numRef>
              <c:f>'ANOVA S1 vs S2 vs S3 vs nat'!$AF$8:$AF$11</c:f>
              <c:numCache>
                <c:formatCode>General</c:formatCode>
                <c:ptCount val="4"/>
                <c:pt idx="0">
                  <c:v>44</c:v>
                </c:pt>
                <c:pt idx="1">
                  <c:v>49</c:v>
                </c:pt>
                <c:pt idx="2">
                  <c:v>52</c:v>
                </c:pt>
                <c:pt idx="3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9C-4640-8423-42D20748F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456159"/>
        <c:axId val="1597324655"/>
      </c:scatterChart>
      <c:valAx>
        <c:axId val="167745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generations from intial polyploidization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24655"/>
        <c:crosses val="autoZero"/>
        <c:crossBetween val="midCat"/>
      </c:valAx>
      <c:valAx>
        <c:axId val="159732465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 of alleles lost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45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'rate of diploidization'!$Z$4</c:f>
              <c:strCache>
                <c:ptCount val="1"/>
                <c:pt idx="0">
                  <c:v>average proportion of gene 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'rate of diploidization'!$Y$5:$Y$8</c:f>
              <c:numCache>
                <c:formatCode>0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40</c:v>
                </c:pt>
              </c:numCache>
            </c:numRef>
          </c:xVal>
          <c:yVal>
            <c:numRef>
              <c:f>'rate of diploidization'!$Z$5:$Z$8</c:f>
              <c:numCache>
                <c:formatCode>0.0000</c:formatCode>
                <c:ptCount val="4"/>
                <c:pt idx="0">
                  <c:v>0.15611108340062771</c:v>
                </c:pt>
                <c:pt idx="1">
                  <c:v>0.16938257605349377</c:v>
                </c:pt>
                <c:pt idx="2">
                  <c:v>0.1799767161047407</c:v>
                </c:pt>
                <c:pt idx="3">
                  <c:v>0.22383251085849099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8-AE4A-B6C7-D0ECAE75C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652927"/>
        <c:axId val="1624034399"/>
      </c:scatterChart>
      <c:valAx>
        <c:axId val="16086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034399"/>
        <c:crosses val="autoZero"/>
        <c:crossBetween val="midCat"/>
      </c:valAx>
      <c:valAx>
        <c:axId val="16240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'averages only'!$M$8</c:f>
              <c:strCache>
                <c:ptCount val="1"/>
                <c:pt idx="0">
                  <c:v>average loss of both dubius alleles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'averages only'!$L$9:$L$15</c:f>
              <c:strCache>
                <c:ptCount val="7"/>
                <c:pt idx="0">
                  <c:v>E-Rosalia-2866</c:v>
                </c:pt>
                <c:pt idx="1">
                  <c:v>F-Takoa-2869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</c:strCache>
            </c:strRef>
          </c:cat>
          <c:val>
            <c:numRef>
              <c:f>'averages only'!$M$9:$M$15</c:f>
              <c:numCache>
                <c:formatCode>0.00</c:formatCode>
                <c:ptCount val="7"/>
                <c:pt idx="0">
                  <c:v>12.33</c:v>
                </c:pt>
                <c:pt idx="1">
                  <c:v>10.73</c:v>
                </c:pt>
                <c:pt idx="2">
                  <c:v>10.33</c:v>
                </c:pt>
                <c:pt idx="3">
                  <c:v>11.2</c:v>
                </c:pt>
                <c:pt idx="4">
                  <c:v>12.92</c:v>
                </c:pt>
                <c:pt idx="5">
                  <c:v>10.73</c:v>
                </c:pt>
                <c:pt idx="6">
                  <c:v>12.86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1-C040-9D23-26FF49D98BDB}"/>
            </c:ext>
          </c:extLst>
        </c:ser>
        <c:ser>
          <c:idx val="1"/>
          <c:order val="1"/>
          <c:tx>
            <c:strRef>
              <c:f>'averages only'!$N$8</c:f>
              <c:strCache>
                <c:ptCount val="1"/>
                <c:pt idx="0">
                  <c:v>average loss of one dubius alleles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'averages only'!$L$9:$L$15</c:f>
              <c:strCache>
                <c:ptCount val="7"/>
                <c:pt idx="0">
                  <c:v>E-Rosalia-2866</c:v>
                </c:pt>
                <c:pt idx="1">
                  <c:v>F-Takoa-2869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</c:strCache>
            </c:strRef>
          </c:cat>
          <c:val>
            <c:numRef>
              <c:f>'averages only'!$N$9:$N$15</c:f>
              <c:numCache>
                <c:formatCode>0.00</c:formatCode>
                <c:ptCount val="7"/>
                <c:pt idx="0" formatCode="0.000">
                  <c:v>7.75</c:v>
                </c:pt>
                <c:pt idx="1">
                  <c:v>9.5500000000000007</c:v>
                </c:pt>
                <c:pt idx="2">
                  <c:v>16.75</c:v>
                </c:pt>
                <c:pt idx="3">
                  <c:v>8.3000000000000007</c:v>
                </c:pt>
                <c:pt idx="4">
                  <c:v>9.92</c:v>
                </c:pt>
                <c:pt idx="5">
                  <c:v>4.3600000000000003</c:v>
                </c:pt>
                <c:pt idx="6">
                  <c:v>6.86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81-C040-9D23-26FF49D98BDB}"/>
            </c:ext>
          </c:extLst>
        </c:ser>
        <c:ser>
          <c:idx val="2"/>
          <c:order val="2"/>
          <c:tx>
            <c:strRef>
              <c:f>'averages only'!$O$8</c:f>
              <c:strCache>
                <c:ptCount val="1"/>
                <c:pt idx="0">
                  <c:v>average no 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'averages only'!$L$9:$L$15</c:f>
              <c:strCache>
                <c:ptCount val="7"/>
                <c:pt idx="0">
                  <c:v>E-Rosalia-2866</c:v>
                </c:pt>
                <c:pt idx="1">
                  <c:v>F-Takoa-2869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</c:strCache>
            </c:strRef>
          </c:cat>
          <c:val>
            <c:numRef>
              <c:f>'averages only'!$O$9:$O$15</c:f>
              <c:numCache>
                <c:formatCode>0.0</c:formatCode>
                <c:ptCount val="7"/>
                <c:pt idx="0">
                  <c:v>231.2</c:v>
                </c:pt>
                <c:pt idx="1">
                  <c:v>226.1</c:v>
                </c:pt>
                <c:pt idx="2">
                  <c:v>215.3</c:v>
                </c:pt>
                <c:pt idx="3" formatCode="0.00">
                  <c:v>224.4</c:v>
                </c:pt>
                <c:pt idx="4" formatCode="0.00">
                  <c:v>234.42</c:v>
                </c:pt>
                <c:pt idx="5" formatCode="0.00">
                  <c:v>243.18</c:v>
                </c:pt>
                <c:pt idx="6" formatCode="0.00">
                  <c:v>229.57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81-C040-9D23-26FF49D98BDB}"/>
            </c:ext>
          </c:extLst>
        </c:ser>
        <c:ser>
          <c:idx val="3"/>
          <c:order val="3"/>
          <c:tx>
            <c:strRef>
              <c:f>'averages only'!$P$8</c:f>
              <c:strCache>
                <c:ptCount val="1"/>
                <c:pt idx="0">
                  <c:v>average loss of one porrifolius allele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'averages only'!$L$9:$L$15</c:f>
              <c:strCache>
                <c:ptCount val="7"/>
                <c:pt idx="0">
                  <c:v>E-Rosalia-2866</c:v>
                </c:pt>
                <c:pt idx="1">
                  <c:v>F-Takoa-2869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</c:strCache>
            </c:strRef>
          </c:cat>
          <c:val>
            <c:numRef>
              <c:f>'averages only'!$P$9:$P$15</c:f>
              <c:numCache>
                <c:formatCode>0.00</c:formatCode>
                <c:ptCount val="7"/>
                <c:pt idx="0">
                  <c:v>4.75</c:v>
                </c:pt>
                <c:pt idx="1">
                  <c:v>6.55</c:v>
                </c:pt>
                <c:pt idx="2">
                  <c:v>8.42</c:v>
                </c:pt>
                <c:pt idx="3">
                  <c:v>11.8</c:v>
                </c:pt>
                <c:pt idx="4">
                  <c:v>4.75</c:v>
                </c:pt>
                <c:pt idx="5">
                  <c:v>2.1800000000000002</c:v>
                </c:pt>
                <c:pt idx="6">
                  <c:v>6.71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81-C040-9D23-26FF49D98BDB}"/>
            </c:ext>
          </c:extLst>
        </c:ser>
        <c:ser>
          <c:idx val="4"/>
          <c:order val="4"/>
          <c:tx>
            <c:strRef>
              <c:f>'averages only'!$Q$8</c:f>
              <c:strCache>
                <c:ptCount val="1"/>
                <c:pt idx="0">
                  <c:v>average loss of both porrifolius alleles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'averages only'!$L$9:$L$15</c:f>
              <c:strCache>
                <c:ptCount val="7"/>
                <c:pt idx="0">
                  <c:v>E-Rosalia-2866</c:v>
                </c:pt>
                <c:pt idx="1">
                  <c:v>F-Takoa-2869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</c:strCache>
            </c:strRef>
          </c:cat>
          <c:val>
            <c:numRef>
              <c:f>'averages only'!$Q$9:$Q$15</c:f>
              <c:numCache>
                <c:formatCode>0.00</c:formatCode>
                <c:ptCount val="7"/>
                <c:pt idx="0">
                  <c:v>38.42</c:v>
                </c:pt>
                <c:pt idx="1">
                  <c:v>40.18</c:v>
                </c:pt>
                <c:pt idx="2">
                  <c:v>43.67</c:v>
                </c:pt>
                <c:pt idx="3">
                  <c:v>39</c:v>
                </c:pt>
                <c:pt idx="4">
                  <c:v>33</c:v>
                </c:pt>
                <c:pt idx="5">
                  <c:v>35.18</c:v>
                </c:pt>
                <c:pt idx="6">
                  <c:v>38.57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81-C040-9D23-26FF49D98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75551"/>
        <c:axId val="79544351"/>
      </c:barChart>
      <c:catAx>
        <c:axId val="598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4351"/>
        <c:crosses val="autoZero"/>
        <c:auto val="1"/>
        <c:lblAlgn val="ctr"/>
        <c:lblOffset val="100"/>
        <c:noMultiLvlLbl val="0"/>
      </c:catAx>
      <c:valAx>
        <c:axId val="7954435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5551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'averages only'!$X$1</c:f>
              <c:strCache>
                <c:ptCount val="1"/>
                <c:pt idx="0">
                  <c:v>loss of any dubius alleles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'averages only'!$W$2:$W$8</c:f>
              <c:strCache>
                <c:ptCount val="7"/>
                <c:pt idx="0">
                  <c:v>E-Rosalia-2866</c:v>
                </c:pt>
                <c:pt idx="1">
                  <c:v>F-Takoa-2869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</c:strCache>
            </c:strRef>
          </c:cat>
          <c:val>
            <c:numRef>
              <c:f>'averages only'!$X$2:$X$8</c:f>
              <c:numCache>
                <c:formatCode>0</c:formatCode>
                <c:ptCount val="7"/>
                <c:pt idx="0">
                  <c:v>20.079999999999998</c:v>
                </c:pt>
                <c:pt idx="1">
                  <c:v>20.28</c:v>
                </c:pt>
                <c:pt idx="2">
                  <c:v>27.08</c:v>
                </c:pt>
                <c:pt idx="3">
                  <c:v>19.5</c:v>
                </c:pt>
                <c:pt idx="4">
                  <c:v>22.84</c:v>
                </c:pt>
                <c:pt idx="5">
                  <c:v>15.09</c:v>
                </c:pt>
                <c:pt idx="6">
                  <c:v>19.72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B-0742-AB45-2D3022CB88F8}"/>
            </c:ext>
          </c:extLst>
        </c:ser>
        <c:ser>
          <c:idx val="1"/>
          <c:order val="1"/>
          <c:tx>
            <c:strRef>
              <c:f>'averages only'!$Y$1</c:f>
              <c:strCache>
                <c:ptCount val="1"/>
                <c:pt idx="0">
                  <c:v>no loss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'averages only'!$W$2:$W$8</c:f>
              <c:strCache>
                <c:ptCount val="7"/>
                <c:pt idx="0">
                  <c:v>E-Rosalia-2866</c:v>
                </c:pt>
                <c:pt idx="1">
                  <c:v>F-Takoa-2869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</c:strCache>
            </c:strRef>
          </c:cat>
          <c:val>
            <c:numRef>
              <c:f>'averages only'!$Y$2:$Y$8</c:f>
              <c:numCache>
                <c:formatCode>0</c:formatCode>
                <c:ptCount val="7"/>
                <c:pt idx="0">
                  <c:v>231.2</c:v>
                </c:pt>
                <c:pt idx="1">
                  <c:v>226.1</c:v>
                </c:pt>
                <c:pt idx="2">
                  <c:v>215.3</c:v>
                </c:pt>
                <c:pt idx="3">
                  <c:v>224.4</c:v>
                </c:pt>
                <c:pt idx="4">
                  <c:v>234.42</c:v>
                </c:pt>
                <c:pt idx="5">
                  <c:v>243.18</c:v>
                </c:pt>
                <c:pt idx="6">
                  <c:v>229.57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B-0742-AB45-2D3022CB88F8}"/>
            </c:ext>
          </c:extLst>
        </c:ser>
        <c:ser>
          <c:idx val="2"/>
          <c:order val="2"/>
          <c:tx>
            <c:strRef>
              <c:f>'averages only'!$Z$1</c:f>
              <c:strCache>
                <c:ptCount val="1"/>
                <c:pt idx="0">
                  <c:v>loss of any porrifolius alleles</c:v>
                </c:pt>
              </c:strCache>
            </c:strRef>
          </c:tx>
          <c:spPr>
            <a:solidFill>
              <a:srgbClr val="F0BDE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'averages only'!$W$2:$W$8</c:f>
              <c:strCache>
                <c:ptCount val="7"/>
                <c:pt idx="0">
                  <c:v>E-Rosalia-2866</c:v>
                </c:pt>
                <c:pt idx="1">
                  <c:v>F-Takoa-2869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</c:strCache>
            </c:strRef>
          </c:cat>
          <c:val>
            <c:numRef>
              <c:f>'averages only'!$Z$2:$Z$8</c:f>
              <c:numCache>
                <c:formatCode>0</c:formatCode>
                <c:ptCount val="7"/>
                <c:pt idx="0">
                  <c:v>43.17</c:v>
                </c:pt>
                <c:pt idx="1">
                  <c:v>46.73</c:v>
                </c:pt>
                <c:pt idx="2">
                  <c:v>52.09</c:v>
                </c:pt>
                <c:pt idx="3">
                  <c:v>50.8</c:v>
                </c:pt>
                <c:pt idx="4">
                  <c:v>37.75</c:v>
                </c:pt>
                <c:pt idx="5">
                  <c:v>37.36</c:v>
                </c:pt>
                <c:pt idx="6">
                  <c:v>45.28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0B-0742-AB45-2D3022CB8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7295"/>
        <c:axId val="59834527"/>
      </c:barChart>
      <c:catAx>
        <c:axId val="4362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4527"/>
        <c:crosses val="autoZero"/>
        <c:auto val="1"/>
        <c:lblAlgn val="ctr"/>
        <c:lblOffset val="100"/>
        <c:noMultiLvlLbl val="0"/>
      </c:catAx>
      <c:valAx>
        <c:axId val="5983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Number of contigs for each plant (point) with no loss (grey) or any kind of loss (black)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Times" pitchFamily="2" charset="0"/>
              <a:ea typeface="Times" pitchFamily="2" charset="0"/>
              <a:cs typeface="Times" pitchFamily="2" charset="0"/>
            </a:defRPr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" pitchFamily="2" charset="0"/>
            </a:rPr>
            <a:t>Number of contigs for each plant (point) with no loss (grey) or any kind of loss (black)</a:t>
          </a:r>
        </a:p>
      </cx:txPr>
    </cx:title>
    <cx:plotArea>
      <cx:plotAreaRegion>
        <cx:series layoutId="boxWhisker" uniqueId="{B84E2F81-C000-8540-A1BE-59BFA9273744}">
          <cx:tx>
            <cx:txData>
              <cx:f>_xlchart.v1.0</cx:f>
              <cx:v>no loss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6A8EE888-0ECB-C848-A338-FC15509D9A03}">
          <cx:tx>
            <cx:txData>
              <cx:f>_xlchart.v1.2</cx:f>
              <cx:v>any loss at all</cx:v>
            </cx:txData>
          </cx:tx>
          <cx:spPr>
            <a:solidFill>
              <a:schemeClr val="tx1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1200">
              <a:latin typeface="Times" pitchFamily="2" charset="0"/>
            </a:endParaRPr>
          </a:p>
        </cx:txPr>
      </cx:axis>
      <cx:axis id="1">
        <cx:valScaling/>
        <cx:title>
          <cx:tx>
            <cx:txData>
              <cx:v>Number of contigs for each plant (point)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latin typeface="Times" pitchFamily="2" charset="0"/>
                  <a:ea typeface="Times" pitchFamily="2" charset="0"/>
                  <a:cs typeface="Times" pitchFamily="2" charset="0"/>
                </a:defRPr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" pitchFamily="2" charset="0"/>
                </a:rPr>
                <a:t>Number of contigs for each plant (point)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1200">
              <a:latin typeface="Times" pitchFamily="2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endParaRPr lang="en-US" sz="1200">
            <a:latin typeface="Times" pitchFamily="2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</cx:chartData>
  <cx:chart>
    <cx:title pos="t" align="ctr" overlay="0">
      <cx:tx>
        <cx:txData>
          <cx:v>Number of contigs for each plant (point) for each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" pitchFamily="2" charset="0"/>
              <a:ea typeface="Times" pitchFamily="2" charset="0"/>
              <a:cs typeface="Times" pitchFamily="2" charset="0"/>
            </a:defRPr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" pitchFamily="2" charset="0"/>
            </a:rPr>
            <a:t>Number of contigs for each plant (point) for each category</a:t>
          </a:r>
        </a:p>
      </cx:txPr>
    </cx:title>
    <cx:plotArea>
      <cx:plotAreaRegion>
        <cx:series layoutId="boxWhisker" uniqueId="{9A70F695-5DDA-0944-AFC7-D742CA56A97B}">
          <cx:tx>
            <cx:txData>
              <cx:f>_xlchart.v1.22</cx:f>
              <cx:v>any loss of dubius alleles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1B91FED-360E-7940-B6D3-AD9DE8455733}">
          <cx:tx>
            <cx:txData>
              <cx:f>_xlchart.v1.24</cx:f>
              <cx:v>number of contigs for this plant with no loss</cx:v>
            </cx:txData>
          </cx:tx>
          <cx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BCAA65-D056-654B-BAA6-3990BAABFB33}">
          <cx:tx>
            <cx:txData>
              <cx:f>_xlchart.v1.26</cx:f>
              <cx:v>any loss of  porrifolius alleles</cx:v>
            </cx:txData>
          </cx:tx>
          <cx:spPr>
            <a:solidFill>
              <a:srgbClr val="F0BDE9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>
              <a:latin typeface="Times" pitchFamily="2" charset="0"/>
            </a:endParaRPr>
          </a:p>
        </cx:txPr>
      </cx:axis>
      <cx:axis id="1">
        <cx:valScaling/>
        <cx:title>
          <cx:tx>
            <cx:txData>
              <cx:v>number of contigs for each plant (i.e.point)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Times" pitchFamily="2" charset="0"/>
                  <a:ea typeface="Times" pitchFamily="2" charset="0"/>
                  <a:cs typeface="Times" pitchFamily="2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" pitchFamily="2" charset="0"/>
                </a:rPr>
                <a:t>number of contigs for each plant (i.e.point)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>
              <a:latin typeface="Times" pitchFamily="2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endParaRPr lang="en-US">
            <a:latin typeface="Times" pitchFamily="2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_xlchart.v1.21</cx:f>
      </cx:numDim>
    </cx:data>
  </cx:chartData>
  <cx:chart>
    <cx:title pos="t" align="ctr" overlay="0">
      <cx:tx>
        <cx:txData>
          <cx:v>Number of contigs for each plant (datapoint) with gene loss of each parent alleles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>
              <a:latin typeface="Times" pitchFamily="2" charset="0"/>
              <a:ea typeface="Times" pitchFamily="2" charset="0"/>
              <a:cs typeface="Times" pitchFamily="2" charset="0"/>
            </a:defRPr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" pitchFamily="2" charset="0"/>
            </a:rPr>
            <a:t>Number of contigs for each plant (datapoint) with gene loss of each parent alleles</a:t>
          </a:r>
        </a:p>
      </cx:txPr>
    </cx:title>
    <cx:plotArea>
      <cx:plotAreaRegion>
        <cx:series layoutId="boxWhisker" uniqueId="{E056CD90-408D-9041-923D-860C6453B411}">
          <cx:tx>
            <cx:txData>
              <cx:f>_xlchart.v1.14</cx:f>
              <cx:v>loss of both dubius alleles</cx:v>
            </cx:txData>
          </cx:tx>
          <cx:spPr>
            <a:solidFill>
              <a:srgbClr val="FFFF00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7E615DD8-6CAC-8B41-A0CA-7D2E0F97FFE0}">
          <cx:tx>
            <cx:txData>
              <cx:f>_xlchart.v1.16</cx:f>
              <cx:v>loss of one dubius allele</cx:v>
            </cx:txData>
          </cx:tx>
          <cx:spPr>
            <a:solidFill>
              <a:srgbClr val="FFC000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6CECC72F-20E4-844D-9007-87DDAFD64321}">
          <cx:tx>
            <cx:txData>
              <cx:f>_xlchart.v1.18</cx:f>
              <cx:v>loss of one porrifolius allele</cx:v>
            </cx:txData>
          </cx:tx>
          <cx:spPr>
            <a:solidFill>
              <a:srgbClr val="E955C3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F146F771-42A9-AC4A-93AB-8E9D51D1EC9D}">
          <cx:tx>
            <cx:txData>
              <cx:f>_xlchart.v1.20</cx:f>
              <cx:v>loss of both porrifolius alleles</cx:v>
            </cx:txData>
          </cx:tx>
          <cx:spPr>
            <a:solidFill>
              <a:srgbClr val="F0BDE9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x:spPr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900">
              <a:latin typeface="Times" pitchFamily="2" charset="0"/>
            </a:endParaRPr>
          </a:p>
        </cx:txPr>
      </cx:axis>
      <cx:axis id="1">
        <cx:valScaling max="70"/>
        <cx:title>
          <cx:tx>
            <cx:txData>
              <cx:v>Number of contigs for each plant      (i.e.point)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>
                  <a:latin typeface="Times" pitchFamily="2" charset="0"/>
                  <a:ea typeface="Times" pitchFamily="2" charset="0"/>
                  <a:cs typeface="Times" pitchFamily="2" charset="0"/>
                </a:defRPr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" pitchFamily="2" charset="0"/>
                </a:rPr>
                <a:t>Number of contigs for each plant      (i.e.point)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1200">
              <a:latin typeface="Times" pitchFamily="2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0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endParaRPr lang="en-US" sz="1000">
            <a:latin typeface="Times" pitchFamily="2" charset="0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  <cx:data id="3">
      <cx:numDim type="val">
        <cx:f>_xlchart.v1.11</cx:f>
      </cx:numDim>
    </cx:data>
    <cx:data id="4">
      <cx:numDim type="val">
        <cx:f>_xlchart.v1.13</cx:f>
      </cx:numDim>
    </cx:data>
  </cx:chartData>
  <cx:chart>
    <cx:title pos="t" align="ctr" overlay="0">
      <cx:tx>
        <cx:txData>
          <cx:v>Number of contigs for each plant with no or any gene loss of parental alleles for T. mirus</cx:v>
        </cx:txData>
      </cx:tx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r>
            <a:rPr lang="en-US" sz="1800">
              <a:latin typeface="Times" pitchFamily="2" charset="0"/>
            </a:rPr>
            <a:t>Number of contigs for each plant with no or any gene loss of parental alleles for T. mirus</a:t>
          </a:r>
        </a:p>
      </cx:txPr>
    </cx:title>
    <cx:plotArea>
      <cx:plotAreaRegion>
        <cx:series layoutId="boxWhisker" uniqueId="{39C67686-4833-7244-BC45-6C3B56AC80A0}">
          <cx:tx>
            <cx:txData>
              <cx:f>_xlchart.v1.4</cx:f>
              <cx:v>loss of both dubius alleles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EFA937F4-CBC3-7043-BAF0-EF06630FBF14}">
          <cx:tx>
            <cx:txData>
              <cx:f>_xlchart.v1.6</cx:f>
              <cx:v>loss of one dubius allele</cx:v>
            </cx:txData>
          </cx:tx>
          <cx:spPr>
            <a:solidFill>
              <a:srgbClr val="FFC000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9DFA2BD6-620B-A84A-B50E-043E40F47CA4}">
          <cx:tx>
            <cx:txData>
              <cx:f>_xlchart.v1.8</cx:f>
              <cx:v>no loss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89D14D16-A4B1-EB46-945F-A2D2754C745B}">
          <cx:tx>
            <cx:txData>
              <cx:f>_xlchart.v1.10</cx:f>
              <cx:v>loss of one porrifolius allele</cx:v>
            </cx:txData>
          </cx:tx>
          <cx:spPr>
            <a:solidFill>
              <a:srgbClr val="E955C3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30C06E43-7D04-DD47-B461-F1568A62EEE8}">
          <cx:tx>
            <cx:txData>
              <cx:f>_xlchart.v1.12</cx:f>
              <cx:v>loss of both porrifolius alleles</cx:v>
            </cx:txData>
          </cx:tx>
          <cx:spPr>
            <a:solidFill>
              <a:srgbClr val="F0BDE9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4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1600">
              <a:latin typeface="Times" pitchFamily="2" charset="0"/>
            </a:endParaRPr>
          </a:p>
        </cx:txPr>
      </cx:axis>
      <cx:axis id="1">
        <cx:valScaling/>
        <cx:title>
          <cx:tx>
            <cx:txData>
              <cx:v>Number of contigs for each plant (i.e. point)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0" i="0">
                  <a:solidFill>
                    <a:srgbClr val="595959"/>
                  </a:solidFill>
                  <a:latin typeface="Times" pitchFamily="2" charset="0"/>
                  <a:ea typeface="Times" pitchFamily="2" charset="0"/>
                  <a:cs typeface="Times" pitchFamily="2" charset="0"/>
                </a:defRPr>
              </a:pPr>
              <a:r>
                <a:rPr lang="en-US" sz="1600">
                  <a:latin typeface="Times" pitchFamily="2" charset="0"/>
                </a:rPr>
                <a:t>Number of contigs for each plant (i.e. point)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1600">
              <a:latin typeface="Times" pitchFamily="2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endParaRPr lang="en-US" sz="1200">
            <a:latin typeface="Times" pitchFamily="2" charset="0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</cx:chartData>
  <cx:chart>
    <cx:title pos="t" align="ctr" overlay="0">
      <cx:tx>
        <cx:txData>
          <cx:v>Number of contig for each plant (point) with any gene loss in synthetics and naturals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r>
            <a:rPr lang="en-US" sz="2400">
              <a:latin typeface="Times" pitchFamily="2" charset="0"/>
            </a:rPr>
            <a:t>Number of contig for each plant (point) with any gene loss in synthetics and naturals</a:t>
          </a:r>
        </a:p>
      </cx:txPr>
    </cx:title>
    <cx:plotArea>
      <cx:plotAreaRegion>
        <cx:series layoutId="boxWhisker" uniqueId="{5E78B30A-559D-C148-92BD-1F88C0E5A957}">
          <cx:tx>
            <cx:txData>
              <cx:f>_xlchart.v1.36</cx:f>
              <cx:v>loss in synthetics</cx:v>
            </cx:txData>
          </cx:tx>
          <cx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AFFF0885-140E-9E49-8F2D-75DFAECA6B74}">
          <cx:tx>
            <cx:txData>
              <cx:f>_xlchart.v1.38</cx:f>
              <cx:v>loss in naturals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1800">
              <a:latin typeface="Times" pitchFamily="2" charset="0"/>
            </a:endParaRPr>
          </a:p>
        </cx:txPr>
      </cx:axis>
      <cx:axis id="1">
        <cx:valScaling min="10"/>
        <cx:title>
          <cx:tx>
            <cx:txData>
              <cx:v>number of contigs for a plant (point)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Times" pitchFamily="2" charset="0"/>
                  <a:ea typeface="Times" pitchFamily="2" charset="0"/>
                  <a:cs typeface="Times" pitchFamily="2" charset="0"/>
                </a:defRPr>
              </a:pPr>
              <a:r>
                <a: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" pitchFamily="2" charset="0"/>
                </a:rPr>
                <a:t>number of contigs for a plant (point)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1800">
              <a:latin typeface="Times" pitchFamily="2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endParaRPr lang="en-US" sz="1800">
            <a:latin typeface="Times" pitchFamily="2" charset="0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</cx:chartData>
  <cx:chart>
    <cx:title pos="t" align="ctr" overlay="0">
      <cx:tx>
        <cx:txData>
          <cx:v>Porportion of loss for each plant  with any gene loss in synthetics and naturals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r>
            <a:rPr lang="en-US" sz="2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Porportion of loss for each plant  with any gene loss in synthetics and naturals</a:t>
          </a:r>
        </a:p>
      </cx:txPr>
    </cx:title>
    <cx:plotArea>
      <cx:plotAreaRegion>
        <cx:series layoutId="boxWhisker" uniqueId="{3889DC6D-B252-6E4B-A218-AF282BC499CB}">
          <cx:tx>
            <cx:txData>
              <cx:f>_xlchart.v1.32</cx:f>
              <cx:v>porportion of loss in synthetics</cx:v>
            </cx:txData>
          </cx:tx>
          <cx:dataId val="0"/>
          <cx:layoutPr>
            <cx:statistics quartileMethod="exclusive"/>
          </cx:layoutPr>
        </cx:series>
        <cx:series layoutId="boxWhisker" uniqueId="{E992C8CD-8941-DC4F-826D-AA70665BBC7C}">
          <cx:tx>
            <cx:txData>
              <cx:f>_xlchart.v1.34</cx:f>
              <cx:v>porportion of loss in naturals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2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4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400"/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2400"/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title pos="t" align="ctr" overlay="0"/>
    <cx:plotArea>
      <cx:plotAreaRegion>
        <cx:series layoutId="boxWhisker" uniqueId="{FCD1F6C7-4E23-8540-871F-E293DEDD2CF9}">
          <cx:tx>
            <cx:txData>
              <cx:f>_xlchart.v1.28</cx:f>
              <cx:v>any loss at all in synthetics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75C67ED-1D8F-4D4D-8646-43CCE8A0D744}">
          <cx:tx>
            <cx:txData>
              <cx:f>_xlchart.v1.30</cx:f>
              <cx:v>any loss at all in naturals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_xlchart.v1.40</cx:f>
      </cx:strDim>
      <cx:numDim type="val">
        <cx:f>_xlchart.v1.42</cx:f>
      </cx:numDim>
    </cx:data>
    <cx:data id="1">
      <cx:strDim type="cat">
        <cx:f>_xlchart.v1.40</cx:f>
      </cx:strDim>
      <cx:numDim type="val">
        <cx:f>_xlchart.v1.44</cx:f>
      </cx:numDim>
    </cx:data>
  </cx:chartData>
  <cx:chart>
    <cx:title pos="t" align="ctr" overlay="0">
      <cx:tx>
        <cx:txData>
          <cx:v>Number of contigs for a plant (point) showing loss in dubius or porrifolius alleles for seven populations of natural T. mirus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r>
            <a:rPr lang="en-US" sz="2400">
              <a:latin typeface="Times" pitchFamily="2" charset="0"/>
            </a:rPr>
            <a:t>Number of contigs for a plant (point) showing loss in dubius or porrifolius alleles for seven populations of natural T. mirus</a:t>
          </a:r>
        </a:p>
      </cx:txPr>
    </cx:title>
    <cx:plotArea>
      <cx:plotAreaRegion>
        <cx:series layoutId="boxWhisker" uniqueId="{AF40269D-7B08-974C-9974-5FAE17276283}">
          <cx:tx>
            <cx:txData>
              <cx:f>_xlchart.v1.41</cx:f>
              <cx:v>loss of any dubius alleles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61A65F75-C50E-1B4F-AC1F-4FFB6A09F253}">
          <cx:tx>
            <cx:txData>
              <cx:f>_xlchart.v1.43</cx:f>
              <cx:v>loss of any porrifolius alleles</cx:v>
            </cx:txData>
          </cx:tx>
          <cx:spPr>
            <a:solidFill>
              <a:srgbClr val="F0BDE9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Natural Populations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Natural Populations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24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2400">
              <a:latin typeface="Times" pitchFamily="2" charset="0"/>
            </a:endParaRPr>
          </a:p>
        </cx:txPr>
      </cx:axis>
      <cx:axis id="1">
        <cx:valScaling/>
        <cx:title>
          <cx:tx>
            <cx:txData>
              <cx:v>Number of contigs for a plant (point) showing loss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contigs for a plant (point) showing loss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4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2400">
              <a:latin typeface="Times" pitchFamily="2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4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endParaRPr lang="en-US" sz="2400">
            <a:latin typeface="Times" pitchFamily="2" charset="0"/>
          </a:endParaRPr>
        </a:p>
      </cx:txPr>
    </cx:legend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_xlchart.v1.47</cx:f>
      </cx:numDim>
    </cx:data>
    <cx:data id="1">
      <cx:strDim type="cat">
        <cx:f>_xlchart.v1.45</cx:f>
      </cx:strDim>
      <cx:numDim type="val">
        <cx:f>_xlchart.v1.49</cx:f>
      </cx:numDim>
    </cx:data>
  </cx:chartData>
  <cx:chart>
    <cx:title pos="t" align="ctr" overlay="0">
      <cx:tx>
        <cx:txData>
          <cx:v>Proportion of contigs for each set of individuals per population showing gene loss for T. mirus</cx:v>
        </cx:txData>
      </cx:tx>
      <cx:txPr>
        <a:bodyPr vertOverflow="overflow" horzOverflow="overflow" wrap="square" lIns="0" tIns="0" rIns="0" bIns="0"/>
        <a:lstStyle/>
        <a:p>
          <a:pPr algn="ctr" rtl="0">
            <a:defRPr sz="20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Proportion of contigs for each set of individuals per population showing gene loss for T. mirus</a:t>
          </a:r>
        </a:p>
      </cx:txPr>
    </cx:title>
    <cx:plotArea>
      <cx:plotAreaRegion>
        <cx:series layoutId="boxWhisker" uniqueId="{EACC06D7-34AA-3A4F-AF7A-1B8AB9BED3FC}">
          <cx:tx>
            <cx:txData>
              <cx:f>_xlchart.v1.46</cx:f>
              <cx:v>% loss of dubius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50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228E423A-A751-6543-B4AA-02C62B7ABF83}">
          <cx:tx>
            <cx:txData>
              <cx:f>_xlchart.v1.48</cx:f>
              <cx:v>% loss of porr</cx:v>
            </cx:txData>
          </cx:tx>
          <cx:spPr>
            <a:solidFill>
              <a:srgbClr val="F0BDE9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Natural Populations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Natural Populations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Proportion of Contigs lost for a plant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Proportion of Contigs lost for a plant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0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_xlchart.v1.50</cx:f>
      </cx:strDim>
      <cx:numDim type="val">
        <cx:f>_xlchart.v1.52</cx:f>
      </cx:numDim>
    </cx:data>
    <cx:data id="1">
      <cx:strDim type="cat">
        <cx:f>_xlchart.v1.50</cx:f>
      </cx:strDim>
      <cx:numDim type="val">
        <cx:f>_xlchart.v1.54</cx:f>
      </cx:numDim>
    </cx:data>
  </cx:chartData>
  <cx:chart>
    <cx:title pos="t" align="ctr" overlay="0">
      <cx:tx>
        <cx:txData>
          <cx:v>Number of contigs for a plant showing loss in dubius or porrifolius alleles for 8 synthetic lines of T. mirus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0" i="0"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contigs for a plant showing loss in dubius or porrifolius alleles for 8 synthetic lines of T. mirus</a:t>
          </a:r>
        </a:p>
      </cx:txPr>
    </cx:title>
    <cx:plotArea>
      <cx:plotAreaRegion>
        <cx:series layoutId="boxWhisker" uniqueId="{AA394B04-53D9-C946-BAD6-7E5195D6C8B1}">
          <cx:tx>
            <cx:txData>
              <cx:f>_xlchart.v1.51</cx:f>
              <cx:v>Loss of any dubius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1FAD495B-8801-C149-B501-769C352D5D97}">
          <cx:tx>
            <cx:txData>
              <cx:f>_xlchart.v1.53</cx:f>
              <cx:v>loss of any porrifolius</cx:v>
            </cx:txData>
          </cx:tx>
          <cx:spPr>
            <a:solidFill>
              <a:srgbClr val="F0BDE9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Synthetic Lines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0" i="0"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Synthetic Lines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b="0" i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Number of contigs for a plant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0" i="0"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Number of contigs for a plant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b="0" i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 b="0" i="0"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_xlchart.v1.56</cx:f>
      </cx:numDim>
    </cx:data>
    <cx:data id="1">
      <cx:numDim type="val">
        <cx:f>_xlchart.v1.58</cx:f>
      </cx:numDim>
    </cx:data>
    <cx:data id="2">
      <cx:numDim type="val">
        <cx:f>_xlchart.v1.60</cx:f>
      </cx:numDim>
    </cx:data>
    <cx:data id="3">
      <cx:numDim type="val">
        <cx:f>_xlchart.v1.62</cx:f>
      </cx:numDim>
    </cx:data>
  </cx:chartData>
  <cx:chart>
    <cx:title pos="t" align="ctr" overlay="0">
      <cx:tx>
        <cx:txData>
          <cx:v>Number of contigs lost from the first generation after polyploidy to an older generation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8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r>
            <a:rPr lang="en-US" sz="2800">
              <a:latin typeface="Times" pitchFamily="2" charset="0"/>
            </a:rPr>
            <a:t>Number of contigs lost from the first generation after polyploidy to an older generation</a:t>
          </a:r>
        </a:p>
      </cx:txPr>
    </cx:title>
    <cx:plotArea>
      <cx:plotAreaRegion>
        <cx:series layoutId="boxWhisker" uniqueId="{1761F7D3-B1D8-4847-BC79-462C5449CCBF}">
          <cx:tx>
            <cx:txData>
              <cx:f>_xlchart.v1.55</cx:f>
              <cx:v>any loss of alleles for S1</cx:v>
            </cx:txData>
          </cx:tx>
          <cx:spPr>
            <a:solidFill>
              <a:schemeClr val="bg1">
                <a:lumMod val="50000"/>
              </a:schemeClr>
            </a:solidFill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20690238-0E3F-BB43-9292-F9E56272A820}">
          <cx:tx>
            <cx:txData>
              <cx:f>_xlchart.v1.57</cx:f>
              <cx:v>any loss of alleles for S2</cx:v>
            </cx:txData>
          </cx:tx>
          <cx:spPr>
            <a:solidFill>
              <a:schemeClr val="bg1">
                <a:lumMod val="65000"/>
              </a:schemeClr>
            </a:solidFill>
          </cx:spPr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1B79FC90-3C8B-274B-A51D-E5756DE585A3}">
          <cx:tx>
            <cx:txData>
              <cx:f>_xlchart.v1.59</cx:f>
              <cx:v>any loss of alleles for S3</cx:v>
            </cx:txData>
          </cx:tx>
          <cx:spPr>
            <a:solidFill>
              <a:schemeClr val="bg1">
                <a:lumMod val="85000"/>
              </a:schemeClr>
            </a:solidFill>
          </cx:spPr>
          <cx:dataId val="2"/>
          <cx:layoutPr>
            <cx:visibility meanLine="1" meanMarker="1" nonoutliers="1" outliers="1"/>
            <cx:statistics quartileMethod="exclusive"/>
          </cx:layoutPr>
        </cx:series>
        <cx:series layoutId="boxWhisker" uniqueId="{70E0019E-E327-984B-9229-7576C1D88C5F}">
          <cx:tx>
            <cx:txData>
              <cx:f>_xlchart.v1.61</cx:f>
              <cx:v>any loss of alleles for 40 generations</cx:v>
            </cx:txData>
          </cx:tx>
          <cx:spPr>
            <a:solidFill>
              <a:schemeClr val="bg1">
                <a:lumMod val="95000"/>
              </a:schemeClr>
            </a:solidFill>
          </cx:spPr>
          <cx:dataId val="3"/>
          <cx:layoutPr>
            <cx:visibility meanLine="1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28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2800">
              <a:latin typeface="Times" pitchFamily="2" charset="0"/>
            </a:endParaRPr>
          </a:p>
        </cx:txPr>
      </cx:axis>
      <cx:axis id="1">
        <cx:valScaling min="0"/>
        <cx:title>
          <cx:tx>
            <cx:txData>
              <cx:v>Number of contigs lost for a plant (point)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2800" b="0" i="0">
                  <a:solidFill>
                    <a:srgbClr val="595959"/>
                  </a:solidFill>
                  <a:latin typeface="Times" pitchFamily="2" charset="0"/>
                  <a:ea typeface="Times" pitchFamily="2" charset="0"/>
                  <a:cs typeface="Times" pitchFamily="2" charset="0"/>
                </a:defRPr>
              </a:pPr>
              <a:r>
                <a:rPr lang="en-US" sz="2800">
                  <a:latin typeface="Times" pitchFamily="2" charset="0"/>
                </a:rPr>
                <a:t>Number of contigs lost for a plant (point)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800" b="0" i="0">
                <a:solidFill>
                  <a:srgbClr val="595959"/>
                </a:solidFill>
                <a:latin typeface="Times" pitchFamily="2" charset="0"/>
                <a:ea typeface="Times" pitchFamily="2" charset="0"/>
                <a:cs typeface="Times" pitchFamily="2" charset="0"/>
              </a:defRPr>
            </a:pPr>
            <a:endParaRPr lang="en-US" sz="2800">
              <a:latin typeface="Times" pitchFamily="2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2800" b="0" i="0">
              <a:solidFill>
                <a:srgbClr val="595959"/>
              </a:solidFill>
              <a:latin typeface="Times" pitchFamily="2" charset="0"/>
              <a:ea typeface="Times" pitchFamily="2" charset="0"/>
              <a:cs typeface="Times" pitchFamily="2" charset="0"/>
            </a:defRPr>
          </a:pPr>
          <a:endParaRPr lang="en-US" sz="2800">
            <a:latin typeface="Times" pitchFamily="2" charset="0"/>
          </a:endParaRPr>
        </a:p>
      </cx:txPr>
    </cx:legend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_xlchart.v1.64</cx:f>
      </cx:numDim>
    </cx:data>
    <cx:data id="1">
      <cx:numDim type="val">
        <cx:f>_xlchart.v1.66</cx:f>
      </cx:numDim>
    </cx:data>
    <cx:data id="2">
      <cx:numDim type="val">
        <cx:f>_xlchart.v1.68</cx:f>
      </cx:numDim>
    </cx:data>
    <cx:data id="3">
      <cx:numDim type="val">
        <cx:f>_xlchart.v1.70</cx:f>
      </cx:numDim>
    </cx:data>
  </cx:chartData>
  <cx:chart>
    <cx:title pos="t" align="ctr" overlay="0"/>
    <cx:plotArea>
      <cx:plotAreaRegion>
        <cx:series layoutId="boxWhisker" uniqueId="{13C36670-C4D4-CE4D-92E0-A1E199CBDB49}">
          <cx:tx>
            <cx:txData>
              <cx:f>_xlchart.v1.63</cx:f>
              <cx:v>proportion any loss of alleles for S1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7086CE9-1453-F046-A55B-3412AD417FBB}">
          <cx:tx>
            <cx:txData>
              <cx:f>_xlchart.v1.65</cx:f>
              <cx:v>proportion any loss of alleles for S2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6E09361-E970-9C46-8693-D10029F981B9}">
          <cx:tx>
            <cx:txData>
              <cx:f>_xlchart.v1.67</cx:f>
              <cx:v>proportion any loss of alleles for S3 reduced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66DFE18-1273-BB45-80E4-2AC1A2C14B26}">
          <cx:tx>
            <cx:txData>
              <cx:f>_xlchart.v1.69</cx:f>
              <cx:v>proportion for any loss of alleles for 40 gens reduced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_xlchart.v1.71</cx:f>
      </cx:strDim>
      <cx:numDim type="val">
        <cx:f>_xlchart.v1.73</cx:f>
      </cx:numDim>
    </cx:data>
  </cx:chartData>
  <cx:chart>
    <cx:title pos="t" align="ctr" overlay="0">
      <cx:tx>
        <cx:txData>
          <cx:v>total loss at all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total loss at all</a:t>
          </a:r>
        </a:p>
      </cx:txPr>
    </cx:title>
    <cx:plotArea>
      <cx:plotAreaRegion>
        <cx:series layoutId="boxWhisker" uniqueId="{5D7E3C54-B976-CB41-9E00-06E7452AAB86}">
          <cx:tx>
            <cx:txData>
              <cx:f>_xlchart.v1.72</cx:f>
              <cx:v>total loss at all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C11537-0121-054F-AC76-FEE3F0B1149E}">
  <sheetPr/>
  <sheetViews>
    <sheetView zoomScale="177" workbookViewId="0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18675B-B0C7-0345-A652-70AC74DBF084}">
  <sheetPr/>
  <sheetViews>
    <sheetView workbookViewId="0"/>
  </sheetViews>
  <pageMargins left="0.7" right="0.7" top="0.75" bottom="0.75" header="0.3" footer="0.3"/>
  <pageSetup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66DE72-1C2C-2D49-9AF1-26E0CDA23934}">
  <sheetPr/>
  <sheetViews>
    <sheetView zoomScale="15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9BCB0C-A3E8-8146-B5C5-4800C25525CF}">
  <sheetPr/>
  <sheetViews>
    <sheetView zoomScale="15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openxmlformats.org/officeDocument/2006/relationships/chart" Target="../charts/chart15.xml"/><Relationship Id="rId5" Type="http://schemas.microsoft.com/office/2014/relationships/chartEx" Target="../charts/chartEx7.xml"/><Relationship Id="rId4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4.xml.rels><?xml version="1.0" encoding="UTF-8" standalone="yes"?>
<Relationships xmlns="http://schemas.openxmlformats.org/package/2006/relationships"><Relationship Id="rId3" Type="http://schemas.microsoft.com/office/2014/relationships/chartEx" Target="../charts/chartEx11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microsoft.com/office/2014/relationships/chartEx" Target="../charts/chartEx12.xml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14/relationships/chartEx" Target="../charts/chartEx13.xml"/><Relationship Id="rId1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746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21D7D-46DA-DE45-99ED-BCEE2E55E7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0.95911</cdr:x>
      <cdr:y>0.20093</cdr:y>
    </cdr:from>
    <cdr:to>
      <cdr:x>0.99835</cdr:x>
      <cdr:y>0.25512</cdr:y>
    </cdr:to>
    <cdr:pic>
      <cdr:nvPicPr>
        <cdr:cNvPr id="3" name="Graphic 2" descr="Line arrow: Straight with solid fill">
          <a:extLst xmlns:a="http://schemas.openxmlformats.org/drawingml/2006/main">
            <a:ext uri="{FF2B5EF4-FFF2-40B4-BE49-F238E27FC236}">
              <a16:creationId xmlns:a16="http://schemas.microsoft.com/office/drawing/2014/main" id="{FD76E3D7-2398-0046-935D-93ECBF539CD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19998" y="1262952"/>
          <a:ext cx="340397" cy="34060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0.96076</cdr:x>
      <cdr:y>0.26264</cdr:y>
    </cdr:from>
    <cdr:to>
      <cdr:x>1</cdr:x>
      <cdr:y>0.31682</cdr:y>
    </cdr:to>
    <cdr:pic>
      <cdr:nvPicPr>
        <cdr:cNvPr id="4" name="Graphic 1" descr="Line arrow: Straight with solid fill">
          <a:extLst xmlns:a="http://schemas.openxmlformats.org/drawingml/2006/main">
            <a:ext uri="{FF2B5EF4-FFF2-40B4-BE49-F238E27FC236}">
              <a16:creationId xmlns:a16="http://schemas.microsoft.com/office/drawing/2014/main" id="{08A1B58B-B6D7-8A4C-B168-58E77A5CCC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34349" y="1650786"/>
          <a:ext cx="340397" cy="34054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0.95635</cdr:x>
      <cdr:y>0.4474</cdr:y>
    </cdr:from>
    <cdr:to>
      <cdr:x>0.99559</cdr:x>
      <cdr:y>0.50158</cdr:y>
    </cdr:to>
    <cdr:pic>
      <cdr:nvPicPr>
        <cdr:cNvPr id="5" name="Graphic 1" descr="Line arrow: Straight with solid fill">
          <a:extLst xmlns:a="http://schemas.openxmlformats.org/drawingml/2006/main">
            <a:ext uri="{FF2B5EF4-FFF2-40B4-BE49-F238E27FC236}">
              <a16:creationId xmlns:a16="http://schemas.microsoft.com/office/drawing/2014/main" id="{08A1B58B-B6D7-8A4C-B168-58E77A5CCC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296131" y="2812130"/>
          <a:ext cx="340397" cy="34054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0.95707</cdr:x>
      <cdr:y>0.57695</cdr:y>
    </cdr:from>
    <cdr:to>
      <cdr:x>0.9963</cdr:x>
      <cdr:y>0.63113</cdr:y>
    </cdr:to>
    <cdr:pic>
      <cdr:nvPicPr>
        <cdr:cNvPr id="6" name="Graphic 1" descr="Line arrow: Straight with solid fill">
          <a:extLst xmlns:a="http://schemas.openxmlformats.org/drawingml/2006/main">
            <a:ext uri="{FF2B5EF4-FFF2-40B4-BE49-F238E27FC236}">
              <a16:creationId xmlns:a16="http://schemas.microsoft.com/office/drawing/2014/main" id="{08A1B58B-B6D7-8A4C-B168-58E77A5CCC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02302" y="3626377"/>
          <a:ext cx="340311" cy="34054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0.9558</cdr:x>
      <cdr:y>0.63079</cdr:y>
    </cdr:from>
    <cdr:to>
      <cdr:x>0.99504</cdr:x>
      <cdr:y>0.68497</cdr:y>
    </cdr:to>
    <cdr:pic>
      <cdr:nvPicPr>
        <cdr:cNvPr id="7" name="Graphic 1" descr="Line arrow: Straight with solid fill">
          <a:extLst xmlns:a="http://schemas.openxmlformats.org/drawingml/2006/main">
            <a:ext uri="{FF2B5EF4-FFF2-40B4-BE49-F238E27FC236}">
              <a16:creationId xmlns:a16="http://schemas.microsoft.com/office/drawing/2014/main" id="{08A1B58B-B6D7-8A4C-B168-58E77A5CCC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291298" y="3964798"/>
          <a:ext cx="340397" cy="34054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0.95724</cdr:x>
      <cdr:y>0.65735</cdr:y>
    </cdr:from>
    <cdr:to>
      <cdr:x>0.99648</cdr:x>
      <cdr:y>0.71154</cdr:y>
    </cdr:to>
    <cdr:pic>
      <cdr:nvPicPr>
        <cdr:cNvPr id="8" name="Graphic 1" descr="Line arrow: Straight with solid fill">
          <a:extLst xmlns:a="http://schemas.openxmlformats.org/drawingml/2006/main">
            <a:ext uri="{FF2B5EF4-FFF2-40B4-BE49-F238E27FC236}">
              <a16:creationId xmlns:a16="http://schemas.microsoft.com/office/drawing/2014/main" id="{08A1B58B-B6D7-8A4C-B168-58E77A5CCC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303801" y="4131728"/>
          <a:ext cx="340397" cy="34060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0.85593</cdr:x>
      <cdr:y>0.76799</cdr:y>
    </cdr:from>
    <cdr:to>
      <cdr:x>0.89517</cdr:x>
      <cdr:y>0.82217</cdr:y>
    </cdr:to>
    <cdr:pic>
      <cdr:nvPicPr>
        <cdr:cNvPr id="9" name="Graphic 1" descr="Line arrow: Straight with solid fill">
          <a:extLst xmlns:a="http://schemas.openxmlformats.org/drawingml/2006/main">
            <a:ext uri="{FF2B5EF4-FFF2-40B4-BE49-F238E27FC236}">
              <a16:creationId xmlns:a16="http://schemas.microsoft.com/office/drawing/2014/main" id="{08A1B58B-B6D7-8A4C-B168-58E77A5CCC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424939" y="4827162"/>
          <a:ext cx="340397" cy="340544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52864</xdr:colOff>
      <xdr:row>61</xdr:row>
      <xdr:rowOff>111284</xdr:rowOff>
    </xdr:from>
    <xdr:to>
      <xdr:col>50</xdr:col>
      <xdr:colOff>796607</xdr:colOff>
      <xdr:row>92</xdr:row>
      <xdr:rowOff>99219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3BF75B-8D68-87CA-5936-75DB5FB63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93980</xdr:colOff>
      <xdr:row>237</xdr:row>
      <xdr:rowOff>162560</xdr:rowOff>
    </xdr:from>
    <xdr:to>
      <xdr:col>24</xdr:col>
      <xdr:colOff>510540</xdr:colOff>
      <xdr:row>256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CED7D-B774-1A3D-4A83-454FDB46E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892175</xdr:colOff>
      <xdr:row>7</xdr:row>
      <xdr:rowOff>40641</xdr:rowOff>
    </xdr:from>
    <xdr:to>
      <xdr:col>58</xdr:col>
      <xdr:colOff>760095</xdr:colOff>
      <xdr:row>26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12727B-9279-2592-8D3A-1D2DCFF78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56515</xdr:colOff>
      <xdr:row>11</xdr:row>
      <xdr:rowOff>119063</xdr:rowOff>
    </xdr:from>
    <xdr:to>
      <xdr:col>68</xdr:col>
      <xdr:colOff>595312</xdr:colOff>
      <xdr:row>32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0A2883-771A-1723-D161-43445119E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51</xdr:col>
      <xdr:colOff>1455738</xdr:colOff>
      <xdr:row>31</xdr:row>
      <xdr:rowOff>166687</xdr:rowOff>
    </xdr:from>
    <xdr:to>
      <xdr:col>59</xdr:col>
      <xdr:colOff>52388</xdr:colOff>
      <xdr:row>45</xdr:row>
      <xdr:rowOff>65087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55D9C-0EA6-A2E3-AE2F-193CEACFA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1497806</xdr:colOff>
      <xdr:row>53</xdr:row>
      <xdr:rowOff>29368</xdr:rowOff>
    </xdr:from>
    <xdr:to>
      <xdr:col>59</xdr:col>
      <xdr:colOff>158750</xdr:colOff>
      <xdr:row>68</xdr:row>
      <xdr:rowOff>92868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F52543-9317-6E15-5779-49D713728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B3639-5C45-F545-A272-A905A7FEBD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43B59-4886-9545-94B5-87295B209D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6C548-552A-EA46-BB62-D86C6D180D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794747</xdr:colOff>
      <xdr:row>2</xdr:row>
      <xdr:rowOff>149305</xdr:rowOff>
    </xdr:from>
    <xdr:to>
      <xdr:col>21</xdr:col>
      <xdr:colOff>356920</xdr:colOff>
      <xdr:row>20</xdr:row>
      <xdr:rowOff>135905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228D558-A4D3-7448-9774-971DA40946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69647" y="1863805"/>
              <a:ext cx="3461073" cy="364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482600</xdr:colOff>
      <xdr:row>7</xdr:row>
      <xdr:rowOff>19050</xdr:rowOff>
    </xdr:from>
    <xdr:to>
      <xdr:col>23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C3DB7-314D-084C-B499-8B2BEABA9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704943</xdr:colOff>
      <xdr:row>35</xdr:row>
      <xdr:rowOff>137676</xdr:rowOff>
    </xdr:from>
    <xdr:to>
      <xdr:col>22</xdr:col>
      <xdr:colOff>528247</xdr:colOff>
      <xdr:row>48</xdr:row>
      <xdr:rowOff>120006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9DCAF-98F3-04FA-1C0E-92615CC09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707588</xdr:colOff>
      <xdr:row>50</xdr:row>
      <xdr:rowOff>49063</xdr:rowOff>
    </xdr:from>
    <xdr:to>
      <xdr:col>22</xdr:col>
      <xdr:colOff>539588</xdr:colOff>
      <xdr:row>68</xdr:row>
      <xdr:rowOff>172153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00B4A30-C2EC-21E7-E329-41FB262B41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82488" y="12139463"/>
              <a:ext cx="4556400" cy="3793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74</xdr:col>
      <xdr:colOff>274000</xdr:colOff>
      <xdr:row>0</xdr:row>
      <xdr:rowOff>583400</xdr:rowOff>
    </xdr:from>
    <xdr:to>
      <xdr:col>83</xdr:col>
      <xdr:colOff>140000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BE7F384-4546-E2E6-06DB-02F5F2E704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90500" y="583400"/>
              <a:ext cx="7295500" cy="501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90</xdr:col>
      <xdr:colOff>403366</xdr:colOff>
      <xdr:row>0</xdr:row>
      <xdr:rowOff>433758</xdr:rowOff>
    </xdr:from>
    <xdr:to>
      <xdr:col>102</xdr:col>
      <xdr:colOff>167006</xdr:colOff>
      <xdr:row>28</xdr:row>
      <xdr:rowOff>162127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87CB081-D17A-A49A-DF12-8A779C3DC3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191366" y="433758"/>
              <a:ext cx="9669640" cy="68276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44215</xdr:colOff>
      <xdr:row>6</xdr:row>
      <xdr:rowOff>114300</xdr:rowOff>
    </xdr:from>
    <xdr:to>
      <xdr:col>10</xdr:col>
      <xdr:colOff>364537</xdr:colOff>
      <xdr:row>28</xdr:row>
      <xdr:rowOff>47037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1BBA07-5188-A543-BCFF-9D229CC9E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251644</xdr:colOff>
      <xdr:row>8</xdr:row>
      <xdr:rowOff>4386</xdr:rowOff>
    </xdr:from>
    <xdr:to>
      <xdr:col>19</xdr:col>
      <xdr:colOff>61144</xdr:colOff>
      <xdr:row>21</xdr:row>
      <xdr:rowOff>105986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3E79E-6A45-ED49-8CA4-C44C176C6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358588</xdr:colOff>
      <xdr:row>4</xdr:row>
      <xdr:rowOff>152775</xdr:rowOff>
    </xdr:from>
    <xdr:to>
      <xdr:col>31</xdr:col>
      <xdr:colOff>267447</xdr:colOff>
      <xdr:row>18</xdr:row>
      <xdr:rowOff>164354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16E19-5557-2649-815A-A906A5071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293687</xdr:colOff>
      <xdr:row>0</xdr:row>
      <xdr:rowOff>174322</xdr:rowOff>
    </xdr:from>
    <xdr:to>
      <xdr:col>93</xdr:col>
      <xdr:colOff>447902</xdr:colOff>
      <xdr:row>47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C3E1A10-678F-6009-8DE2-6FF3FEC0CC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99687" y="174322"/>
              <a:ext cx="5932715" cy="113604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57</xdr:col>
      <xdr:colOff>740157</xdr:colOff>
      <xdr:row>29</xdr:row>
      <xdr:rowOff>96763</xdr:rowOff>
    </xdr:from>
    <xdr:to>
      <xdr:col>67</xdr:col>
      <xdr:colOff>389825</xdr:colOff>
      <xdr:row>77</xdr:row>
      <xdr:rowOff>188962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6D1276C-67AA-D361-4876-F0BE521DEC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06657" y="7856463"/>
              <a:ext cx="7904668" cy="9909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57</xdr:col>
      <xdr:colOff>746835</xdr:colOff>
      <xdr:row>6</xdr:row>
      <xdr:rowOff>68995</xdr:rowOff>
    </xdr:from>
    <xdr:to>
      <xdr:col>65</xdr:col>
      <xdr:colOff>720298</xdr:colOff>
      <xdr:row>27</xdr:row>
      <xdr:rowOff>37909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8FF912-0FCF-0193-9B8C-B9FD6C6EE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507999</xdr:colOff>
      <xdr:row>20</xdr:row>
      <xdr:rowOff>10457</xdr:rowOff>
    </xdr:from>
    <xdr:to>
      <xdr:col>31</xdr:col>
      <xdr:colOff>418352</xdr:colOff>
      <xdr:row>48</xdr:row>
      <xdr:rowOff>194235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ACE389B-2B1D-3618-18E3-2EE8FF5B79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85199" y="5890557"/>
              <a:ext cx="6463553" cy="59622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298483</xdr:colOff>
      <xdr:row>29</xdr:row>
      <xdr:rowOff>156790</xdr:rowOff>
    </xdr:from>
    <xdr:to>
      <xdr:col>33</xdr:col>
      <xdr:colOff>22819</xdr:colOff>
      <xdr:row>45</xdr:row>
      <xdr:rowOff>30224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F34E91-07BD-7C64-F0AE-79D523551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159925</xdr:colOff>
      <xdr:row>0</xdr:row>
      <xdr:rowOff>580434</xdr:rowOff>
    </xdr:from>
    <xdr:to>
      <xdr:col>48</xdr:col>
      <xdr:colOff>125431</xdr:colOff>
      <xdr:row>38</xdr:row>
      <xdr:rowOff>31357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FD1772A-1CA0-F6CF-FE3B-6420081C1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77925" y="580434"/>
              <a:ext cx="12348006" cy="76424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685171</xdr:colOff>
      <xdr:row>40</xdr:row>
      <xdr:rowOff>180621</xdr:rowOff>
    </xdr:from>
    <xdr:to>
      <xdr:col>47</xdr:col>
      <xdr:colOff>564445</xdr:colOff>
      <xdr:row>67</xdr:row>
      <xdr:rowOff>125432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6D04E78-E1BE-DACC-EE3F-D231667A0B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03171" y="8778521"/>
              <a:ext cx="11436274" cy="54820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267656</xdr:colOff>
      <xdr:row>20</xdr:row>
      <xdr:rowOff>62270</xdr:rowOff>
    </xdr:from>
    <xdr:to>
      <xdr:col>54</xdr:col>
      <xdr:colOff>598872</xdr:colOff>
      <xdr:row>50</xdr:row>
      <xdr:rowOff>81937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9FEF09-EF7D-8634-D46D-580ED848A7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64156" y="5129570"/>
              <a:ext cx="9411716" cy="6115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1156825</xdr:colOff>
      <xdr:row>12</xdr:row>
      <xdr:rowOff>4978</xdr:rowOff>
    </xdr:from>
    <xdr:to>
      <xdr:col>36</xdr:col>
      <xdr:colOff>1554461</xdr:colOff>
      <xdr:row>28</xdr:row>
      <xdr:rowOff>159467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6F11DD-1F41-3E48-AB85-DBB477534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1411111</xdr:colOff>
      <xdr:row>0</xdr:row>
      <xdr:rowOff>98924</xdr:rowOff>
    </xdr:from>
    <xdr:to>
      <xdr:col>52</xdr:col>
      <xdr:colOff>575468</xdr:colOff>
      <xdr:row>16</xdr:row>
      <xdr:rowOff>416717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46E99F-6DC2-F0A0-44A8-0FB1A9D66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133684</xdr:colOff>
      <xdr:row>2</xdr:row>
      <xdr:rowOff>22280</xdr:rowOff>
    </xdr:from>
    <xdr:to>
      <xdr:col>51</xdr:col>
      <xdr:colOff>126258</xdr:colOff>
      <xdr:row>11</xdr:row>
      <xdr:rowOff>44561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CF6B072-BA9B-83FA-061C-946CCCB8275D}"/>
            </a:ext>
          </a:extLst>
        </xdr:cNvPr>
        <xdr:cNvSpPr/>
      </xdr:nvSpPr>
      <xdr:spPr>
        <a:xfrm>
          <a:off x="42407602" y="1084327"/>
          <a:ext cx="3290118" cy="1827018"/>
        </a:xfrm>
        <a:prstGeom prst="rect">
          <a:avLst/>
        </a:prstGeom>
        <a:solidFill>
          <a:schemeClr val="accent1">
            <a:alpha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20053</xdr:colOff>
      <xdr:row>3</xdr:row>
      <xdr:rowOff>79185</xdr:rowOff>
    </xdr:from>
    <xdr:to>
      <xdr:col>75</xdr:col>
      <xdr:colOff>317709</xdr:colOff>
      <xdr:row>44</xdr:row>
      <xdr:rowOff>193423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81106F0-6254-C940-2258-A45EB68DB8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497453" y="1565085"/>
              <a:ext cx="8552656" cy="10401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104</xdr:col>
      <xdr:colOff>127000</xdr:colOff>
      <xdr:row>0</xdr:row>
      <xdr:rowOff>485775</xdr:rowOff>
    </xdr:from>
    <xdr:to>
      <xdr:col>111</xdr:col>
      <xdr:colOff>349250</xdr:colOff>
      <xdr:row>20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8F0D7C9-B7CC-BA46-0127-6599F59B3F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08900" y="485775"/>
              <a:ext cx="6000750" cy="560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0.20329</cdr:x>
      <cdr:y>0.14591</cdr:y>
    </cdr:from>
    <cdr:to>
      <cdr:x>0.8363</cdr:x>
      <cdr:y>0.25702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643280A8-AB3A-8C49-A036-9454C57A4FB8}"/>
            </a:ext>
          </a:extLst>
        </cdr:cNvPr>
        <cdr:cNvSpPr txBox="1"/>
      </cdr:nvSpPr>
      <cdr:spPr>
        <a:xfrm xmlns:a="http://schemas.openxmlformats.org/drawingml/2006/main">
          <a:off x="1088231" y="493830"/>
          <a:ext cx="3388519" cy="37606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younger &gt;&gt;&gt;&gt;&gt;&gt;&gt;&gt;&gt;&gt;&gt;&gt;&gt;&gt;&gt;&gt;&gt;&gt;&gt;&gt;&gt;&gt;&gt;&gt;&gt;&gt;&gt;&gt;&gt;&gt;&gt;&gt;&gt;&gt; older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389829</xdr:colOff>
      <xdr:row>0</xdr:row>
      <xdr:rowOff>0</xdr:rowOff>
    </xdr:from>
    <xdr:to>
      <xdr:col>35</xdr:col>
      <xdr:colOff>480122</xdr:colOff>
      <xdr:row>13</xdr:row>
      <xdr:rowOff>15488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D1786E-DE7A-C753-7B13-18DAE587C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370158</xdr:colOff>
      <xdr:row>35</xdr:row>
      <xdr:rowOff>184923</xdr:rowOff>
    </xdr:from>
    <xdr:to>
      <xdr:col>33</xdr:col>
      <xdr:colOff>727926</xdr:colOff>
      <xdr:row>64</xdr:row>
      <xdr:rowOff>92925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1B64E2C-5344-E00D-5B18-F124D3B4A3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66558" y="8224023"/>
              <a:ext cx="7787268" cy="58008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107950</xdr:colOff>
      <xdr:row>5</xdr:row>
      <xdr:rowOff>158750</xdr:rowOff>
    </xdr:from>
    <xdr:to>
      <xdr:col>35</xdr:col>
      <xdr:colOff>508000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E40A01-3D46-B646-9596-92D724998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131380</xdr:colOff>
      <xdr:row>47</xdr:row>
      <xdr:rowOff>73572</xdr:rowOff>
    </xdr:from>
    <xdr:to>
      <xdr:col>42</xdr:col>
      <xdr:colOff>52552</xdr:colOff>
      <xdr:row>60</xdr:row>
      <xdr:rowOff>145393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A2BF73-06F0-B7FB-A01C-841565643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0.20329</cdr:x>
      <cdr:y>0.14591</cdr:y>
    </cdr:from>
    <cdr:to>
      <cdr:x>0.8363</cdr:x>
      <cdr:y>0.25702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643280A8-AB3A-8C49-A036-9454C57A4FB8}"/>
            </a:ext>
          </a:extLst>
        </cdr:cNvPr>
        <cdr:cNvSpPr txBox="1"/>
      </cdr:nvSpPr>
      <cdr:spPr>
        <a:xfrm xmlns:a="http://schemas.openxmlformats.org/drawingml/2006/main">
          <a:off x="1088231" y="493830"/>
          <a:ext cx="3388519" cy="37606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younger &gt;&gt;&gt;&gt;&gt;&gt;&gt;&gt;&gt;&gt;&gt;&gt;&gt;&gt;&gt;&gt;&gt;&gt;&gt;&gt;&gt;&gt;&gt;&gt;&gt;&gt;&gt;&gt;&gt;&gt;&gt;&gt;&gt;&gt; older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7</xdr:row>
      <xdr:rowOff>152400</xdr:rowOff>
    </xdr:from>
    <xdr:to>
      <xdr:col>13</xdr:col>
      <xdr:colOff>101600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9C7EE-18D2-B940-B4D7-AB89DF72A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31</xdr:row>
      <xdr:rowOff>114300</xdr:rowOff>
    </xdr:from>
    <xdr:to>
      <xdr:col>12</xdr:col>
      <xdr:colOff>177800</xdr:colOff>
      <xdr:row>65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07CC3-040E-9416-9ABD-6B420A2E6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21</xdr:row>
      <xdr:rowOff>38100</xdr:rowOff>
    </xdr:from>
    <xdr:to>
      <xdr:col>20</xdr:col>
      <xdr:colOff>660400</xdr:colOff>
      <xdr:row>43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16CA1-2392-F343-9F98-E51937531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228600</xdr:colOff>
      <xdr:row>12</xdr:row>
      <xdr:rowOff>152400</xdr:rowOff>
    </xdr:from>
    <xdr:to>
      <xdr:col>30</xdr:col>
      <xdr:colOff>406400</xdr:colOff>
      <xdr:row>35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2411CF-5856-E14A-B72B-2469C1A81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ejt001/Development/XRealStats-Mac.xlam" TargetMode="External"/><Relationship Id="rId1" Type="http://schemas.openxmlformats.org/officeDocument/2006/relationships/externalLinkPath" Target="/Users/iejt001/Development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REGWQ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B7A0-1E5C-8E47-838C-AA29B6C89CAC}">
  <dimension ref="A1:HY313"/>
  <sheetViews>
    <sheetView zoomScale="81" zoomScaleNormal="81" workbookViewId="0">
      <pane xSplit="1" ySplit="2" topLeftCell="AK264" activePane="bottomRight" state="frozen"/>
      <selection pane="topRight" activeCell="B1" sqref="B1"/>
      <selection pane="bottomLeft" activeCell="A2" sqref="A2"/>
      <selection pane="bottomRight" activeCell="CU311" sqref="CU311"/>
    </sheetView>
  </sheetViews>
  <sheetFormatPr baseColWidth="10" defaultColWidth="8.83203125" defaultRowHeight="16" x14ac:dyDescent="0.2"/>
  <cols>
    <col min="1" max="1" width="31.83203125" customWidth="1"/>
    <col min="2" max="2" width="21.1640625" customWidth="1"/>
    <col min="15" max="16" width="8.83203125" style="1"/>
    <col min="30" max="31" width="8.83203125" style="1"/>
    <col min="45" max="46" width="8.83203125" style="1"/>
    <col min="58" max="59" width="8.83203125" style="1"/>
    <col min="73" max="74" width="8.83203125" style="1"/>
    <col min="87" max="88" width="8.83203125" style="1"/>
    <col min="96" max="97" width="8.83203125" style="1"/>
    <col min="125" max="127" width="8.83203125" style="1"/>
    <col min="175" max="176" width="8.83203125" style="1"/>
    <col min="225" max="225" width="8.83203125" style="1"/>
    <col min="226" max="226" width="12.1640625" style="1" customWidth="1"/>
  </cols>
  <sheetData>
    <row r="1" spans="1:226" ht="62" x14ac:dyDescent="0.7">
      <c r="B1" s="92" t="s">
        <v>771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DF1" s="94" t="s">
        <v>772</v>
      </c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3"/>
      <c r="FV1" s="93"/>
      <c r="FW1" s="93"/>
      <c r="FX1" s="93"/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3"/>
      <c r="GO1" s="93"/>
      <c r="GP1" s="93"/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3"/>
      <c r="HH1" s="93"/>
      <c r="HI1" s="93"/>
      <c r="HJ1" s="93"/>
      <c r="HK1" s="93"/>
      <c r="HL1" s="93"/>
      <c r="HM1" s="93"/>
      <c r="HN1" s="93"/>
      <c r="HO1" s="93"/>
      <c r="HP1" s="93"/>
      <c r="HQ1" s="93"/>
      <c r="HR1" s="93"/>
    </row>
    <row r="2" spans="1:226" x14ac:dyDescent="0.2">
      <c r="A2" t="s">
        <v>770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DF2" t="s">
        <v>87</v>
      </c>
      <c r="DG2" t="s">
        <v>88</v>
      </c>
      <c r="DH2" t="s">
        <v>89</v>
      </c>
      <c r="DI2" t="s">
        <v>90</v>
      </c>
      <c r="DJ2" t="s">
        <v>91</v>
      </c>
      <c r="DK2" t="s">
        <v>92</v>
      </c>
      <c r="DL2" t="s">
        <v>93</v>
      </c>
      <c r="DM2" t="s">
        <v>94</v>
      </c>
      <c r="DN2" t="s">
        <v>95</v>
      </c>
      <c r="DO2" t="s">
        <v>96</v>
      </c>
      <c r="DP2" t="s">
        <v>97</v>
      </c>
      <c r="DQ2" t="s">
        <v>98</v>
      </c>
      <c r="DR2" t="s">
        <v>99</v>
      </c>
      <c r="DS2" t="s">
        <v>100</v>
      </c>
      <c r="DT2" t="s">
        <v>101</v>
      </c>
      <c r="DX2" t="s">
        <v>102</v>
      </c>
      <c r="DY2" t="s">
        <v>103</v>
      </c>
      <c r="DZ2" t="s">
        <v>104</v>
      </c>
      <c r="EA2" t="s">
        <v>105</v>
      </c>
      <c r="EB2" t="s">
        <v>106</v>
      </c>
      <c r="EC2" t="s">
        <v>107</v>
      </c>
      <c r="ED2" t="s">
        <v>108</v>
      </c>
      <c r="EE2" t="s">
        <v>109</v>
      </c>
      <c r="EF2" t="s">
        <v>110</v>
      </c>
      <c r="EG2" t="s">
        <v>111</v>
      </c>
      <c r="EH2" t="s">
        <v>112</v>
      </c>
      <c r="EI2" t="s">
        <v>113</v>
      </c>
      <c r="EJ2" t="s">
        <v>114</v>
      </c>
      <c r="EK2" t="s">
        <v>115</v>
      </c>
      <c r="EL2" t="s">
        <v>116</v>
      </c>
      <c r="EM2" t="s">
        <v>117</v>
      </c>
      <c r="EN2" t="s">
        <v>118</v>
      </c>
      <c r="EO2" t="s">
        <v>119</v>
      </c>
      <c r="EP2" t="s">
        <v>120</v>
      </c>
      <c r="EQ2" t="s">
        <v>121</v>
      </c>
      <c r="ER2" t="s">
        <v>122</v>
      </c>
      <c r="ES2" t="s">
        <v>123</v>
      </c>
      <c r="ET2" t="s">
        <v>124</v>
      </c>
      <c r="EU2" t="s">
        <v>125</v>
      </c>
      <c r="EV2" t="s">
        <v>126</v>
      </c>
      <c r="EW2" t="s">
        <v>127</v>
      </c>
      <c r="EX2" t="s">
        <v>128</v>
      </c>
      <c r="EY2" t="s">
        <v>129</v>
      </c>
      <c r="EZ2" t="s">
        <v>130</v>
      </c>
      <c r="FA2" t="s">
        <v>131</v>
      </c>
      <c r="FB2" t="s">
        <v>132</v>
      </c>
      <c r="FC2" t="s">
        <v>133</v>
      </c>
      <c r="FD2" t="s">
        <v>134</v>
      </c>
      <c r="FE2" t="s">
        <v>135</v>
      </c>
      <c r="FF2" t="s">
        <v>136</v>
      </c>
      <c r="FG2" t="s">
        <v>137</v>
      </c>
      <c r="FH2" t="s">
        <v>138</v>
      </c>
      <c r="FI2" t="s">
        <v>139</v>
      </c>
      <c r="FJ2" t="s">
        <v>140</v>
      </c>
      <c r="FK2" t="s">
        <v>141</v>
      </c>
      <c r="FL2" t="s">
        <v>142</v>
      </c>
      <c r="FM2" t="s">
        <v>143</v>
      </c>
      <c r="FN2" t="s">
        <v>144</v>
      </c>
      <c r="FO2" t="s">
        <v>145</v>
      </c>
      <c r="FP2" t="s">
        <v>146</v>
      </c>
      <c r="FQ2" t="s">
        <v>147</v>
      </c>
      <c r="FR2" t="s">
        <v>148</v>
      </c>
      <c r="FU2" t="s">
        <v>149</v>
      </c>
      <c r="FV2" t="s">
        <v>150</v>
      </c>
      <c r="FW2" t="s">
        <v>151</v>
      </c>
      <c r="FX2" t="s">
        <v>152</v>
      </c>
      <c r="FY2" t="s">
        <v>153</v>
      </c>
      <c r="FZ2" t="s">
        <v>154</v>
      </c>
      <c r="GA2" t="s">
        <v>155</v>
      </c>
      <c r="GB2" t="s">
        <v>156</v>
      </c>
      <c r="GC2" t="s">
        <v>157</v>
      </c>
      <c r="GD2" t="s">
        <v>158</v>
      </c>
      <c r="GE2" t="s">
        <v>159</v>
      </c>
      <c r="GF2" t="s">
        <v>160</v>
      </c>
      <c r="GG2" t="s">
        <v>161</v>
      </c>
      <c r="GH2" t="s">
        <v>162</v>
      </c>
      <c r="GI2" t="s">
        <v>163</v>
      </c>
      <c r="GJ2" t="s">
        <v>164</v>
      </c>
      <c r="GK2" t="s">
        <v>165</v>
      </c>
      <c r="GL2" t="s">
        <v>166</v>
      </c>
      <c r="GM2" t="s">
        <v>167</v>
      </c>
      <c r="GN2" t="s">
        <v>168</v>
      </c>
      <c r="GO2" t="s">
        <v>169</v>
      </c>
      <c r="GP2" t="s">
        <v>170</v>
      </c>
      <c r="GQ2" t="s">
        <v>171</v>
      </c>
      <c r="GR2" t="s">
        <v>172</v>
      </c>
      <c r="GS2" t="s">
        <v>173</v>
      </c>
      <c r="GT2" t="s">
        <v>174</v>
      </c>
      <c r="GU2" t="s">
        <v>175</v>
      </c>
      <c r="GV2" t="s">
        <v>176</v>
      </c>
      <c r="GW2" t="s">
        <v>177</v>
      </c>
      <c r="GX2" t="s">
        <v>178</v>
      </c>
      <c r="GY2" t="s">
        <v>179</v>
      </c>
      <c r="GZ2" t="s">
        <v>180</v>
      </c>
      <c r="HA2" t="s">
        <v>181</v>
      </c>
      <c r="HB2" t="s">
        <v>182</v>
      </c>
      <c r="HC2" t="s">
        <v>183</v>
      </c>
      <c r="HD2" t="s">
        <v>184</v>
      </c>
      <c r="HE2" t="s">
        <v>185</v>
      </c>
      <c r="HF2" t="s">
        <v>186</v>
      </c>
      <c r="HG2" t="s">
        <v>187</v>
      </c>
      <c r="HH2" t="s">
        <v>188</v>
      </c>
      <c r="HI2" t="s">
        <v>189</v>
      </c>
      <c r="HJ2" t="s">
        <v>190</v>
      </c>
      <c r="HK2" t="s">
        <v>191</v>
      </c>
      <c r="HL2" t="s">
        <v>192</v>
      </c>
      <c r="HM2" t="s">
        <v>193</v>
      </c>
      <c r="HN2" t="s">
        <v>194</v>
      </c>
      <c r="HO2" t="s">
        <v>195</v>
      </c>
      <c r="HP2" t="s">
        <v>196</v>
      </c>
    </row>
    <row r="3" spans="1:226" x14ac:dyDescent="0.2">
      <c r="A3" t="s">
        <v>233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235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235</v>
      </c>
      <c r="V3" t="s">
        <v>234</v>
      </c>
      <c r="W3" t="s">
        <v>236</v>
      </c>
      <c r="X3" t="s">
        <v>234</v>
      </c>
      <c r="Y3" t="s">
        <v>234</v>
      </c>
      <c r="Z3" t="s">
        <v>236</v>
      </c>
      <c r="AA3" t="s">
        <v>234</v>
      </c>
      <c r="AB3" t="s">
        <v>234</v>
      </c>
      <c r="AC3" t="s">
        <v>234</v>
      </c>
      <c r="AF3" t="s">
        <v>234</v>
      </c>
      <c r="AG3" t="s">
        <v>234</v>
      </c>
      <c r="AH3" t="s">
        <v>236</v>
      </c>
      <c r="AI3" t="s">
        <v>234</v>
      </c>
      <c r="AJ3" t="s">
        <v>237</v>
      </c>
      <c r="AK3" t="s">
        <v>234</v>
      </c>
      <c r="AL3" t="s">
        <v>234</v>
      </c>
      <c r="AM3" t="s">
        <v>234</v>
      </c>
      <c r="AN3" t="s">
        <v>234</v>
      </c>
      <c r="AO3" t="s">
        <v>234</v>
      </c>
      <c r="AP3" t="s">
        <v>234</v>
      </c>
      <c r="AQ3" t="s">
        <v>234</v>
      </c>
      <c r="AR3" t="s">
        <v>237</v>
      </c>
      <c r="AU3" t="s">
        <v>234</v>
      </c>
      <c r="AV3" t="s">
        <v>234</v>
      </c>
      <c r="AW3" t="s">
        <v>234</v>
      </c>
      <c r="AX3" t="s">
        <v>236</v>
      </c>
      <c r="AY3" t="s">
        <v>234</v>
      </c>
      <c r="AZ3" t="s">
        <v>234</v>
      </c>
      <c r="BA3" t="s">
        <v>234</v>
      </c>
      <c r="BB3" t="s">
        <v>234</v>
      </c>
      <c r="BC3" t="s">
        <v>234</v>
      </c>
      <c r="BD3" t="s">
        <v>234</v>
      </c>
      <c r="BE3" t="s">
        <v>234</v>
      </c>
      <c r="BH3" t="s">
        <v>234</v>
      </c>
      <c r="BI3" t="s">
        <v>234</v>
      </c>
      <c r="BJ3" t="s">
        <v>234</v>
      </c>
      <c r="BK3" t="s">
        <v>234</v>
      </c>
      <c r="BL3" t="s">
        <v>234</v>
      </c>
      <c r="BM3" t="s">
        <v>234</v>
      </c>
      <c r="BN3" t="s">
        <v>234</v>
      </c>
      <c r="BO3" t="s">
        <v>234</v>
      </c>
      <c r="BP3" t="s">
        <v>234</v>
      </c>
      <c r="BQ3" t="s">
        <v>234</v>
      </c>
      <c r="BR3" t="s">
        <v>234</v>
      </c>
      <c r="BS3" t="s">
        <v>234</v>
      </c>
      <c r="BT3" t="s">
        <v>236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238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234</v>
      </c>
      <c r="CQ3" t="s">
        <v>234</v>
      </c>
      <c r="DF3" t="s">
        <v>234</v>
      </c>
      <c r="DG3" t="s">
        <v>234</v>
      </c>
      <c r="DH3" t="s">
        <v>234</v>
      </c>
      <c r="DI3" t="s">
        <v>234</v>
      </c>
      <c r="DJ3" t="s">
        <v>234</v>
      </c>
      <c r="DK3" t="s">
        <v>234</v>
      </c>
      <c r="DL3" t="s">
        <v>234</v>
      </c>
      <c r="DM3" t="s">
        <v>234</v>
      </c>
      <c r="DN3" t="s">
        <v>234</v>
      </c>
      <c r="DO3" t="s">
        <v>234</v>
      </c>
      <c r="DP3" t="s">
        <v>234</v>
      </c>
      <c r="DQ3" t="s">
        <v>234</v>
      </c>
      <c r="DR3" t="s">
        <v>234</v>
      </c>
      <c r="DS3" t="s">
        <v>234</v>
      </c>
      <c r="DT3" t="s">
        <v>234</v>
      </c>
      <c r="DX3" t="s">
        <v>234</v>
      </c>
      <c r="DY3" t="s">
        <v>234</v>
      </c>
      <c r="DZ3" t="s">
        <v>234</v>
      </c>
      <c r="EA3" t="s">
        <v>234</v>
      </c>
      <c r="EB3" t="s">
        <v>235</v>
      </c>
      <c r="EC3" t="s">
        <v>234</v>
      </c>
      <c r="ED3" t="s">
        <v>234</v>
      </c>
      <c r="EE3" t="s">
        <v>234</v>
      </c>
      <c r="EF3" t="s">
        <v>234</v>
      </c>
      <c r="EG3" t="s">
        <v>234</v>
      </c>
      <c r="EH3" t="s">
        <v>234</v>
      </c>
      <c r="EI3" t="s">
        <v>234</v>
      </c>
      <c r="EJ3" t="s">
        <v>234</v>
      </c>
      <c r="EK3" t="s">
        <v>234</v>
      </c>
      <c r="EL3" t="s">
        <v>234</v>
      </c>
      <c r="EM3" t="s">
        <v>234</v>
      </c>
      <c r="EN3" t="s">
        <v>234</v>
      </c>
      <c r="EO3" t="s">
        <v>234</v>
      </c>
      <c r="EP3" t="s">
        <v>234</v>
      </c>
      <c r="EQ3" t="s">
        <v>234</v>
      </c>
      <c r="ER3" t="s">
        <v>234</v>
      </c>
      <c r="ES3" t="s">
        <v>234</v>
      </c>
      <c r="ET3" t="s">
        <v>234</v>
      </c>
      <c r="EU3" t="s">
        <v>234</v>
      </c>
      <c r="EV3" t="s">
        <v>234</v>
      </c>
      <c r="EW3" t="s">
        <v>234</v>
      </c>
      <c r="EX3" t="s">
        <v>234</v>
      </c>
      <c r="EY3" t="s">
        <v>234</v>
      </c>
      <c r="EZ3" t="s">
        <v>234</v>
      </c>
      <c r="FA3" t="s">
        <v>234</v>
      </c>
      <c r="FB3" t="s">
        <v>234</v>
      </c>
      <c r="FC3" t="s">
        <v>234</v>
      </c>
      <c r="FD3" t="s">
        <v>234</v>
      </c>
      <c r="FE3" t="s">
        <v>234</v>
      </c>
      <c r="FF3" t="s">
        <v>234</v>
      </c>
      <c r="FG3" t="s">
        <v>234</v>
      </c>
      <c r="FH3" t="s">
        <v>234</v>
      </c>
      <c r="FI3" t="s">
        <v>234</v>
      </c>
      <c r="FJ3" t="s">
        <v>234</v>
      </c>
      <c r="FK3" t="s">
        <v>234</v>
      </c>
      <c r="FL3" t="s">
        <v>234</v>
      </c>
      <c r="FM3" t="s">
        <v>234</v>
      </c>
      <c r="FN3" t="s">
        <v>234</v>
      </c>
      <c r="FO3" t="s">
        <v>234</v>
      </c>
      <c r="FP3" t="s">
        <v>234</v>
      </c>
      <c r="FQ3" t="s">
        <v>234</v>
      </c>
      <c r="FR3" t="s">
        <v>234</v>
      </c>
      <c r="FU3" t="s">
        <v>234</v>
      </c>
      <c r="FV3" t="s">
        <v>234</v>
      </c>
      <c r="FW3" t="s">
        <v>234</v>
      </c>
      <c r="FX3" t="s">
        <v>234</v>
      </c>
      <c r="FY3" t="s">
        <v>234</v>
      </c>
      <c r="FZ3" t="s">
        <v>234</v>
      </c>
      <c r="GA3" t="s">
        <v>234</v>
      </c>
      <c r="GB3" t="s">
        <v>234</v>
      </c>
      <c r="GC3" t="s">
        <v>234</v>
      </c>
      <c r="GD3" t="s">
        <v>234</v>
      </c>
      <c r="GE3" t="s">
        <v>234</v>
      </c>
      <c r="GF3" t="s">
        <v>234</v>
      </c>
      <c r="GG3" t="s">
        <v>234</v>
      </c>
      <c r="GH3" t="s">
        <v>234</v>
      </c>
      <c r="GI3" t="s">
        <v>234</v>
      </c>
      <c r="GJ3" t="s">
        <v>234</v>
      </c>
      <c r="GK3" t="s">
        <v>234</v>
      </c>
      <c r="GL3" t="s">
        <v>234</v>
      </c>
      <c r="GM3" t="s">
        <v>234</v>
      </c>
      <c r="GN3" t="s">
        <v>234</v>
      </c>
      <c r="GO3" t="s">
        <v>234</v>
      </c>
      <c r="GP3" t="s">
        <v>234</v>
      </c>
      <c r="GQ3" t="s">
        <v>234</v>
      </c>
      <c r="GR3" t="s">
        <v>234</v>
      </c>
      <c r="GS3" t="s">
        <v>234</v>
      </c>
      <c r="GT3" t="s">
        <v>234</v>
      </c>
      <c r="GU3" t="s">
        <v>234</v>
      </c>
      <c r="GV3" t="s">
        <v>234</v>
      </c>
      <c r="GW3" t="s">
        <v>234</v>
      </c>
      <c r="GX3" t="s">
        <v>234</v>
      </c>
      <c r="GY3" t="s">
        <v>234</v>
      </c>
      <c r="GZ3" t="s">
        <v>234</v>
      </c>
      <c r="HA3" t="s">
        <v>234</v>
      </c>
      <c r="HB3" t="s">
        <v>234</v>
      </c>
      <c r="HC3" t="s">
        <v>234</v>
      </c>
      <c r="HD3" t="s">
        <v>235</v>
      </c>
      <c r="HE3" t="s">
        <v>237</v>
      </c>
      <c r="HF3" t="s">
        <v>234</v>
      </c>
      <c r="HG3" t="s">
        <v>234</v>
      </c>
      <c r="HH3" t="s">
        <v>234</v>
      </c>
      <c r="HI3" t="s">
        <v>234</v>
      </c>
      <c r="HJ3" t="s">
        <v>234</v>
      </c>
      <c r="HK3" t="s">
        <v>234</v>
      </c>
      <c r="HL3" t="s">
        <v>234</v>
      </c>
      <c r="HM3" t="s">
        <v>234</v>
      </c>
      <c r="HN3" t="s">
        <v>234</v>
      </c>
      <c r="HO3" t="s">
        <v>234</v>
      </c>
      <c r="HP3" t="s">
        <v>234</v>
      </c>
    </row>
    <row r="4" spans="1:226" x14ac:dyDescent="0.2">
      <c r="A4" t="s">
        <v>239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236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Q4" t="s">
        <v>234</v>
      </c>
      <c r="R4" t="s">
        <v>234</v>
      </c>
      <c r="S4" t="s">
        <v>234</v>
      </c>
      <c r="T4" t="s">
        <v>236</v>
      </c>
      <c r="U4" t="s">
        <v>234</v>
      </c>
      <c r="V4" t="s">
        <v>234</v>
      </c>
      <c r="W4" t="s">
        <v>236</v>
      </c>
      <c r="X4" t="s">
        <v>234</v>
      </c>
      <c r="Y4" t="s">
        <v>234</v>
      </c>
      <c r="Z4" t="s">
        <v>236</v>
      </c>
      <c r="AA4" t="s">
        <v>234</v>
      </c>
      <c r="AB4" t="s">
        <v>234</v>
      </c>
      <c r="AC4" t="s">
        <v>234</v>
      </c>
      <c r="AF4" t="s">
        <v>234</v>
      </c>
      <c r="AG4" t="s">
        <v>234</v>
      </c>
      <c r="AH4" t="s">
        <v>236</v>
      </c>
      <c r="AI4" t="s">
        <v>234</v>
      </c>
      <c r="AJ4" t="s">
        <v>238</v>
      </c>
      <c r="AK4" t="s">
        <v>234</v>
      </c>
      <c r="AL4" t="s">
        <v>234</v>
      </c>
      <c r="AM4" t="s">
        <v>234</v>
      </c>
      <c r="AN4" t="s">
        <v>234</v>
      </c>
      <c r="AO4" t="s">
        <v>234</v>
      </c>
      <c r="AP4" t="s">
        <v>234</v>
      </c>
      <c r="AQ4" t="s">
        <v>234</v>
      </c>
      <c r="AR4" t="s">
        <v>238</v>
      </c>
      <c r="AU4" t="s">
        <v>234</v>
      </c>
      <c r="AV4" t="s">
        <v>234</v>
      </c>
      <c r="AW4" t="s">
        <v>234</v>
      </c>
      <c r="AX4" t="s">
        <v>236</v>
      </c>
      <c r="AY4" t="s">
        <v>236</v>
      </c>
      <c r="AZ4" t="s">
        <v>234</v>
      </c>
      <c r="BA4" t="s">
        <v>234</v>
      </c>
      <c r="BB4" t="s">
        <v>236</v>
      </c>
      <c r="BC4" t="s">
        <v>234</v>
      </c>
      <c r="BD4" t="s">
        <v>234</v>
      </c>
      <c r="BE4" t="s">
        <v>234</v>
      </c>
      <c r="BH4" t="s">
        <v>234</v>
      </c>
      <c r="BI4" t="s">
        <v>234</v>
      </c>
      <c r="BJ4" t="s">
        <v>234</v>
      </c>
      <c r="BK4" t="s">
        <v>236</v>
      </c>
      <c r="BL4" t="s">
        <v>234</v>
      </c>
      <c r="BM4" t="s">
        <v>234</v>
      </c>
      <c r="BN4" t="s">
        <v>234</v>
      </c>
      <c r="BO4" t="s">
        <v>234</v>
      </c>
      <c r="BP4" t="s">
        <v>234</v>
      </c>
      <c r="BQ4" t="s">
        <v>234</v>
      </c>
      <c r="BR4" t="s">
        <v>234</v>
      </c>
      <c r="BS4" t="s">
        <v>234</v>
      </c>
      <c r="BT4" t="s">
        <v>236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238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K4" t="s">
        <v>234</v>
      </c>
      <c r="CL4" t="s">
        <v>234</v>
      </c>
      <c r="CM4" t="s">
        <v>234</v>
      </c>
      <c r="CN4" t="s">
        <v>234</v>
      </c>
      <c r="CO4" t="s">
        <v>234</v>
      </c>
      <c r="CP4" t="s">
        <v>234</v>
      </c>
      <c r="CQ4" t="s">
        <v>234</v>
      </c>
      <c r="DF4" t="s">
        <v>234</v>
      </c>
      <c r="DG4" t="s">
        <v>234</v>
      </c>
      <c r="DH4" t="s">
        <v>234</v>
      </c>
      <c r="DI4" t="s">
        <v>234</v>
      </c>
      <c r="DJ4" t="s">
        <v>234</v>
      </c>
      <c r="DK4" t="s">
        <v>234</v>
      </c>
      <c r="DL4" t="s">
        <v>234</v>
      </c>
      <c r="DM4" t="s">
        <v>234</v>
      </c>
      <c r="DN4" t="s">
        <v>234</v>
      </c>
      <c r="DO4" t="s">
        <v>234</v>
      </c>
      <c r="DP4" t="s">
        <v>234</v>
      </c>
      <c r="DQ4" t="s">
        <v>234</v>
      </c>
      <c r="DR4" t="s">
        <v>234</v>
      </c>
      <c r="DS4" t="s">
        <v>234</v>
      </c>
      <c r="DT4" t="s">
        <v>234</v>
      </c>
      <c r="DX4" t="s">
        <v>234</v>
      </c>
      <c r="DY4" t="s">
        <v>234</v>
      </c>
      <c r="DZ4" t="s">
        <v>234</v>
      </c>
      <c r="EA4" t="s">
        <v>234</v>
      </c>
      <c r="EB4" t="s">
        <v>234</v>
      </c>
      <c r="EC4" t="s">
        <v>234</v>
      </c>
      <c r="ED4" t="s">
        <v>234</v>
      </c>
      <c r="EE4" t="s">
        <v>235</v>
      </c>
      <c r="EF4" t="s">
        <v>234</v>
      </c>
      <c r="EG4" t="s">
        <v>234</v>
      </c>
      <c r="EH4" t="s">
        <v>234</v>
      </c>
      <c r="EI4" t="s">
        <v>234</v>
      </c>
      <c r="EJ4" t="s">
        <v>234</v>
      </c>
      <c r="EK4" t="s">
        <v>234</v>
      </c>
      <c r="EL4" t="s">
        <v>234</v>
      </c>
      <c r="EM4" t="s">
        <v>234</v>
      </c>
      <c r="EN4" t="s">
        <v>234</v>
      </c>
      <c r="EO4" t="s">
        <v>234</v>
      </c>
      <c r="EP4" t="s">
        <v>234</v>
      </c>
      <c r="EQ4" t="s">
        <v>234</v>
      </c>
      <c r="ER4" t="s">
        <v>234</v>
      </c>
      <c r="ES4" t="s">
        <v>234</v>
      </c>
      <c r="ET4" t="s">
        <v>234</v>
      </c>
      <c r="EU4" t="s">
        <v>234</v>
      </c>
      <c r="EV4" t="s">
        <v>234</v>
      </c>
      <c r="EW4" t="s">
        <v>234</v>
      </c>
      <c r="EX4" t="s">
        <v>234</v>
      </c>
      <c r="EY4" t="s">
        <v>234</v>
      </c>
      <c r="EZ4" t="s">
        <v>234</v>
      </c>
      <c r="FA4" t="s">
        <v>234</v>
      </c>
      <c r="FB4" t="s">
        <v>234</v>
      </c>
      <c r="FC4" t="s">
        <v>234</v>
      </c>
      <c r="FD4" t="s">
        <v>234</v>
      </c>
      <c r="FE4" t="s">
        <v>234</v>
      </c>
      <c r="FF4" t="s">
        <v>234</v>
      </c>
      <c r="FG4" t="s">
        <v>234</v>
      </c>
      <c r="FH4" t="s">
        <v>234</v>
      </c>
      <c r="FI4" t="s">
        <v>234</v>
      </c>
      <c r="FJ4" t="s">
        <v>234</v>
      </c>
      <c r="FK4" t="s">
        <v>234</v>
      </c>
      <c r="FL4" t="s">
        <v>234</v>
      </c>
      <c r="FM4" t="s">
        <v>234</v>
      </c>
      <c r="FN4" t="s">
        <v>236</v>
      </c>
      <c r="FO4" t="s">
        <v>234</v>
      </c>
      <c r="FP4" t="s">
        <v>234</v>
      </c>
      <c r="FQ4" t="s">
        <v>234</v>
      </c>
      <c r="FR4" t="s">
        <v>234</v>
      </c>
      <c r="FU4" t="s">
        <v>234</v>
      </c>
      <c r="FV4" t="s">
        <v>234</v>
      </c>
      <c r="FW4" t="s">
        <v>234</v>
      </c>
      <c r="FX4" t="s">
        <v>234</v>
      </c>
      <c r="FY4" t="s">
        <v>234</v>
      </c>
      <c r="FZ4" t="s">
        <v>234</v>
      </c>
      <c r="GA4" t="s">
        <v>234</v>
      </c>
      <c r="GB4" t="s">
        <v>234</v>
      </c>
      <c r="GC4" t="s">
        <v>234</v>
      </c>
      <c r="GD4" t="s">
        <v>234</v>
      </c>
      <c r="GE4" t="s">
        <v>234</v>
      </c>
      <c r="GF4" t="s">
        <v>234</v>
      </c>
      <c r="GG4" t="s">
        <v>234</v>
      </c>
      <c r="GH4" t="s">
        <v>234</v>
      </c>
      <c r="GI4" t="s">
        <v>234</v>
      </c>
      <c r="GJ4" t="s">
        <v>234</v>
      </c>
      <c r="GK4" t="s">
        <v>234</v>
      </c>
      <c r="GL4" t="s">
        <v>234</v>
      </c>
      <c r="GM4" t="s">
        <v>234</v>
      </c>
      <c r="GN4" t="s">
        <v>234</v>
      </c>
      <c r="GO4" t="s">
        <v>234</v>
      </c>
      <c r="GP4" t="s">
        <v>234</v>
      </c>
      <c r="GQ4" t="s">
        <v>234</v>
      </c>
      <c r="GR4" t="s">
        <v>234</v>
      </c>
      <c r="GS4" t="s">
        <v>234</v>
      </c>
      <c r="GT4" t="s">
        <v>234</v>
      </c>
      <c r="GU4" t="s">
        <v>234</v>
      </c>
      <c r="GV4" t="s">
        <v>234</v>
      </c>
      <c r="GW4" t="s">
        <v>234</v>
      </c>
      <c r="GX4" t="s">
        <v>234</v>
      </c>
      <c r="GY4" t="s">
        <v>234</v>
      </c>
      <c r="GZ4" t="s">
        <v>234</v>
      </c>
      <c r="HA4" t="s">
        <v>234</v>
      </c>
      <c r="HB4" t="s">
        <v>234</v>
      </c>
      <c r="HC4" t="s">
        <v>234</v>
      </c>
      <c r="HD4" t="s">
        <v>234</v>
      </c>
      <c r="HE4" t="s">
        <v>238</v>
      </c>
      <c r="HF4" t="s">
        <v>234</v>
      </c>
      <c r="HG4" t="s">
        <v>234</v>
      </c>
      <c r="HH4" t="s">
        <v>234</v>
      </c>
      <c r="HI4" t="s">
        <v>234</v>
      </c>
      <c r="HJ4" t="s">
        <v>234</v>
      </c>
      <c r="HK4" t="s">
        <v>234</v>
      </c>
      <c r="HL4" t="s">
        <v>234</v>
      </c>
      <c r="HM4" t="s">
        <v>234</v>
      </c>
      <c r="HN4" t="s">
        <v>234</v>
      </c>
      <c r="HO4" t="s">
        <v>234</v>
      </c>
      <c r="HP4" t="s">
        <v>234</v>
      </c>
    </row>
    <row r="5" spans="1:226" x14ac:dyDescent="0.2">
      <c r="A5" t="s">
        <v>240</v>
      </c>
      <c r="B5" t="s">
        <v>236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234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Q5" t="s">
        <v>236</v>
      </c>
      <c r="R5" t="s">
        <v>236</v>
      </c>
      <c r="S5" t="s">
        <v>236</v>
      </c>
      <c r="T5" t="s">
        <v>236</v>
      </c>
      <c r="U5" t="s">
        <v>236</v>
      </c>
      <c r="V5" t="s">
        <v>236</v>
      </c>
      <c r="W5" t="s">
        <v>236</v>
      </c>
      <c r="X5" t="s">
        <v>236</v>
      </c>
      <c r="Y5" t="s">
        <v>236</v>
      </c>
      <c r="Z5" t="s">
        <v>236</v>
      </c>
      <c r="AA5" t="s">
        <v>236</v>
      </c>
      <c r="AB5" t="s">
        <v>236</v>
      </c>
      <c r="AC5" t="s">
        <v>236</v>
      </c>
      <c r="AF5" t="s">
        <v>236</v>
      </c>
      <c r="AG5" t="s">
        <v>236</v>
      </c>
      <c r="AH5" t="s">
        <v>236</v>
      </c>
      <c r="AI5" t="s">
        <v>236</v>
      </c>
      <c r="AJ5" t="s">
        <v>236</v>
      </c>
      <c r="AK5" t="s">
        <v>236</v>
      </c>
      <c r="AL5" t="s">
        <v>236</v>
      </c>
      <c r="AM5" t="s">
        <v>236</v>
      </c>
      <c r="AN5" t="s">
        <v>236</v>
      </c>
      <c r="AO5" t="s">
        <v>236</v>
      </c>
      <c r="AP5" t="s">
        <v>236</v>
      </c>
      <c r="AQ5" t="s">
        <v>236</v>
      </c>
      <c r="AR5" t="s">
        <v>236</v>
      </c>
      <c r="AU5" t="s">
        <v>236</v>
      </c>
      <c r="AV5" t="s">
        <v>236</v>
      </c>
      <c r="AW5" t="s">
        <v>236</v>
      </c>
      <c r="AX5" t="s">
        <v>236</v>
      </c>
      <c r="AY5" t="s">
        <v>241</v>
      </c>
      <c r="AZ5" t="s">
        <v>236</v>
      </c>
      <c r="BA5" t="s">
        <v>236</v>
      </c>
      <c r="BB5" t="s">
        <v>236</v>
      </c>
      <c r="BC5" t="s">
        <v>236</v>
      </c>
      <c r="BD5" t="s">
        <v>236</v>
      </c>
      <c r="BE5" t="s">
        <v>236</v>
      </c>
      <c r="BH5" t="s">
        <v>236</v>
      </c>
      <c r="BI5" t="s">
        <v>236</v>
      </c>
      <c r="BJ5" t="s">
        <v>236</v>
      </c>
      <c r="BK5" t="s">
        <v>236</v>
      </c>
      <c r="BL5" t="s">
        <v>236</v>
      </c>
      <c r="BM5" t="s">
        <v>236</v>
      </c>
      <c r="BN5" t="s">
        <v>236</v>
      </c>
      <c r="BO5" t="s">
        <v>236</v>
      </c>
      <c r="BP5" t="s">
        <v>236</v>
      </c>
      <c r="BQ5" t="s">
        <v>236</v>
      </c>
      <c r="BR5" t="s">
        <v>236</v>
      </c>
      <c r="BS5" t="s">
        <v>236</v>
      </c>
      <c r="BT5" t="s">
        <v>236</v>
      </c>
      <c r="BW5" t="s">
        <v>236</v>
      </c>
      <c r="BX5" t="s">
        <v>236</v>
      </c>
      <c r="BY5" t="s">
        <v>236</v>
      </c>
      <c r="BZ5" t="s">
        <v>236</v>
      </c>
      <c r="CA5" t="s">
        <v>236</v>
      </c>
      <c r="CB5" t="s">
        <v>236</v>
      </c>
      <c r="CC5" t="s">
        <v>238</v>
      </c>
      <c r="CD5" t="s">
        <v>236</v>
      </c>
      <c r="CE5" t="s">
        <v>236</v>
      </c>
      <c r="CF5" t="s">
        <v>236</v>
      </c>
      <c r="CG5" t="s">
        <v>236</v>
      </c>
      <c r="CH5" t="s">
        <v>236</v>
      </c>
      <c r="CK5" t="s">
        <v>236</v>
      </c>
      <c r="CL5" t="s">
        <v>236</v>
      </c>
      <c r="CM5" t="s">
        <v>236</v>
      </c>
      <c r="CN5" t="s">
        <v>236</v>
      </c>
      <c r="CO5" t="s">
        <v>236</v>
      </c>
      <c r="CP5" t="s">
        <v>236</v>
      </c>
      <c r="CQ5" t="s">
        <v>236</v>
      </c>
      <c r="DF5" t="s">
        <v>236</v>
      </c>
      <c r="DG5" t="s">
        <v>236</v>
      </c>
      <c r="DH5" t="s">
        <v>236</v>
      </c>
      <c r="DI5" t="s">
        <v>236</v>
      </c>
      <c r="DJ5" t="s">
        <v>236</v>
      </c>
      <c r="DK5" t="s">
        <v>236</v>
      </c>
      <c r="DL5" t="s">
        <v>236</v>
      </c>
      <c r="DM5" t="s">
        <v>236</v>
      </c>
      <c r="DN5" t="s">
        <v>236</v>
      </c>
      <c r="DO5" t="s">
        <v>236</v>
      </c>
      <c r="DP5" t="s">
        <v>236</v>
      </c>
      <c r="DQ5" t="s">
        <v>236</v>
      </c>
      <c r="DR5" t="s">
        <v>236</v>
      </c>
      <c r="DS5" t="s">
        <v>236</v>
      </c>
      <c r="DT5" t="s">
        <v>236</v>
      </c>
      <c r="DX5" t="s">
        <v>236</v>
      </c>
      <c r="DY5" t="s">
        <v>236</v>
      </c>
      <c r="DZ5" t="s">
        <v>236</v>
      </c>
      <c r="EA5" t="s">
        <v>236</v>
      </c>
      <c r="EB5" t="s">
        <v>236</v>
      </c>
      <c r="EC5" t="s">
        <v>236</v>
      </c>
      <c r="ED5" t="s">
        <v>236</v>
      </c>
      <c r="EE5" t="s">
        <v>236</v>
      </c>
      <c r="EF5" t="s">
        <v>236</v>
      </c>
      <c r="EG5" t="s">
        <v>236</v>
      </c>
      <c r="EH5" t="s">
        <v>236</v>
      </c>
      <c r="EI5" t="s">
        <v>236</v>
      </c>
      <c r="EJ5" t="s">
        <v>236</v>
      </c>
      <c r="EK5" t="s">
        <v>236</v>
      </c>
      <c r="EL5" t="s">
        <v>236</v>
      </c>
      <c r="EM5" t="s">
        <v>236</v>
      </c>
      <c r="EN5" t="s">
        <v>236</v>
      </c>
      <c r="EO5" t="s">
        <v>236</v>
      </c>
      <c r="EP5" t="s">
        <v>236</v>
      </c>
      <c r="EQ5" t="s">
        <v>236</v>
      </c>
      <c r="ER5" t="s">
        <v>236</v>
      </c>
      <c r="ES5" t="s">
        <v>236</v>
      </c>
      <c r="ET5" t="s">
        <v>236</v>
      </c>
      <c r="EU5" t="s">
        <v>236</v>
      </c>
      <c r="EV5" t="s">
        <v>236</v>
      </c>
      <c r="EW5" t="s">
        <v>236</v>
      </c>
      <c r="EX5" t="s">
        <v>236</v>
      </c>
      <c r="EY5" t="s">
        <v>236</v>
      </c>
      <c r="EZ5" t="s">
        <v>236</v>
      </c>
      <c r="FA5" t="s">
        <v>236</v>
      </c>
      <c r="FB5" t="s">
        <v>236</v>
      </c>
      <c r="FC5" t="s">
        <v>236</v>
      </c>
      <c r="FD5" t="s">
        <v>236</v>
      </c>
      <c r="FE5" t="s">
        <v>236</v>
      </c>
      <c r="FF5" t="s">
        <v>236</v>
      </c>
      <c r="FG5" t="s">
        <v>236</v>
      </c>
      <c r="FH5" t="s">
        <v>236</v>
      </c>
      <c r="FI5" t="s">
        <v>236</v>
      </c>
      <c r="FJ5" t="s">
        <v>236</v>
      </c>
      <c r="FK5" t="s">
        <v>236</v>
      </c>
      <c r="FL5" t="s">
        <v>236</v>
      </c>
      <c r="FM5" t="s">
        <v>236</v>
      </c>
      <c r="FN5" t="s">
        <v>236</v>
      </c>
      <c r="FO5" t="s">
        <v>236</v>
      </c>
      <c r="FP5" t="s">
        <v>236</v>
      </c>
      <c r="FQ5" t="s">
        <v>236</v>
      </c>
      <c r="FR5" t="s">
        <v>236</v>
      </c>
      <c r="FU5" t="s">
        <v>236</v>
      </c>
      <c r="FV5" t="s">
        <v>236</v>
      </c>
      <c r="FW5" t="s">
        <v>236</v>
      </c>
      <c r="FX5" t="s">
        <v>236</v>
      </c>
      <c r="FY5" t="s">
        <v>236</v>
      </c>
      <c r="FZ5" t="s">
        <v>236</v>
      </c>
      <c r="GA5" t="s">
        <v>236</v>
      </c>
      <c r="GB5" t="s">
        <v>236</v>
      </c>
      <c r="GC5" t="s">
        <v>236</v>
      </c>
      <c r="GD5" t="s">
        <v>236</v>
      </c>
      <c r="GE5" t="s">
        <v>236</v>
      </c>
      <c r="GF5" t="s">
        <v>236</v>
      </c>
      <c r="GG5" t="s">
        <v>236</v>
      </c>
      <c r="GH5" t="s">
        <v>236</v>
      </c>
      <c r="GI5" t="s">
        <v>236</v>
      </c>
      <c r="GJ5" t="s">
        <v>236</v>
      </c>
      <c r="GK5" t="s">
        <v>236</v>
      </c>
      <c r="GL5" t="s">
        <v>236</v>
      </c>
      <c r="GM5" t="s">
        <v>236</v>
      </c>
      <c r="GN5" t="s">
        <v>236</v>
      </c>
      <c r="GO5" t="s">
        <v>236</v>
      </c>
      <c r="GP5" t="s">
        <v>236</v>
      </c>
      <c r="GQ5" t="s">
        <v>236</v>
      </c>
      <c r="GR5" t="s">
        <v>236</v>
      </c>
      <c r="GS5" t="s">
        <v>236</v>
      </c>
      <c r="GT5" t="s">
        <v>236</v>
      </c>
      <c r="GU5" t="s">
        <v>236</v>
      </c>
      <c r="GV5" t="s">
        <v>236</v>
      </c>
      <c r="GW5" t="s">
        <v>236</v>
      </c>
      <c r="GX5" t="s">
        <v>236</v>
      </c>
      <c r="GY5" t="s">
        <v>236</v>
      </c>
      <c r="GZ5" t="s">
        <v>236</v>
      </c>
      <c r="HA5" t="s">
        <v>236</v>
      </c>
      <c r="HB5" t="s">
        <v>236</v>
      </c>
      <c r="HC5" t="s">
        <v>236</v>
      </c>
      <c r="HD5" t="s">
        <v>236</v>
      </c>
      <c r="HE5" t="s">
        <v>236</v>
      </c>
      <c r="HF5" t="s">
        <v>236</v>
      </c>
      <c r="HG5" t="s">
        <v>236</v>
      </c>
      <c r="HH5" t="s">
        <v>236</v>
      </c>
      <c r="HI5" t="s">
        <v>241</v>
      </c>
      <c r="HJ5" t="s">
        <v>236</v>
      </c>
      <c r="HK5" t="s">
        <v>236</v>
      </c>
      <c r="HL5" t="s">
        <v>236</v>
      </c>
      <c r="HM5" t="s">
        <v>236</v>
      </c>
      <c r="HN5" t="s">
        <v>236</v>
      </c>
      <c r="HO5" t="s">
        <v>236</v>
      </c>
      <c r="HP5" t="s">
        <v>236</v>
      </c>
    </row>
    <row r="6" spans="1:226" x14ac:dyDescent="0.2">
      <c r="A6" t="s">
        <v>242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236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  <c r="Q6" t="s">
        <v>238</v>
      </c>
      <c r="R6" t="s">
        <v>238</v>
      </c>
      <c r="S6" t="s">
        <v>238</v>
      </c>
      <c r="T6" t="s">
        <v>238</v>
      </c>
      <c r="U6" t="s">
        <v>238</v>
      </c>
      <c r="V6" t="s">
        <v>238</v>
      </c>
      <c r="W6" t="s">
        <v>236</v>
      </c>
      <c r="X6" t="s">
        <v>238</v>
      </c>
      <c r="Y6" t="s">
        <v>238</v>
      </c>
      <c r="Z6" t="s">
        <v>236</v>
      </c>
      <c r="AA6" t="s">
        <v>238</v>
      </c>
      <c r="AB6" t="s">
        <v>238</v>
      </c>
      <c r="AC6" t="s">
        <v>238</v>
      </c>
      <c r="AF6" t="s">
        <v>238</v>
      </c>
      <c r="AG6" t="s">
        <v>238</v>
      </c>
      <c r="AH6" t="s">
        <v>236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 t="s">
        <v>238</v>
      </c>
      <c r="AO6" t="s">
        <v>238</v>
      </c>
      <c r="AP6" t="s">
        <v>238</v>
      </c>
      <c r="AQ6" t="s">
        <v>238</v>
      </c>
      <c r="AR6" t="s">
        <v>238</v>
      </c>
      <c r="AU6" t="s">
        <v>238</v>
      </c>
      <c r="AV6" t="s">
        <v>238</v>
      </c>
      <c r="AW6" t="s">
        <v>238</v>
      </c>
      <c r="AX6" t="s">
        <v>236</v>
      </c>
      <c r="AY6" t="s">
        <v>238</v>
      </c>
      <c r="AZ6" t="s">
        <v>238</v>
      </c>
      <c r="BA6" t="s">
        <v>238</v>
      </c>
      <c r="BB6" t="s">
        <v>238</v>
      </c>
      <c r="BC6" t="s">
        <v>238</v>
      </c>
      <c r="BD6" t="s">
        <v>238</v>
      </c>
      <c r="BE6" t="s">
        <v>238</v>
      </c>
      <c r="BH6" t="s">
        <v>238</v>
      </c>
      <c r="BI6" t="s">
        <v>238</v>
      </c>
      <c r="BJ6" t="s">
        <v>238</v>
      </c>
      <c r="BK6" t="s">
        <v>238</v>
      </c>
      <c r="BL6" t="s">
        <v>238</v>
      </c>
      <c r="BM6" t="s">
        <v>238</v>
      </c>
      <c r="BN6" t="s">
        <v>238</v>
      </c>
      <c r="BO6" t="s">
        <v>238</v>
      </c>
      <c r="BP6" t="s">
        <v>238</v>
      </c>
      <c r="BQ6" t="s">
        <v>238</v>
      </c>
      <c r="BR6" t="s">
        <v>238</v>
      </c>
      <c r="BS6" t="s">
        <v>238</v>
      </c>
      <c r="BT6" t="s">
        <v>236</v>
      </c>
      <c r="BW6" t="s">
        <v>238</v>
      </c>
      <c r="BX6" t="s">
        <v>238</v>
      </c>
      <c r="BY6" t="s">
        <v>238</v>
      </c>
      <c r="BZ6" t="s">
        <v>238</v>
      </c>
      <c r="CA6" t="s">
        <v>238</v>
      </c>
      <c r="CB6" t="s">
        <v>238</v>
      </c>
      <c r="CC6" t="s">
        <v>238</v>
      </c>
      <c r="CD6" t="s">
        <v>238</v>
      </c>
      <c r="CE6" t="s">
        <v>238</v>
      </c>
      <c r="CF6" t="s">
        <v>238</v>
      </c>
      <c r="CG6" t="s">
        <v>238</v>
      </c>
      <c r="CH6" t="s">
        <v>238</v>
      </c>
      <c r="CK6" t="s">
        <v>236</v>
      </c>
      <c r="CL6" t="s">
        <v>236</v>
      </c>
      <c r="CM6" t="s">
        <v>238</v>
      </c>
      <c r="CN6" t="s">
        <v>236</v>
      </c>
      <c r="CO6" t="s">
        <v>236</v>
      </c>
      <c r="CP6" t="s">
        <v>236</v>
      </c>
      <c r="CQ6" t="s">
        <v>238</v>
      </c>
      <c r="DF6" t="s">
        <v>238</v>
      </c>
      <c r="DG6" t="s">
        <v>238</v>
      </c>
      <c r="DH6" t="s">
        <v>238</v>
      </c>
      <c r="DI6" t="s">
        <v>238</v>
      </c>
      <c r="DJ6" t="s">
        <v>238</v>
      </c>
      <c r="DK6" t="s">
        <v>238</v>
      </c>
      <c r="DL6" t="s">
        <v>238</v>
      </c>
      <c r="DM6" t="s">
        <v>238</v>
      </c>
      <c r="DN6" t="s">
        <v>236</v>
      </c>
      <c r="DO6" t="s">
        <v>238</v>
      </c>
      <c r="DP6" t="s">
        <v>236</v>
      </c>
      <c r="DQ6" t="s">
        <v>238</v>
      </c>
      <c r="DR6" t="s">
        <v>236</v>
      </c>
      <c r="DS6" t="s">
        <v>236</v>
      </c>
      <c r="DT6" t="s">
        <v>236</v>
      </c>
      <c r="DX6" t="s">
        <v>238</v>
      </c>
      <c r="DY6" t="s">
        <v>238</v>
      </c>
      <c r="DZ6" t="s">
        <v>238</v>
      </c>
      <c r="EA6" t="s">
        <v>238</v>
      </c>
      <c r="EB6" t="s">
        <v>238</v>
      </c>
      <c r="EC6" t="s">
        <v>238</v>
      </c>
      <c r="ED6" t="s">
        <v>238</v>
      </c>
      <c r="EE6" t="s">
        <v>238</v>
      </c>
      <c r="EF6" t="s">
        <v>238</v>
      </c>
      <c r="EG6" t="s">
        <v>238</v>
      </c>
      <c r="EH6" t="s">
        <v>238</v>
      </c>
      <c r="EI6" t="s">
        <v>238</v>
      </c>
      <c r="EJ6" t="s">
        <v>238</v>
      </c>
      <c r="EK6" t="s">
        <v>238</v>
      </c>
      <c r="EL6" t="s">
        <v>238</v>
      </c>
      <c r="EM6" t="s">
        <v>238</v>
      </c>
      <c r="EN6" t="s">
        <v>238</v>
      </c>
      <c r="EO6" t="s">
        <v>238</v>
      </c>
      <c r="EP6" t="s">
        <v>236</v>
      </c>
      <c r="EQ6" t="s">
        <v>236</v>
      </c>
      <c r="ER6" t="s">
        <v>236</v>
      </c>
      <c r="ES6" t="s">
        <v>236</v>
      </c>
      <c r="ET6" t="s">
        <v>236</v>
      </c>
      <c r="EU6" t="s">
        <v>236</v>
      </c>
      <c r="EV6" t="s">
        <v>238</v>
      </c>
      <c r="EW6" t="s">
        <v>238</v>
      </c>
      <c r="EX6" t="s">
        <v>238</v>
      </c>
      <c r="EY6" t="s">
        <v>238</v>
      </c>
      <c r="EZ6" t="s">
        <v>238</v>
      </c>
      <c r="FA6" t="s">
        <v>236</v>
      </c>
      <c r="FB6" t="s">
        <v>238</v>
      </c>
      <c r="FC6" t="s">
        <v>236</v>
      </c>
      <c r="FD6" t="s">
        <v>236</v>
      </c>
      <c r="FE6" t="s">
        <v>236</v>
      </c>
      <c r="FF6" t="s">
        <v>236</v>
      </c>
      <c r="FG6" t="s">
        <v>238</v>
      </c>
      <c r="FH6" t="s">
        <v>238</v>
      </c>
      <c r="FI6" t="s">
        <v>238</v>
      </c>
      <c r="FJ6" t="s">
        <v>238</v>
      </c>
      <c r="FK6" t="s">
        <v>238</v>
      </c>
      <c r="FL6" t="s">
        <v>238</v>
      </c>
      <c r="FM6" t="s">
        <v>238</v>
      </c>
      <c r="FN6" t="s">
        <v>238</v>
      </c>
      <c r="FO6" t="s">
        <v>238</v>
      </c>
      <c r="FP6" t="s">
        <v>238</v>
      </c>
      <c r="FQ6" t="s">
        <v>238</v>
      </c>
      <c r="FR6" t="s">
        <v>238</v>
      </c>
      <c r="FU6" t="s">
        <v>238</v>
      </c>
      <c r="FV6" t="s">
        <v>238</v>
      </c>
      <c r="FW6" t="s">
        <v>238</v>
      </c>
      <c r="FX6" t="s">
        <v>238</v>
      </c>
      <c r="FY6" t="s">
        <v>238</v>
      </c>
      <c r="FZ6" t="s">
        <v>238</v>
      </c>
      <c r="GA6" t="s">
        <v>238</v>
      </c>
      <c r="GB6" t="s">
        <v>238</v>
      </c>
      <c r="GC6" t="s">
        <v>238</v>
      </c>
      <c r="GD6" t="s">
        <v>238</v>
      </c>
      <c r="GE6" t="s">
        <v>238</v>
      </c>
      <c r="GF6" t="s">
        <v>238</v>
      </c>
      <c r="GG6" t="s">
        <v>238</v>
      </c>
      <c r="GH6" t="s">
        <v>238</v>
      </c>
      <c r="GI6" t="s">
        <v>238</v>
      </c>
      <c r="GJ6" t="s">
        <v>238</v>
      </c>
      <c r="GK6" t="s">
        <v>238</v>
      </c>
      <c r="GL6" t="s">
        <v>238</v>
      </c>
      <c r="GM6" t="s">
        <v>236</v>
      </c>
      <c r="GN6" t="s">
        <v>236</v>
      </c>
      <c r="GO6" t="s">
        <v>236</v>
      </c>
      <c r="GP6" t="s">
        <v>236</v>
      </c>
      <c r="GQ6" t="s">
        <v>236</v>
      </c>
      <c r="GR6" t="s">
        <v>236</v>
      </c>
      <c r="GS6" t="s">
        <v>238</v>
      </c>
      <c r="GT6" t="s">
        <v>238</v>
      </c>
      <c r="GU6" t="s">
        <v>238</v>
      </c>
      <c r="GV6" t="s">
        <v>238</v>
      </c>
      <c r="GW6" t="s">
        <v>238</v>
      </c>
      <c r="GX6" t="s">
        <v>238</v>
      </c>
      <c r="GY6" t="s">
        <v>236</v>
      </c>
      <c r="GZ6" t="s">
        <v>236</v>
      </c>
      <c r="HA6" t="s">
        <v>236</v>
      </c>
      <c r="HB6" t="s">
        <v>236</v>
      </c>
      <c r="HC6" t="s">
        <v>236</v>
      </c>
      <c r="HD6" t="s">
        <v>236</v>
      </c>
      <c r="HE6" t="s">
        <v>238</v>
      </c>
      <c r="HF6" t="s">
        <v>238</v>
      </c>
      <c r="HG6" t="s">
        <v>238</v>
      </c>
      <c r="HH6" t="s">
        <v>238</v>
      </c>
      <c r="HI6" t="s">
        <v>238</v>
      </c>
      <c r="HJ6" t="s">
        <v>238</v>
      </c>
      <c r="HK6" t="s">
        <v>238</v>
      </c>
      <c r="HL6" t="s">
        <v>238</v>
      </c>
      <c r="HM6" t="s">
        <v>238</v>
      </c>
      <c r="HN6" t="s">
        <v>238</v>
      </c>
      <c r="HO6" t="s">
        <v>238</v>
      </c>
      <c r="HP6" t="s">
        <v>238</v>
      </c>
    </row>
    <row r="7" spans="1:226" x14ac:dyDescent="0.2">
      <c r="A7" t="s">
        <v>243</v>
      </c>
      <c r="B7" t="s">
        <v>236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  <c r="N7" t="s">
        <v>236</v>
      </c>
      <c r="Q7" t="s">
        <v>236</v>
      </c>
      <c r="R7" t="s">
        <v>236</v>
      </c>
      <c r="S7" t="s">
        <v>236</v>
      </c>
      <c r="T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F7" t="s">
        <v>236</v>
      </c>
      <c r="AG7" t="s">
        <v>236</v>
      </c>
      <c r="AH7" t="s">
        <v>236</v>
      </c>
      <c r="AI7" t="s">
        <v>236</v>
      </c>
      <c r="AJ7" t="s">
        <v>236</v>
      </c>
      <c r="AK7" t="s">
        <v>236</v>
      </c>
      <c r="AL7" t="s">
        <v>236</v>
      </c>
      <c r="AM7" t="s">
        <v>236</v>
      </c>
      <c r="AN7" t="s">
        <v>236</v>
      </c>
      <c r="AO7" t="s">
        <v>236</v>
      </c>
      <c r="AP7" t="s">
        <v>236</v>
      </c>
      <c r="AQ7" t="s">
        <v>236</v>
      </c>
      <c r="AR7" t="s">
        <v>236</v>
      </c>
      <c r="AU7" t="s">
        <v>236</v>
      </c>
      <c r="AV7" t="s">
        <v>236</v>
      </c>
      <c r="AW7" t="s">
        <v>236</v>
      </c>
      <c r="AX7" t="s">
        <v>236</v>
      </c>
      <c r="AY7" t="s">
        <v>236</v>
      </c>
      <c r="AZ7" t="s">
        <v>236</v>
      </c>
      <c r="BA7" t="s">
        <v>236</v>
      </c>
      <c r="BB7" t="s">
        <v>236</v>
      </c>
      <c r="BC7" t="s">
        <v>236</v>
      </c>
      <c r="BD7" t="s">
        <v>236</v>
      </c>
      <c r="BE7" t="s">
        <v>236</v>
      </c>
      <c r="BH7" t="s">
        <v>236</v>
      </c>
      <c r="BI7" t="s">
        <v>236</v>
      </c>
      <c r="BJ7" t="s">
        <v>236</v>
      </c>
      <c r="BK7" t="s">
        <v>236</v>
      </c>
      <c r="BL7" t="s">
        <v>236</v>
      </c>
      <c r="BM7" t="s">
        <v>236</v>
      </c>
      <c r="BN7" t="s">
        <v>236</v>
      </c>
      <c r="BO7" t="s">
        <v>236</v>
      </c>
      <c r="BP7" t="s">
        <v>236</v>
      </c>
      <c r="BQ7" t="s">
        <v>236</v>
      </c>
      <c r="BR7" t="s">
        <v>236</v>
      </c>
      <c r="BS7" t="s">
        <v>236</v>
      </c>
      <c r="BT7" t="s">
        <v>236</v>
      </c>
      <c r="BW7" t="s">
        <v>236</v>
      </c>
      <c r="BX7" t="s">
        <v>236</v>
      </c>
      <c r="BY7" t="s">
        <v>236</v>
      </c>
      <c r="BZ7" t="s">
        <v>236</v>
      </c>
      <c r="CA7" t="s">
        <v>236</v>
      </c>
      <c r="CB7" t="s">
        <v>236</v>
      </c>
      <c r="CC7" t="s">
        <v>238</v>
      </c>
      <c r="CD7" t="s">
        <v>236</v>
      </c>
      <c r="CE7" t="s">
        <v>236</v>
      </c>
      <c r="CF7" t="s">
        <v>236</v>
      </c>
      <c r="CG7" t="s">
        <v>236</v>
      </c>
      <c r="CH7" t="s">
        <v>236</v>
      </c>
      <c r="CK7" t="s">
        <v>236</v>
      </c>
      <c r="CL7" t="s">
        <v>236</v>
      </c>
      <c r="CM7" t="s">
        <v>236</v>
      </c>
      <c r="CN7" t="s">
        <v>236</v>
      </c>
      <c r="CO7" t="s">
        <v>236</v>
      </c>
      <c r="CP7" t="s">
        <v>236</v>
      </c>
      <c r="CQ7" t="s">
        <v>236</v>
      </c>
      <c r="DF7" t="s">
        <v>241</v>
      </c>
      <c r="DG7" t="s">
        <v>241</v>
      </c>
      <c r="DH7" t="s">
        <v>241</v>
      </c>
      <c r="DI7" t="s">
        <v>237</v>
      </c>
      <c r="DJ7" t="s">
        <v>241</v>
      </c>
      <c r="DK7" t="s">
        <v>241</v>
      </c>
      <c r="DL7" t="s">
        <v>241</v>
      </c>
      <c r="DM7" t="s">
        <v>236</v>
      </c>
      <c r="DN7" t="s">
        <v>236</v>
      </c>
      <c r="DO7" t="s">
        <v>236</v>
      </c>
      <c r="DP7" t="s">
        <v>236</v>
      </c>
      <c r="DQ7" t="s">
        <v>236</v>
      </c>
      <c r="DR7" t="s">
        <v>236</v>
      </c>
      <c r="DS7" t="s">
        <v>236</v>
      </c>
      <c r="DT7" t="s">
        <v>236</v>
      </c>
      <c r="DX7" t="s">
        <v>241</v>
      </c>
      <c r="DY7" t="s">
        <v>236</v>
      </c>
      <c r="DZ7" t="s">
        <v>241</v>
      </c>
      <c r="EA7" t="s">
        <v>241</v>
      </c>
      <c r="EB7" t="s">
        <v>241</v>
      </c>
      <c r="EC7" t="s">
        <v>241</v>
      </c>
      <c r="ED7" t="s">
        <v>236</v>
      </c>
      <c r="EE7" t="s">
        <v>236</v>
      </c>
      <c r="EF7" t="s">
        <v>236</v>
      </c>
      <c r="EG7" t="s">
        <v>236</v>
      </c>
      <c r="EH7" t="s">
        <v>236</v>
      </c>
      <c r="EI7" t="s">
        <v>236</v>
      </c>
      <c r="EJ7" t="s">
        <v>241</v>
      </c>
      <c r="EK7" t="s">
        <v>241</v>
      </c>
      <c r="EL7" t="s">
        <v>241</v>
      </c>
      <c r="EM7" t="s">
        <v>241</v>
      </c>
      <c r="EN7" t="s">
        <v>241</v>
      </c>
      <c r="EO7" t="s">
        <v>241</v>
      </c>
      <c r="EP7" t="s">
        <v>236</v>
      </c>
      <c r="EQ7" t="s">
        <v>236</v>
      </c>
      <c r="ER7" t="s">
        <v>236</v>
      </c>
      <c r="ES7" t="s">
        <v>236</v>
      </c>
      <c r="ET7" t="s">
        <v>236</v>
      </c>
      <c r="EU7" t="s">
        <v>236</v>
      </c>
      <c r="EV7" t="s">
        <v>236</v>
      </c>
      <c r="EW7" t="s">
        <v>236</v>
      </c>
      <c r="EX7" t="s">
        <v>236</v>
      </c>
      <c r="EY7" t="s">
        <v>236</v>
      </c>
      <c r="EZ7" t="s">
        <v>236</v>
      </c>
      <c r="FA7" t="s">
        <v>236</v>
      </c>
      <c r="FB7" t="s">
        <v>241</v>
      </c>
      <c r="FC7" t="s">
        <v>236</v>
      </c>
      <c r="FD7" t="s">
        <v>236</v>
      </c>
      <c r="FE7" t="s">
        <v>236</v>
      </c>
      <c r="FF7" t="s">
        <v>236</v>
      </c>
      <c r="FG7" t="s">
        <v>236</v>
      </c>
      <c r="FH7" t="s">
        <v>236</v>
      </c>
      <c r="FI7" t="s">
        <v>236</v>
      </c>
      <c r="FJ7" t="s">
        <v>236</v>
      </c>
      <c r="FK7" t="s">
        <v>236</v>
      </c>
      <c r="FL7" t="s">
        <v>236</v>
      </c>
      <c r="FM7" t="s">
        <v>236</v>
      </c>
      <c r="FN7" t="s">
        <v>236</v>
      </c>
      <c r="FO7" t="s">
        <v>236</v>
      </c>
      <c r="FP7" t="s">
        <v>236</v>
      </c>
      <c r="FQ7" t="s">
        <v>236</v>
      </c>
      <c r="FR7" t="s">
        <v>236</v>
      </c>
      <c r="FU7" t="s">
        <v>241</v>
      </c>
      <c r="FV7" t="s">
        <v>241</v>
      </c>
      <c r="FW7" t="s">
        <v>241</v>
      </c>
      <c r="FX7" t="s">
        <v>241</v>
      </c>
      <c r="FY7" t="s">
        <v>241</v>
      </c>
      <c r="FZ7" t="s">
        <v>241</v>
      </c>
      <c r="GA7" t="s">
        <v>236</v>
      </c>
      <c r="GB7" t="s">
        <v>236</v>
      </c>
      <c r="GC7" t="s">
        <v>236</v>
      </c>
      <c r="GD7" t="s">
        <v>236</v>
      </c>
      <c r="GE7" t="s">
        <v>236</v>
      </c>
      <c r="GF7" t="s">
        <v>236</v>
      </c>
      <c r="GG7" t="s">
        <v>241</v>
      </c>
      <c r="GH7" t="s">
        <v>241</v>
      </c>
      <c r="GI7" t="s">
        <v>236</v>
      </c>
      <c r="GJ7" t="s">
        <v>241</v>
      </c>
      <c r="GK7" t="s">
        <v>241</v>
      </c>
      <c r="GL7" t="s">
        <v>241</v>
      </c>
      <c r="GM7" t="s">
        <v>236</v>
      </c>
      <c r="GN7" t="s">
        <v>236</v>
      </c>
      <c r="GO7" t="s">
        <v>236</v>
      </c>
      <c r="GP7" t="s">
        <v>236</v>
      </c>
      <c r="GQ7" t="s">
        <v>236</v>
      </c>
      <c r="GR7" t="s">
        <v>236</v>
      </c>
      <c r="GS7" t="s">
        <v>236</v>
      </c>
      <c r="GT7" t="s">
        <v>236</v>
      </c>
      <c r="GU7" t="s">
        <v>236</v>
      </c>
      <c r="GV7" t="s">
        <v>236</v>
      </c>
      <c r="GW7" t="s">
        <v>236</v>
      </c>
      <c r="GX7" t="s">
        <v>236</v>
      </c>
      <c r="GY7" t="s">
        <v>236</v>
      </c>
      <c r="GZ7" t="s">
        <v>236</v>
      </c>
      <c r="HA7" t="s">
        <v>236</v>
      </c>
      <c r="HB7" t="s">
        <v>236</v>
      </c>
      <c r="HC7" t="s">
        <v>236</v>
      </c>
      <c r="HD7" t="s">
        <v>236</v>
      </c>
      <c r="HE7" t="s">
        <v>236</v>
      </c>
      <c r="HF7" t="s">
        <v>236</v>
      </c>
      <c r="HG7" t="s">
        <v>236</v>
      </c>
      <c r="HH7" t="s">
        <v>236</v>
      </c>
      <c r="HI7" t="s">
        <v>236</v>
      </c>
      <c r="HJ7" t="s">
        <v>236</v>
      </c>
      <c r="HK7" t="s">
        <v>236</v>
      </c>
      <c r="HL7" t="s">
        <v>236</v>
      </c>
      <c r="HM7" t="s">
        <v>236</v>
      </c>
      <c r="HN7" t="s">
        <v>236</v>
      </c>
      <c r="HO7" t="s">
        <v>236</v>
      </c>
      <c r="HP7" t="s">
        <v>236</v>
      </c>
    </row>
    <row r="8" spans="1:226" x14ac:dyDescent="0.2">
      <c r="A8" t="s">
        <v>244</v>
      </c>
      <c r="B8" t="s">
        <v>237</v>
      </c>
      <c r="C8" t="s">
        <v>237</v>
      </c>
      <c r="D8" t="s">
        <v>234</v>
      </c>
      <c r="E8" t="s">
        <v>234</v>
      </c>
      <c r="F8" t="s">
        <v>237</v>
      </c>
      <c r="G8" t="s">
        <v>237</v>
      </c>
      <c r="H8" t="s">
        <v>234</v>
      </c>
      <c r="I8" t="s">
        <v>236</v>
      </c>
      <c r="J8" t="s">
        <v>237</v>
      </c>
      <c r="K8" t="s">
        <v>234</v>
      </c>
      <c r="L8" t="s">
        <v>237</v>
      </c>
      <c r="M8" t="s">
        <v>237</v>
      </c>
      <c r="N8" t="s">
        <v>234</v>
      </c>
      <c r="Q8" t="s">
        <v>237</v>
      </c>
      <c r="R8" t="s">
        <v>234</v>
      </c>
      <c r="S8" t="s">
        <v>234</v>
      </c>
      <c r="T8" t="s">
        <v>238</v>
      </c>
      <c r="U8" t="s">
        <v>237</v>
      </c>
      <c r="V8" t="s">
        <v>234</v>
      </c>
      <c r="W8" t="s">
        <v>236</v>
      </c>
      <c r="X8" t="s">
        <v>234</v>
      </c>
      <c r="Y8" t="s">
        <v>234</v>
      </c>
      <c r="Z8" t="s">
        <v>236</v>
      </c>
      <c r="AA8" t="s">
        <v>234</v>
      </c>
      <c r="AB8" t="s">
        <v>234</v>
      </c>
      <c r="AC8" t="s">
        <v>234</v>
      </c>
      <c r="AF8" t="s">
        <v>237</v>
      </c>
      <c r="AG8" t="s">
        <v>237</v>
      </c>
      <c r="AH8" t="s">
        <v>236</v>
      </c>
      <c r="AI8" t="s">
        <v>234</v>
      </c>
      <c r="AJ8" t="s">
        <v>237</v>
      </c>
      <c r="AK8" t="s">
        <v>234</v>
      </c>
      <c r="AL8" t="s">
        <v>234</v>
      </c>
      <c r="AM8" t="s">
        <v>237</v>
      </c>
      <c r="AN8" t="s">
        <v>234</v>
      </c>
      <c r="AO8" t="s">
        <v>234</v>
      </c>
      <c r="AP8" t="s">
        <v>237</v>
      </c>
      <c r="AQ8" t="s">
        <v>234</v>
      </c>
      <c r="AR8" t="s">
        <v>237</v>
      </c>
      <c r="AU8" t="s">
        <v>237</v>
      </c>
      <c r="AV8" t="s">
        <v>234</v>
      </c>
      <c r="AW8" t="s">
        <v>234</v>
      </c>
      <c r="AX8" t="s">
        <v>236</v>
      </c>
      <c r="AY8" t="s">
        <v>234</v>
      </c>
      <c r="AZ8" t="s">
        <v>236</v>
      </c>
      <c r="BA8" t="s">
        <v>234</v>
      </c>
      <c r="BB8" t="s">
        <v>237</v>
      </c>
      <c r="BC8" t="s">
        <v>236</v>
      </c>
      <c r="BD8" t="s">
        <v>234</v>
      </c>
      <c r="BE8" t="s">
        <v>234</v>
      </c>
      <c r="BH8" t="s">
        <v>234</v>
      </c>
      <c r="BI8" t="s">
        <v>234</v>
      </c>
      <c r="BJ8" t="s">
        <v>238</v>
      </c>
      <c r="BK8" t="s">
        <v>238</v>
      </c>
      <c r="BL8" t="s">
        <v>237</v>
      </c>
      <c r="BM8" t="s">
        <v>237</v>
      </c>
      <c r="BN8" t="s">
        <v>234</v>
      </c>
      <c r="BO8" t="s">
        <v>238</v>
      </c>
      <c r="BP8" t="s">
        <v>237</v>
      </c>
      <c r="BQ8" t="s">
        <v>234</v>
      </c>
      <c r="BR8" t="s">
        <v>234</v>
      </c>
      <c r="BS8" t="s">
        <v>237</v>
      </c>
      <c r="BT8" t="s">
        <v>236</v>
      </c>
      <c r="BW8" t="s">
        <v>234</v>
      </c>
      <c r="BX8" t="s">
        <v>234</v>
      </c>
      <c r="BY8" t="s">
        <v>234</v>
      </c>
      <c r="BZ8" t="s">
        <v>234</v>
      </c>
      <c r="CA8" t="s">
        <v>238</v>
      </c>
      <c r="CB8" t="s">
        <v>234</v>
      </c>
      <c r="CC8" t="s">
        <v>238</v>
      </c>
      <c r="CD8" t="s">
        <v>234</v>
      </c>
      <c r="CE8" t="s">
        <v>237</v>
      </c>
      <c r="CF8" t="s">
        <v>236</v>
      </c>
      <c r="CG8" t="s">
        <v>234</v>
      </c>
      <c r="CH8" t="s">
        <v>237</v>
      </c>
      <c r="CK8" t="s">
        <v>234</v>
      </c>
      <c r="CL8" t="s">
        <v>236</v>
      </c>
      <c r="CM8" t="s">
        <v>234</v>
      </c>
      <c r="CN8" t="s">
        <v>237</v>
      </c>
      <c r="CO8" t="s">
        <v>237</v>
      </c>
      <c r="CP8" t="s">
        <v>234</v>
      </c>
      <c r="CQ8" t="s">
        <v>237</v>
      </c>
      <c r="DF8" t="s">
        <v>234</v>
      </c>
      <c r="DG8" t="s">
        <v>234</v>
      </c>
      <c r="DH8" t="s">
        <v>234</v>
      </c>
      <c r="DI8" t="s">
        <v>237</v>
      </c>
      <c r="DJ8" t="s">
        <v>234</v>
      </c>
      <c r="DK8" t="s">
        <v>237</v>
      </c>
      <c r="DL8" t="s">
        <v>234</v>
      </c>
      <c r="DM8" t="s">
        <v>234</v>
      </c>
      <c r="DN8" t="s">
        <v>234</v>
      </c>
      <c r="DO8" t="s">
        <v>234</v>
      </c>
      <c r="DP8" t="s">
        <v>236</v>
      </c>
      <c r="DQ8" t="s">
        <v>234</v>
      </c>
      <c r="DR8" t="s">
        <v>234</v>
      </c>
      <c r="DS8" t="s">
        <v>234</v>
      </c>
      <c r="DT8" t="s">
        <v>234</v>
      </c>
      <c r="DX8" t="s">
        <v>234</v>
      </c>
      <c r="DY8" t="s">
        <v>234</v>
      </c>
      <c r="DZ8" t="s">
        <v>234</v>
      </c>
      <c r="EA8" t="s">
        <v>237</v>
      </c>
      <c r="EB8" t="s">
        <v>237</v>
      </c>
      <c r="EC8" t="s">
        <v>237</v>
      </c>
      <c r="ED8" t="s">
        <v>234</v>
      </c>
      <c r="EE8" t="s">
        <v>234</v>
      </c>
      <c r="EF8" t="s">
        <v>234</v>
      </c>
      <c r="EG8" t="s">
        <v>237</v>
      </c>
      <c r="EH8" t="s">
        <v>237</v>
      </c>
      <c r="EI8" t="s">
        <v>237</v>
      </c>
      <c r="EJ8" t="s">
        <v>234</v>
      </c>
      <c r="EK8" t="s">
        <v>234</v>
      </c>
      <c r="EL8" t="s">
        <v>236</v>
      </c>
      <c r="EM8" t="s">
        <v>237</v>
      </c>
      <c r="EN8" t="s">
        <v>234</v>
      </c>
      <c r="EO8" t="s">
        <v>234</v>
      </c>
      <c r="EP8" t="s">
        <v>234</v>
      </c>
      <c r="EQ8" t="s">
        <v>234</v>
      </c>
      <c r="ER8" t="s">
        <v>234</v>
      </c>
      <c r="ES8" t="s">
        <v>237</v>
      </c>
      <c r="ET8" t="s">
        <v>237</v>
      </c>
      <c r="EU8" t="s">
        <v>237</v>
      </c>
      <c r="EV8" t="s">
        <v>234</v>
      </c>
      <c r="EW8" t="s">
        <v>236</v>
      </c>
      <c r="EX8" t="s">
        <v>237</v>
      </c>
      <c r="EY8" t="s">
        <v>237</v>
      </c>
      <c r="EZ8" t="s">
        <v>237</v>
      </c>
      <c r="FA8" t="s">
        <v>234</v>
      </c>
      <c r="FB8" t="s">
        <v>234</v>
      </c>
      <c r="FC8" t="s">
        <v>237</v>
      </c>
      <c r="FD8" t="s">
        <v>237</v>
      </c>
      <c r="FE8" t="s">
        <v>237</v>
      </c>
      <c r="FF8" t="s">
        <v>237</v>
      </c>
      <c r="FG8" t="s">
        <v>234</v>
      </c>
      <c r="FH8" t="s">
        <v>234</v>
      </c>
      <c r="FI8" t="s">
        <v>234</v>
      </c>
      <c r="FJ8" t="s">
        <v>237</v>
      </c>
      <c r="FK8" t="s">
        <v>234</v>
      </c>
      <c r="FL8" t="s">
        <v>234</v>
      </c>
      <c r="FM8" t="s">
        <v>234</v>
      </c>
      <c r="FN8" t="s">
        <v>234</v>
      </c>
      <c r="FO8" t="s">
        <v>234</v>
      </c>
      <c r="FP8" t="s">
        <v>237</v>
      </c>
      <c r="FQ8" t="s">
        <v>237</v>
      </c>
      <c r="FR8" t="s">
        <v>234</v>
      </c>
      <c r="FU8" t="s">
        <v>234</v>
      </c>
      <c r="FV8" t="s">
        <v>236</v>
      </c>
      <c r="FW8" t="s">
        <v>234</v>
      </c>
      <c r="FX8" t="s">
        <v>237</v>
      </c>
      <c r="FY8" t="s">
        <v>237</v>
      </c>
      <c r="FZ8" t="s">
        <v>237</v>
      </c>
      <c r="GA8" t="s">
        <v>234</v>
      </c>
      <c r="GB8" t="s">
        <v>234</v>
      </c>
      <c r="GC8" t="s">
        <v>234</v>
      </c>
      <c r="GD8" t="s">
        <v>238</v>
      </c>
      <c r="GE8" t="s">
        <v>237</v>
      </c>
      <c r="GF8" t="s">
        <v>237</v>
      </c>
      <c r="GG8" t="s">
        <v>234</v>
      </c>
      <c r="GH8" t="s">
        <v>234</v>
      </c>
      <c r="GI8" t="s">
        <v>234</v>
      </c>
      <c r="GJ8" t="s">
        <v>234</v>
      </c>
      <c r="GK8" t="s">
        <v>237</v>
      </c>
      <c r="GL8" t="s">
        <v>237</v>
      </c>
      <c r="GM8" t="s">
        <v>234</v>
      </c>
      <c r="GN8" t="s">
        <v>234</v>
      </c>
      <c r="GO8" t="s">
        <v>236</v>
      </c>
      <c r="GP8" t="s">
        <v>234</v>
      </c>
      <c r="GQ8" t="s">
        <v>234</v>
      </c>
      <c r="GR8" t="s">
        <v>237</v>
      </c>
      <c r="GS8" t="s">
        <v>234</v>
      </c>
      <c r="GT8" t="s">
        <v>236</v>
      </c>
      <c r="GU8" t="s">
        <v>234</v>
      </c>
      <c r="GV8" t="s">
        <v>237</v>
      </c>
      <c r="GW8" t="s">
        <v>237</v>
      </c>
      <c r="GX8" t="s">
        <v>237</v>
      </c>
      <c r="GY8" t="s">
        <v>234</v>
      </c>
      <c r="GZ8" t="s">
        <v>234</v>
      </c>
      <c r="HA8" t="s">
        <v>234</v>
      </c>
      <c r="HB8" t="s">
        <v>237</v>
      </c>
      <c r="HC8" t="s">
        <v>237</v>
      </c>
      <c r="HD8" t="s">
        <v>234</v>
      </c>
      <c r="HE8" t="s">
        <v>234</v>
      </c>
      <c r="HF8" t="s">
        <v>234</v>
      </c>
      <c r="HG8" t="s">
        <v>234</v>
      </c>
      <c r="HH8" t="s">
        <v>237</v>
      </c>
      <c r="HI8" t="s">
        <v>237</v>
      </c>
      <c r="HJ8" t="s">
        <v>237</v>
      </c>
      <c r="HK8" t="s">
        <v>236</v>
      </c>
      <c r="HL8" t="s">
        <v>236</v>
      </c>
      <c r="HM8" t="s">
        <v>236</v>
      </c>
      <c r="HN8" t="s">
        <v>234</v>
      </c>
      <c r="HO8" t="s">
        <v>234</v>
      </c>
      <c r="HP8" t="s">
        <v>234</v>
      </c>
    </row>
    <row r="9" spans="1:226" x14ac:dyDescent="0.2">
      <c r="A9" t="s">
        <v>245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Q9" t="s">
        <v>234</v>
      </c>
      <c r="R9" t="s">
        <v>234</v>
      </c>
      <c r="S9" t="s">
        <v>234</v>
      </c>
      <c r="T9" t="s">
        <v>237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236</v>
      </c>
      <c r="AA9" t="s">
        <v>234</v>
      </c>
      <c r="AB9" t="s">
        <v>234</v>
      </c>
      <c r="AC9" t="s">
        <v>234</v>
      </c>
      <c r="AF9" t="s">
        <v>234</v>
      </c>
      <c r="AG9" t="s">
        <v>234</v>
      </c>
      <c r="AH9" t="s">
        <v>234</v>
      </c>
      <c r="AI9" t="s">
        <v>234</v>
      </c>
      <c r="AJ9" t="s">
        <v>234</v>
      </c>
      <c r="AK9" t="s">
        <v>234</v>
      </c>
      <c r="AL9" t="s">
        <v>234</v>
      </c>
      <c r="AM9" t="s">
        <v>234</v>
      </c>
      <c r="AN9" t="s">
        <v>234</v>
      </c>
      <c r="AO9" t="s">
        <v>234</v>
      </c>
      <c r="AP9" t="s">
        <v>234</v>
      </c>
      <c r="AQ9" t="s">
        <v>234</v>
      </c>
      <c r="AR9" t="s">
        <v>234</v>
      </c>
      <c r="AU9" t="s">
        <v>234</v>
      </c>
      <c r="AV9" t="s">
        <v>234</v>
      </c>
      <c r="AW9" t="s">
        <v>234</v>
      </c>
      <c r="AX9" t="s">
        <v>236</v>
      </c>
      <c r="AY9" t="s">
        <v>234</v>
      </c>
      <c r="AZ9" t="s">
        <v>234</v>
      </c>
      <c r="BA9" t="s">
        <v>234</v>
      </c>
      <c r="BB9" t="s">
        <v>234</v>
      </c>
      <c r="BC9" t="s">
        <v>234</v>
      </c>
      <c r="BD9" t="s">
        <v>234</v>
      </c>
      <c r="BE9" t="s">
        <v>234</v>
      </c>
      <c r="BH9" t="s">
        <v>234</v>
      </c>
      <c r="BI9" t="s">
        <v>234</v>
      </c>
      <c r="BJ9" t="s">
        <v>238</v>
      </c>
      <c r="BK9" t="s">
        <v>234</v>
      </c>
      <c r="BL9" t="s">
        <v>234</v>
      </c>
      <c r="BM9" t="s">
        <v>234</v>
      </c>
      <c r="BN9" t="s">
        <v>234</v>
      </c>
      <c r="BO9" t="s">
        <v>237</v>
      </c>
      <c r="BP9" t="s">
        <v>234</v>
      </c>
      <c r="BQ9" t="s">
        <v>234</v>
      </c>
      <c r="BR9" t="s">
        <v>234</v>
      </c>
      <c r="BS9" t="s">
        <v>234</v>
      </c>
      <c r="BT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237</v>
      </c>
      <c r="CB9" t="s">
        <v>234</v>
      </c>
      <c r="CC9" t="s">
        <v>237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K9" t="s">
        <v>234</v>
      </c>
      <c r="CL9" t="s">
        <v>234</v>
      </c>
      <c r="CM9" t="s">
        <v>234</v>
      </c>
      <c r="CN9" t="s">
        <v>234</v>
      </c>
      <c r="CO9" t="s">
        <v>234</v>
      </c>
      <c r="CP9" t="s">
        <v>234</v>
      </c>
      <c r="CQ9" t="s">
        <v>234</v>
      </c>
      <c r="DF9" t="s">
        <v>234</v>
      </c>
      <c r="DG9" t="s">
        <v>234</v>
      </c>
      <c r="DH9" t="s">
        <v>234</v>
      </c>
      <c r="DI9" t="s">
        <v>234</v>
      </c>
      <c r="DJ9" t="s">
        <v>234</v>
      </c>
      <c r="DK9" t="s">
        <v>234</v>
      </c>
      <c r="DL9" t="s">
        <v>234</v>
      </c>
      <c r="DM9" t="s">
        <v>234</v>
      </c>
      <c r="DN9" t="s">
        <v>234</v>
      </c>
      <c r="DO9" t="s">
        <v>234</v>
      </c>
      <c r="DP9" t="s">
        <v>234</v>
      </c>
      <c r="DQ9" t="s">
        <v>234</v>
      </c>
      <c r="DR9" t="s">
        <v>234</v>
      </c>
      <c r="DS9" t="s">
        <v>234</v>
      </c>
      <c r="DT9" t="s">
        <v>234</v>
      </c>
      <c r="DX9" t="s">
        <v>234</v>
      </c>
      <c r="DY9" t="s">
        <v>234</v>
      </c>
      <c r="DZ9" t="s">
        <v>234</v>
      </c>
      <c r="EA9" t="s">
        <v>234</v>
      </c>
      <c r="EB9" t="s">
        <v>234</v>
      </c>
      <c r="EC9" t="s">
        <v>234</v>
      </c>
      <c r="ED9" t="s">
        <v>234</v>
      </c>
      <c r="EE9" t="s">
        <v>234</v>
      </c>
      <c r="EF9" t="s">
        <v>234</v>
      </c>
      <c r="EG9" t="s">
        <v>234</v>
      </c>
      <c r="EH9" t="s">
        <v>234</v>
      </c>
      <c r="EI9" t="s">
        <v>234</v>
      </c>
      <c r="EJ9" t="s">
        <v>234</v>
      </c>
      <c r="EK9" t="s">
        <v>234</v>
      </c>
      <c r="EL9" t="s">
        <v>234</v>
      </c>
      <c r="EM9" t="s">
        <v>234</v>
      </c>
      <c r="EN9" t="s">
        <v>234</v>
      </c>
      <c r="EO9" t="s">
        <v>234</v>
      </c>
      <c r="EP9" t="s">
        <v>234</v>
      </c>
      <c r="EQ9" t="s">
        <v>234</v>
      </c>
      <c r="ER9" t="s">
        <v>234</v>
      </c>
      <c r="ES9" t="s">
        <v>234</v>
      </c>
      <c r="ET9" t="s">
        <v>234</v>
      </c>
      <c r="EU9" t="s">
        <v>234</v>
      </c>
      <c r="EV9" t="s">
        <v>234</v>
      </c>
      <c r="EW9" t="s">
        <v>234</v>
      </c>
      <c r="EX9" t="s">
        <v>234</v>
      </c>
      <c r="EY9" t="s">
        <v>234</v>
      </c>
      <c r="EZ9" t="s">
        <v>234</v>
      </c>
      <c r="FA9" t="s">
        <v>234</v>
      </c>
      <c r="FB9" t="s">
        <v>234</v>
      </c>
      <c r="FC9" t="s">
        <v>234</v>
      </c>
      <c r="FD9" t="s">
        <v>234</v>
      </c>
      <c r="FE9" t="s">
        <v>234</v>
      </c>
      <c r="FF9" t="s">
        <v>234</v>
      </c>
      <c r="FG9" t="s">
        <v>234</v>
      </c>
      <c r="FH9" t="s">
        <v>234</v>
      </c>
      <c r="FI9" t="s">
        <v>234</v>
      </c>
      <c r="FJ9" t="s">
        <v>234</v>
      </c>
      <c r="FK9" t="s">
        <v>234</v>
      </c>
      <c r="FL9" t="s">
        <v>234</v>
      </c>
      <c r="FM9" t="s">
        <v>234</v>
      </c>
      <c r="FN9" t="s">
        <v>234</v>
      </c>
      <c r="FO9" t="s">
        <v>234</v>
      </c>
      <c r="FP9" t="s">
        <v>234</v>
      </c>
      <c r="FQ9" t="s">
        <v>234</v>
      </c>
      <c r="FR9" t="s">
        <v>234</v>
      </c>
      <c r="FU9" t="s">
        <v>234</v>
      </c>
      <c r="FV9" t="s">
        <v>234</v>
      </c>
      <c r="FW9" t="s">
        <v>234</v>
      </c>
      <c r="FX9" t="s">
        <v>234</v>
      </c>
      <c r="FY9" t="s">
        <v>234</v>
      </c>
      <c r="FZ9" t="s">
        <v>234</v>
      </c>
      <c r="GA9" t="s">
        <v>234</v>
      </c>
      <c r="GB9" t="s">
        <v>234</v>
      </c>
      <c r="GC9" t="s">
        <v>234</v>
      </c>
      <c r="GD9" t="s">
        <v>237</v>
      </c>
      <c r="GE9" t="s">
        <v>234</v>
      </c>
      <c r="GF9" t="s">
        <v>234</v>
      </c>
      <c r="GG9" t="s">
        <v>234</v>
      </c>
      <c r="GH9" t="s">
        <v>234</v>
      </c>
      <c r="GI9" t="s">
        <v>234</v>
      </c>
      <c r="GJ9" t="s">
        <v>234</v>
      </c>
      <c r="GK9" t="s">
        <v>234</v>
      </c>
      <c r="GL9" t="s">
        <v>234</v>
      </c>
      <c r="GM9" t="s">
        <v>234</v>
      </c>
      <c r="GN9" t="s">
        <v>234</v>
      </c>
      <c r="GO9" t="s">
        <v>234</v>
      </c>
      <c r="GP9" t="s">
        <v>234</v>
      </c>
      <c r="GQ9" t="s">
        <v>234</v>
      </c>
      <c r="GR9" t="s">
        <v>234</v>
      </c>
      <c r="GS9" t="s">
        <v>234</v>
      </c>
      <c r="GT9" t="s">
        <v>234</v>
      </c>
      <c r="GU9" t="s">
        <v>234</v>
      </c>
      <c r="GV9" t="s">
        <v>234</v>
      </c>
      <c r="GW9" t="s">
        <v>234</v>
      </c>
      <c r="GX9" t="s">
        <v>234</v>
      </c>
      <c r="GY9" t="s">
        <v>234</v>
      </c>
      <c r="GZ9" t="s">
        <v>234</v>
      </c>
      <c r="HA9" t="s">
        <v>234</v>
      </c>
      <c r="HB9" t="s">
        <v>234</v>
      </c>
      <c r="HC9" t="s">
        <v>234</v>
      </c>
      <c r="HD9" t="s">
        <v>234</v>
      </c>
      <c r="HE9" t="s">
        <v>234</v>
      </c>
      <c r="HF9" t="s">
        <v>234</v>
      </c>
      <c r="HG9" t="s">
        <v>234</v>
      </c>
      <c r="HH9" t="s">
        <v>234</v>
      </c>
      <c r="HI9" t="s">
        <v>234</v>
      </c>
      <c r="HJ9" t="s">
        <v>234</v>
      </c>
      <c r="HK9" t="s">
        <v>234</v>
      </c>
      <c r="HL9" t="s">
        <v>234</v>
      </c>
      <c r="HM9" t="s">
        <v>234</v>
      </c>
      <c r="HN9" t="s">
        <v>234</v>
      </c>
      <c r="HO9" t="s">
        <v>234</v>
      </c>
      <c r="HP9" t="s">
        <v>234</v>
      </c>
    </row>
    <row r="10" spans="1:226" x14ac:dyDescent="0.2">
      <c r="A10" t="s">
        <v>246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241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Q10" t="s">
        <v>234</v>
      </c>
      <c r="R10" t="s">
        <v>234</v>
      </c>
      <c r="S10" t="s">
        <v>234</v>
      </c>
      <c r="T10" t="s">
        <v>241</v>
      </c>
      <c r="U10" t="s">
        <v>234</v>
      </c>
      <c r="V10" t="s">
        <v>234</v>
      </c>
      <c r="W10" t="s">
        <v>241</v>
      </c>
      <c r="X10" t="s">
        <v>234</v>
      </c>
      <c r="Y10" t="s">
        <v>234</v>
      </c>
      <c r="Z10" t="s">
        <v>236</v>
      </c>
      <c r="AA10" t="s">
        <v>234</v>
      </c>
      <c r="AB10" t="s">
        <v>234</v>
      </c>
      <c r="AC10" t="s">
        <v>234</v>
      </c>
      <c r="AF10" t="s">
        <v>234</v>
      </c>
      <c r="AG10" t="s">
        <v>234</v>
      </c>
      <c r="AH10" t="s">
        <v>241</v>
      </c>
      <c r="AI10" t="s">
        <v>234</v>
      </c>
      <c r="AJ10" t="s">
        <v>234</v>
      </c>
      <c r="AK10" t="s">
        <v>234</v>
      </c>
      <c r="AL10" t="s">
        <v>234</v>
      </c>
      <c r="AM10" t="s">
        <v>234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U10" t="s">
        <v>234</v>
      </c>
      <c r="AV10" t="s">
        <v>234</v>
      </c>
      <c r="AW10" t="s">
        <v>234</v>
      </c>
      <c r="AX10" t="s">
        <v>241</v>
      </c>
      <c r="AY10" t="s">
        <v>234</v>
      </c>
      <c r="AZ10" t="s">
        <v>234</v>
      </c>
      <c r="BA10" t="s">
        <v>234</v>
      </c>
      <c r="BB10" t="s">
        <v>234</v>
      </c>
      <c r="BC10" t="s">
        <v>234</v>
      </c>
      <c r="BD10" t="s">
        <v>234</v>
      </c>
      <c r="BE10" t="s">
        <v>234</v>
      </c>
      <c r="BH10" t="s">
        <v>234</v>
      </c>
      <c r="BI10" t="s">
        <v>234</v>
      </c>
      <c r="BJ10" t="s">
        <v>234</v>
      </c>
      <c r="BK10" t="s">
        <v>234</v>
      </c>
      <c r="BL10" t="s">
        <v>234</v>
      </c>
      <c r="BM10" t="s">
        <v>234</v>
      </c>
      <c r="BN10" t="s">
        <v>234</v>
      </c>
      <c r="BO10" t="s">
        <v>234</v>
      </c>
      <c r="BP10" t="s">
        <v>234</v>
      </c>
      <c r="BQ10" t="s">
        <v>234</v>
      </c>
      <c r="BR10" t="s">
        <v>234</v>
      </c>
      <c r="BS10" t="s">
        <v>234</v>
      </c>
      <c r="BT10" t="s">
        <v>241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238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K10" t="s">
        <v>234</v>
      </c>
      <c r="CL10" t="s">
        <v>234</v>
      </c>
      <c r="CM10" t="s">
        <v>234</v>
      </c>
      <c r="CN10" t="s">
        <v>234</v>
      </c>
      <c r="CO10" t="s">
        <v>234</v>
      </c>
      <c r="CP10" t="s">
        <v>234</v>
      </c>
      <c r="CQ10" t="s">
        <v>234</v>
      </c>
      <c r="DF10" t="s">
        <v>236</v>
      </c>
      <c r="DG10" t="s">
        <v>234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234</v>
      </c>
      <c r="DN10" t="s">
        <v>234</v>
      </c>
      <c r="DO10" t="s">
        <v>234</v>
      </c>
      <c r="DP10" t="s">
        <v>234</v>
      </c>
      <c r="DQ10" t="s">
        <v>234</v>
      </c>
      <c r="DR10" t="s">
        <v>234</v>
      </c>
      <c r="DS10" t="s">
        <v>234</v>
      </c>
      <c r="DT10" t="s">
        <v>234</v>
      </c>
      <c r="DX10" t="s">
        <v>234</v>
      </c>
      <c r="DY10" t="s">
        <v>234</v>
      </c>
      <c r="DZ10" t="s">
        <v>234</v>
      </c>
      <c r="EA10" t="s">
        <v>234</v>
      </c>
      <c r="EB10" t="s">
        <v>235</v>
      </c>
      <c r="EC10" t="s">
        <v>234</v>
      </c>
      <c r="ED10" t="s">
        <v>234</v>
      </c>
      <c r="EE10" t="s">
        <v>234</v>
      </c>
      <c r="EF10" t="s">
        <v>234</v>
      </c>
      <c r="EG10" t="s">
        <v>234</v>
      </c>
      <c r="EH10" t="s">
        <v>234</v>
      </c>
      <c r="EI10" t="s">
        <v>234</v>
      </c>
      <c r="EJ10" t="s">
        <v>234</v>
      </c>
      <c r="EK10" t="s">
        <v>234</v>
      </c>
      <c r="EL10" t="s">
        <v>234</v>
      </c>
      <c r="EM10" t="s">
        <v>234</v>
      </c>
      <c r="EN10" t="s">
        <v>234</v>
      </c>
      <c r="EO10" t="s">
        <v>234</v>
      </c>
      <c r="EP10" t="s">
        <v>234</v>
      </c>
      <c r="EQ10" t="s">
        <v>234</v>
      </c>
      <c r="ER10" t="s">
        <v>234</v>
      </c>
      <c r="ES10" t="s">
        <v>234</v>
      </c>
      <c r="ET10" t="s">
        <v>234</v>
      </c>
      <c r="EU10" t="s">
        <v>234</v>
      </c>
      <c r="EV10" t="s">
        <v>234</v>
      </c>
      <c r="EW10" t="s">
        <v>234</v>
      </c>
      <c r="EX10" t="s">
        <v>234</v>
      </c>
      <c r="EY10" t="s">
        <v>234</v>
      </c>
      <c r="EZ10" t="s">
        <v>234</v>
      </c>
      <c r="FA10" t="s">
        <v>234</v>
      </c>
      <c r="FB10" t="s">
        <v>234</v>
      </c>
      <c r="FC10" t="s">
        <v>234</v>
      </c>
      <c r="FD10" t="s">
        <v>234</v>
      </c>
      <c r="FE10" t="s">
        <v>234</v>
      </c>
      <c r="FF10" t="s">
        <v>234</v>
      </c>
      <c r="FG10" t="s">
        <v>234</v>
      </c>
      <c r="FH10" t="s">
        <v>234</v>
      </c>
      <c r="FI10" t="s">
        <v>234</v>
      </c>
      <c r="FJ10" t="s">
        <v>234</v>
      </c>
      <c r="FK10" t="s">
        <v>234</v>
      </c>
      <c r="FL10" t="s">
        <v>234</v>
      </c>
      <c r="FM10" t="s">
        <v>234</v>
      </c>
      <c r="FN10" t="s">
        <v>234</v>
      </c>
      <c r="FO10" t="s">
        <v>234</v>
      </c>
      <c r="FP10" t="s">
        <v>234</v>
      </c>
      <c r="FQ10" t="s">
        <v>234</v>
      </c>
      <c r="FR10" t="s">
        <v>234</v>
      </c>
      <c r="FU10" t="s">
        <v>234</v>
      </c>
      <c r="FV10" t="s">
        <v>234</v>
      </c>
      <c r="FW10" t="s">
        <v>234</v>
      </c>
      <c r="FX10" t="s">
        <v>234</v>
      </c>
      <c r="FY10" t="s">
        <v>234</v>
      </c>
      <c r="FZ10" t="s">
        <v>234</v>
      </c>
      <c r="GA10" t="s">
        <v>234</v>
      </c>
      <c r="GB10" t="s">
        <v>234</v>
      </c>
      <c r="GC10" t="s">
        <v>234</v>
      </c>
      <c r="GD10" t="s">
        <v>234</v>
      </c>
      <c r="GE10" t="s">
        <v>234</v>
      </c>
      <c r="GF10" t="s">
        <v>234</v>
      </c>
      <c r="GG10" t="s">
        <v>234</v>
      </c>
      <c r="GH10" t="s">
        <v>234</v>
      </c>
      <c r="GI10" t="s">
        <v>234</v>
      </c>
      <c r="GJ10" t="s">
        <v>234</v>
      </c>
      <c r="GK10" t="s">
        <v>234</v>
      </c>
      <c r="GL10" t="s">
        <v>234</v>
      </c>
      <c r="GM10" t="s">
        <v>234</v>
      </c>
      <c r="GN10" t="s">
        <v>234</v>
      </c>
      <c r="GO10" t="s">
        <v>234</v>
      </c>
      <c r="GP10" t="s">
        <v>234</v>
      </c>
      <c r="GQ10" t="s">
        <v>234</v>
      </c>
      <c r="GR10" t="s">
        <v>234</v>
      </c>
      <c r="GS10" t="s">
        <v>234</v>
      </c>
      <c r="GT10" t="s">
        <v>234</v>
      </c>
      <c r="GU10" t="s">
        <v>234</v>
      </c>
      <c r="GV10" t="s">
        <v>234</v>
      </c>
      <c r="GW10" t="s">
        <v>234</v>
      </c>
      <c r="GX10" t="s">
        <v>234</v>
      </c>
      <c r="GY10" t="s">
        <v>234</v>
      </c>
      <c r="GZ10" t="s">
        <v>234</v>
      </c>
      <c r="HA10" t="s">
        <v>234</v>
      </c>
      <c r="HB10" t="s">
        <v>234</v>
      </c>
      <c r="HC10" t="s">
        <v>234</v>
      </c>
      <c r="HD10" t="s">
        <v>234</v>
      </c>
      <c r="HE10" t="s">
        <v>234</v>
      </c>
      <c r="HF10" t="s">
        <v>234</v>
      </c>
      <c r="HG10" t="s">
        <v>234</v>
      </c>
      <c r="HH10" t="s">
        <v>234</v>
      </c>
      <c r="HI10" t="s">
        <v>234</v>
      </c>
      <c r="HJ10" t="s">
        <v>234</v>
      </c>
      <c r="HK10" t="s">
        <v>234</v>
      </c>
      <c r="HL10" t="s">
        <v>234</v>
      </c>
      <c r="HM10" t="s">
        <v>234</v>
      </c>
      <c r="HN10" t="s">
        <v>234</v>
      </c>
      <c r="HO10" t="s">
        <v>234</v>
      </c>
      <c r="HP10" t="s">
        <v>234</v>
      </c>
    </row>
    <row r="11" spans="1:226" x14ac:dyDescent="0.2">
      <c r="A11" t="s">
        <v>247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235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235</v>
      </c>
      <c r="V11" t="s">
        <v>234</v>
      </c>
      <c r="W11" t="s">
        <v>236</v>
      </c>
      <c r="X11" t="s">
        <v>234</v>
      </c>
      <c r="Y11" t="s">
        <v>234</v>
      </c>
      <c r="Z11" t="s">
        <v>236</v>
      </c>
      <c r="AA11" t="s">
        <v>234</v>
      </c>
      <c r="AB11" t="s">
        <v>234</v>
      </c>
      <c r="AC11" t="s">
        <v>234</v>
      </c>
      <c r="AF11" t="s">
        <v>234</v>
      </c>
      <c r="AG11" t="s">
        <v>234</v>
      </c>
      <c r="AH11" t="s">
        <v>236</v>
      </c>
      <c r="AI11" t="s">
        <v>234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U11" t="s">
        <v>234</v>
      </c>
      <c r="AV11" t="s">
        <v>234</v>
      </c>
      <c r="AW11" t="s">
        <v>234</v>
      </c>
      <c r="AX11" t="s">
        <v>236</v>
      </c>
      <c r="AY11" t="s">
        <v>234</v>
      </c>
      <c r="AZ11" t="s">
        <v>234</v>
      </c>
      <c r="BA11" t="s">
        <v>234</v>
      </c>
      <c r="BB11" t="s">
        <v>234</v>
      </c>
      <c r="BC11" t="s">
        <v>234</v>
      </c>
      <c r="BD11" t="s">
        <v>234</v>
      </c>
      <c r="BE11" t="s">
        <v>234</v>
      </c>
      <c r="BH11" t="s">
        <v>234</v>
      </c>
      <c r="BI11" t="s">
        <v>234</v>
      </c>
      <c r="BJ11" t="s">
        <v>234</v>
      </c>
      <c r="BK11" t="s">
        <v>234</v>
      </c>
      <c r="BL11" t="s">
        <v>234</v>
      </c>
      <c r="BM11" t="s">
        <v>234</v>
      </c>
      <c r="BN11" t="s">
        <v>234</v>
      </c>
      <c r="BO11" t="s">
        <v>234</v>
      </c>
      <c r="BP11" t="s">
        <v>234</v>
      </c>
      <c r="BQ11" t="s">
        <v>237</v>
      </c>
      <c r="BR11" t="s">
        <v>234</v>
      </c>
      <c r="BS11" t="s">
        <v>234</v>
      </c>
      <c r="BT11" t="s">
        <v>236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238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K11" t="s">
        <v>234</v>
      </c>
      <c r="CL11" t="s">
        <v>234</v>
      </c>
      <c r="CM11" t="s">
        <v>234</v>
      </c>
      <c r="CN11" t="s">
        <v>234</v>
      </c>
      <c r="CO11" t="s">
        <v>234</v>
      </c>
      <c r="CP11" t="s">
        <v>234</v>
      </c>
      <c r="CQ11" t="s">
        <v>234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234</v>
      </c>
      <c r="DM11" t="s">
        <v>234</v>
      </c>
      <c r="DN11" t="s">
        <v>234</v>
      </c>
      <c r="DO11" t="s">
        <v>234</v>
      </c>
      <c r="DP11" t="s">
        <v>234</v>
      </c>
      <c r="DQ11" t="s">
        <v>237</v>
      </c>
      <c r="DR11" t="s">
        <v>234</v>
      </c>
      <c r="DS11" t="s">
        <v>234</v>
      </c>
      <c r="DT11" t="s">
        <v>234</v>
      </c>
      <c r="DX11" t="s">
        <v>234</v>
      </c>
      <c r="DY11" t="s">
        <v>234</v>
      </c>
      <c r="DZ11" t="s">
        <v>234</v>
      </c>
      <c r="EA11" t="s">
        <v>234</v>
      </c>
      <c r="EB11" t="s">
        <v>235</v>
      </c>
      <c r="EC11" t="s">
        <v>234</v>
      </c>
      <c r="ED11" t="s">
        <v>234</v>
      </c>
      <c r="EE11" t="s">
        <v>234</v>
      </c>
      <c r="EF11" t="s">
        <v>234</v>
      </c>
      <c r="EG11" t="s">
        <v>234</v>
      </c>
      <c r="EH11" t="s">
        <v>234</v>
      </c>
      <c r="EI11" t="s">
        <v>234</v>
      </c>
      <c r="EJ11" t="s">
        <v>234</v>
      </c>
      <c r="EK11" t="s">
        <v>234</v>
      </c>
      <c r="EL11" t="s">
        <v>234</v>
      </c>
      <c r="EM11" t="s">
        <v>234</v>
      </c>
      <c r="EN11" t="s">
        <v>234</v>
      </c>
      <c r="EO11" t="s">
        <v>234</v>
      </c>
      <c r="EP11" t="s">
        <v>234</v>
      </c>
      <c r="EQ11" t="s">
        <v>234</v>
      </c>
      <c r="ER11" t="s">
        <v>234</v>
      </c>
      <c r="ES11" t="s">
        <v>234</v>
      </c>
      <c r="ET11" t="s">
        <v>234</v>
      </c>
      <c r="EU11" t="s">
        <v>234</v>
      </c>
      <c r="EV11" t="s">
        <v>234</v>
      </c>
      <c r="EW11" t="s">
        <v>234</v>
      </c>
      <c r="EX11" t="s">
        <v>234</v>
      </c>
      <c r="EY11" t="s">
        <v>234</v>
      </c>
      <c r="EZ11" t="s">
        <v>234</v>
      </c>
      <c r="FA11" t="s">
        <v>234</v>
      </c>
      <c r="FB11" t="s">
        <v>234</v>
      </c>
      <c r="FC11" t="s">
        <v>234</v>
      </c>
      <c r="FD11" t="s">
        <v>234</v>
      </c>
      <c r="FE11" t="s">
        <v>234</v>
      </c>
      <c r="FF11" t="s">
        <v>234</v>
      </c>
      <c r="FG11" t="s">
        <v>234</v>
      </c>
      <c r="FH11" t="s">
        <v>234</v>
      </c>
      <c r="FI11" t="s">
        <v>234</v>
      </c>
      <c r="FJ11" t="s">
        <v>234</v>
      </c>
      <c r="FK11" t="s">
        <v>234</v>
      </c>
      <c r="FL11" t="s">
        <v>234</v>
      </c>
      <c r="FM11" t="s">
        <v>234</v>
      </c>
      <c r="FN11" t="s">
        <v>234</v>
      </c>
      <c r="FO11" t="s">
        <v>234</v>
      </c>
      <c r="FP11" t="s">
        <v>234</v>
      </c>
      <c r="FQ11" t="s">
        <v>234</v>
      </c>
      <c r="FR11" t="s">
        <v>234</v>
      </c>
      <c r="FU11" t="s">
        <v>234</v>
      </c>
      <c r="FV11" t="s">
        <v>234</v>
      </c>
      <c r="FW11" t="s">
        <v>234</v>
      </c>
      <c r="FX11" t="s">
        <v>234</v>
      </c>
      <c r="FY11" t="s">
        <v>234</v>
      </c>
      <c r="FZ11" t="s">
        <v>234</v>
      </c>
      <c r="GA11" t="s">
        <v>234</v>
      </c>
      <c r="GB11" t="s">
        <v>234</v>
      </c>
      <c r="GC11" t="s">
        <v>234</v>
      </c>
      <c r="GD11" t="s">
        <v>234</v>
      </c>
      <c r="GE11" t="s">
        <v>234</v>
      </c>
      <c r="GF11" t="s">
        <v>234</v>
      </c>
      <c r="GG11" t="s">
        <v>234</v>
      </c>
      <c r="GH11" t="s">
        <v>234</v>
      </c>
      <c r="GI11" t="s">
        <v>234</v>
      </c>
      <c r="GJ11" t="s">
        <v>234</v>
      </c>
      <c r="GK11" t="s">
        <v>234</v>
      </c>
      <c r="GL11" t="s">
        <v>234</v>
      </c>
      <c r="GM11" t="s">
        <v>234</v>
      </c>
      <c r="GN11" t="s">
        <v>234</v>
      </c>
      <c r="GO11" t="s">
        <v>234</v>
      </c>
      <c r="GP11" t="s">
        <v>234</v>
      </c>
      <c r="GQ11" t="s">
        <v>234</v>
      </c>
      <c r="GR11" t="s">
        <v>234</v>
      </c>
      <c r="GS11" t="s">
        <v>234</v>
      </c>
      <c r="GT11" t="s">
        <v>234</v>
      </c>
      <c r="GU11" t="s">
        <v>234</v>
      </c>
      <c r="GV11" t="s">
        <v>234</v>
      </c>
      <c r="GW11" t="s">
        <v>234</v>
      </c>
      <c r="GX11" t="s">
        <v>234</v>
      </c>
      <c r="GY11" t="s">
        <v>234</v>
      </c>
      <c r="GZ11" t="s">
        <v>234</v>
      </c>
      <c r="HA11" t="s">
        <v>234</v>
      </c>
      <c r="HB11" t="s">
        <v>234</v>
      </c>
      <c r="HC11" t="s">
        <v>234</v>
      </c>
      <c r="HD11" t="s">
        <v>234</v>
      </c>
      <c r="HE11" t="s">
        <v>234</v>
      </c>
      <c r="HF11" t="s">
        <v>234</v>
      </c>
      <c r="HG11" t="s">
        <v>234</v>
      </c>
      <c r="HH11" t="s">
        <v>234</v>
      </c>
      <c r="HI11" t="s">
        <v>234</v>
      </c>
      <c r="HJ11" t="s">
        <v>234</v>
      </c>
      <c r="HK11" t="s">
        <v>234</v>
      </c>
      <c r="HL11" t="s">
        <v>234</v>
      </c>
      <c r="HM11" t="s">
        <v>234</v>
      </c>
      <c r="HN11" t="s">
        <v>234</v>
      </c>
      <c r="HO11" t="s">
        <v>237</v>
      </c>
      <c r="HP11" t="s">
        <v>234</v>
      </c>
    </row>
    <row r="12" spans="1:226" x14ac:dyDescent="0.2">
      <c r="A12" t="s">
        <v>248</v>
      </c>
      <c r="B12" t="s">
        <v>234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234</v>
      </c>
      <c r="J12" t="s">
        <v>234</v>
      </c>
      <c r="K12" t="s">
        <v>234</v>
      </c>
      <c r="L12" t="s">
        <v>241</v>
      </c>
      <c r="M12" t="s">
        <v>234</v>
      </c>
      <c r="N12" t="s">
        <v>234</v>
      </c>
      <c r="Q12" t="s">
        <v>234</v>
      </c>
      <c r="R12" t="s">
        <v>234</v>
      </c>
      <c r="S12" t="s">
        <v>234</v>
      </c>
      <c r="T12" t="s">
        <v>234</v>
      </c>
      <c r="U12" t="s">
        <v>234</v>
      </c>
      <c r="V12" t="s">
        <v>234</v>
      </c>
      <c r="W12" t="s">
        <v>236</v>
      </c>
      <c r="X12" t="s">
        <v>234</v>
      </c>
      <c r="Y12" t="s">
        <v>234</v>
      </c>
      <c r="Z12" t="s">
        <v>236</v>
      </c>
      <c r="AA12" t="s">
        <v>234</v>
      </c>
      <c r="AB12" t="s">
        <v>234</v>
      </c>
      <c r="AC12" t="s">
        <v>234</v>
      </c>
      <c r="AF12" t="s">
        <v>234</v>
      </c>
      <c r="AG12" t="s">
        <v>234</v>
      </c>
      <c r="AH12" t="s">
        <v>236</v>
      </c>
      <c r="AI12" t="s">
        <v>234</v>
      </c>
      <c r="AJ12" t="s">
        <v>234</v>
      </c>
      <c r="AK12" t="s">
        <v>234</v>
      </c>
      <c r="AL12" t="s">
        <v>236</v>
      </c>
      <c r="AM12" t="s">
        <v>234</v>
      </c>
      <c r="AN12" t="s">
        <v>234</v>
      </c>
      <c r="AO12" t="s">
        <v>234</v>
      </c>
      <c r="AP12" t="s">
        <v>234</v>
      </c>
      <c r="AQ12" t="s">
        <v>234</v>
      </c>
      <c r="AR12" t="s">
        <v>236</v>
      </c>
      <c r="AU12" t="s">
        <v>234</v>
      </c>
      <c r="AV12" t="s">
        <v>234</v>
      </c>
      <c r="AW12" t="s">
        <v>234</v>
      </c>
      <c r="AX12" t="s">
        <v>236</v>
      </c>
      <c r="AY12" t="s">
        <v>234</v>
      </c>
      <c r="AZ12" t="s">
        <v>234</v>
      </c>
      <c r="BA12" t="s">
        <v>234</v>
      </c>
      <c r="BB12" t="s">
        <v>234</v>
      </c>
      <c r="BC12" t="s">
        <v>234</v>
      </c>
      <c r="BD12" t="s">
        <v>234</v>
      </c>
      <c r="BE12" t="s">
        <v>234</v>
      </c>
      <c r="BH12" t="s">
        <v>234</v>
      </c>
      <c r="BI12" t="s">
        <v>234</v>
      </c>
      <c r="BJ12" t="s">
        <v>234</v>
      </c>
      <c r="BK12" t="s">
        <v>234</v>
      </c>
      <c r="BL12" t="s">
        <v>234</v>
      </c>
      <c r="BM12" t="s">
        <v>234</v>
      </c>
      <c r="BN12" t="s">
        <v>234</v>
      </c>
      <c r="BO12" t="s">
        <v>234</v>
      </c>
      <c r="BP12" t="s">
        <v>234</v>
      </c>
      <c r="BQ12" t="s">
        <v>234</v>
      </c>
      <c r="BR12" t="s">
        <v>234</v>
      </c>
      <c r="BS12" t="s">
        <v>234</v>
      </c>
      <c r="BT12" t="s">
        <v>236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238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K12" t="s">
        <v>234</v>
      </c>
      <c r="CL12" t="s">
        <v>237</v>
      </c>
      <c r="CM12" t="s">
        <v>234</v>
      </c>
      <c r="CN12" t="s">
        <v>234</v>
      </c>
      <c r="CO12" t="s">
        <v>241</v>
      </c>
      <c r="CP12" t="s">
        <v>234</v>
      </c>
      <c r="CQ12" t="s">
        <v>234</v>
      </c>
      <c r="DF12" t="s">
        <v>234</v>
      </c>
      <c r="DG12" t="s">
        <v>234</v>
      </c>
      <c r="DH12" t="s">
        <v>234</v>
      </c>
      <c r="DI12" t="s">
        <v>234</v>
      </c>
      <c r="DJ12" t="s">
        <v>234</v>
      </c>
      <c r="DK12" t="s">
        <v>234</v>
      </c>
      <c r="DL12" t="s">
        <v>234</v>
      </c>
      <c r="DM12" t="s">
        <v>234</v>
      </c>
      <c r="DN12" t="s">
        <v>234</v>
      </c>
      <c r="DO12" t="s">
        <v>234</v>
      </c>
      <c r="DP12" t="s">
        <v>241</v>
      </c>
      <c r="DQ12" t="s">
        <v>234</v>
      </c>
      <c r="DR12" t="s">
        <v>234</v>
      </c>
      <c r="DS12" t="s">
        <v>234</v>
      </c>
      <c r="DT12" t="s">
        <v>234</v>
      </c>
      <c r="DX12" t="s">
        <v>234</v>
      </c>
      <c r="DY12" t="s">
        <v>234</v>
      </c>
      <c r="DZ12" t="s">
        <v>234</v>
      </c>
      <c r="EA12" t="s">
        <v>234</v>
      </c>
      <c r="EB12" t="s">
        <v>234</v>
      </c>
      <c r="EC12" t="s">
        <v>234</v>
      </c>
      <c r="ED12" t="s">
        <v>234</v>
      </c>
      <c r="EE12" t="s">
        <v>234</v>
      </c>
      <c r="EF12" t="s">
        <v>234</v>
      </c>
      <c r="EG12" t="s">
        <v>234</v>
      </c>
      <c r="EH12" t="s">
        <v>234</v>
      </c>
      <c r="EI12" t="s">
        <v>234</v>
      </c>
      <c r="EJ12" t="s">
        <v>234</v>
      </c>
      <c r="EK12" t="s">
        <v>234</v>
      </c>
      <c r="EL12" t="s">
        <v>234</v>
      </c>
      <c r="EM12" t="s">
        <v>234</v>
      </c>
      <c r="EN12" t="s">
        <v>234</v>
      </c>
      <c r="EO12" t="s">
        <v>234</v>
      </c>
      <c r="EP12" t="s">
        <v>234</v>
      </c>
      <c r="EQ12" t="s">
        <v>234</v>
      </c>
      <c r="ER12" t="s">
        <v>234</v>
      </c>
      <c r="ES12" t="s">
        <v>234</v>
      </c>
      <c r="ET12" t="s">
        <v>234</v>
      </c>
      <c r="EU12" t="s">
        <v>234</v>
      </c>
      <c r="EV12" t="s">
        <v>234</v>
      </c>
      <c r="EW12" t="s">
        <v>234</v>
      </c>
      <c r="EX12" t="s">
        <v>234</v>
      </c>
      <c r="EY12" t="s">
        <v>234</v>
      </c>
      <c r="EZ12" t="s">
        <v>234</v>
      </c>
      <c r="FA12" t="s">
        <v>234</v>
      </c>
      <c r="FB12" t="s">
        <v>234</v>
      </c>
      <c r="FC12" t="s">
        <v>234</v>
      </c>
      <c r="FD12" t="s">
        <v>234</v>
      </c>
      <c r="FE12" t="s">
        <v>234</v>
      </c>
      <c r="FF12" t="s">
        <v>234</v>
      </c>
      <c r="FG12" t="s">
        <v>234</v>
      </c>
      <c r="FH12" t="s">
        <v>234</v>
      </c>
      <c r="FI12" t="s">
        <v>234</v>
      </c>
      <c r="FJ12" t="s">
        <v>234</v>
      </c>
      <c r="FK12" t="s">
        <v>234</v>
      </c>
      <c r="FL12" t="s">
        <v>234</v>
      </c>
      <c r="FM12" t="s">
        <v>234</v>
      </c>
      <c r="FN12" t="s">
        <v>234</v>
      </c>
      <c r="FO12" t="s">
        <v>234</v>
      </c>
      <c r="FP12" t="s">
        <v>234</v>
      </c>
      <c r="FQ12" t="s">
        <v>234</v>
      </c>
      <c r="FR12" t="s">
        <v>234</v>
      </c>
      <c r="FU12" t="s">
        <v>234</v>
      </c>
      <c r="FV12" t="s">
        <v>234</v>
      </c>
      <c r="FW12" t="s">
        <v>234</v>
      </c>
      <c r="FX12" t="s">
        <v>234</v>
      </c>
      <c r="FY12" t="s">
        <v>234</v>
      </c>
      <c r="FZ12" t="s">
        <v>234</v>
      </c>
      <c r="GA12" t="s">
        <v>234</v>
      </c>
      <c r="GB12" t="s">
        <v>234</v>
      </c>
      <c r="GC12" t="s">
        <v>234</v>
      </c>
      <c r="GD12" t="s">
        <v>234</v>
      </c>
      <c r="GE12" t="s">
        <v>234</v>
      </c>
      <c r="GF12" t="s">
        <v>234</v>
      </c>
      <c r="GG12" t="s">
        <v>234</v>
      </c>
      <c r="GH12" t="s">
        <v>234</v>
      </c>
      <c r="GI12" t="s">
        <v>234</v>
      </c>
      <c r="GJ12" t="s">
        <v>234</v>
      </c>
      <c r="GK12" t="s">
        <v>234</v>
      </c>
      <c r="GL12" t="s">
        <v>234</v>
      </c>
      <c r="GM12" t="s">
        <v>234</v>
      </c>
      <c r="GN12" t="s">
        <v>234</v>
      </c>
      <c r="GO12" t="s">
        <v>234</v>
      </c>
      <c r="GP12" t="s">
        <v>234</v>
      </c>
      <c r="GQ12" t="s">
        <v>234</v>
      </c>
      <c r="GR12" t="s">
        <v>234</v>
      </c>
      <c r="GS12" t="s">
        <v>234</v>
      </c>
      <c r="GT12" t="s">
        <v>234</v>
      </c>
      <c r="GU12" t="s">
        <v>234</v>
      </c>
      <c r="GV12" t="s">
        <v>234</v>
      </c>
      <c r="GW12" t="s">
        <v>234</v>
      </c>
      <c r="GX12" t="s">
        <v>234</v>
      </c>
      <c r="GY12" t="s">
        <v>234</v>
      </c>
      <c r="GZ12" t="s">
        <v>234</v>
      </c>
      <c r="HA12" t="s">
        <v>234</v>
      </c>
      <c r="HB12" t="s">
        <v>234</v>
      </c>
      <c r="HC12" t="s">
        <v>234</v>
      </c>
      <c r="HD12" t="s">
        <v>234</v>
      </c>
      <c r="HE12" t="s">
        <v>234</v>
      </c>
      <c r="HF12" t="s">
        <v>234</v>
      </c>
      <c r="HG12" t="s">
        <v>234</v>
      </c>
      <c r="HH12" t="s">
        <v>234</v>
      </c>
      <c r="HI12" t="s">
        <v>234</v>
      </c>
      <c r="HJ12" t="s">
        <v>234</v>
      </c>
      <c r="HK12" t="s">
        <v>234</v>
      </c>
      <c r="HL12" t="s">
        <v>234</v>
      </c>
      <c r="HM12" t="s">
        <v>234</v>
      </c>
      <c r="HN12" t="s">
        <v>234</v>
      </c>
      <c r="HO12" t="s">
        <v>234</v>
      </c>
      <c r="HP12" t="s">
        <v>234</v>
      </c>
    </row>
    <row r="13" spans="1:226" x14ac:dyDescent="0.2">
      <c r="A13" t="s">
        <v>249</v>
      </c>
      <c r="B13" t="s">
        <v>236</v>
      </c>
      <c r="C13" t="s">
        <v>234</v>
      </c>
      <c r="D13" t="s">
        <v>234</v>
      </c>
      <c r="E13" t="s">
        <v>234</v>
      </c>
      <c r="F13" t="s">
        <v>234</v>
      </c>
      <c r="G13" t="s">
        <v>234</v>
      </c>
      <c r="H13" t="s">
        <v>234</v>
      </c>
      <c r="I13" t="s">
        <v>234</v>
      </c>
      <c r="J13" t="s">
        <v>234</v>
      </c>
      <c r="K13" t="s">
        <v>234</v>
      </c>
      <c r="L13" t="s">
        <v>234</v>
      </c>
      <c r="M13" t="s">
        <v>234</v>
      </c>
      <c r="N13" t="s">
        <v>236</v>
      </c>
      <c r="Q13" t="s">
        <v>234</v>
      </c>
      <c r="R13" t="s">
        <v>234</v>
      </c>
      <c r="S13" t="s">
        <v>234</v>
      </c>
      <c r="T13" t="s">
        <v>234</v>
      </c>
      <c r="U13" t="s">
        <v>234</v>
      </c>
      <c r="V13" t="s">
        <v>234</v>
      </c>
      <c r="W13" t="s">
        <v>236</v>
      </c>
      <c r="X13" t="s">
        <v>234</v>
      </c>
      <c r="Y13" t="s">
        <v>237</v>
      </c>
      <c r="Z13" t="s">
        <v>236</v>
      </c>
      <c r="AA13" t="s">
        <v>234</v>
      </c>
      <c r="AB13" t="s">
        <v>234</v>
      </c>
      <c r="AC13" t="s">
        <v>234</v>
      </c>
      <c r="AF13" t="s">
        <v>234</v>
      </c>
      <c r="AG13" t="s">
        <v>234</v>
      </c>
      <c r="AH13" t="s">
        <v>236</v>
      </c>
      <c r="AI13" t="s">
        <v>234</v>
      </c>
      <c r="AJ13" t="s">
        <v>234</v>
      </c>
      <c r="AK13" t="s">
        <v>234</v>
      </c>
      <c r="AL13" t="s">
        <v>234</v>
      </c>
      <c r="AM13" t="s">
        <v>234</v>
      </c>
      <c r="AN13" t="s">
        <v>235</v>
      </c>
      <c r="AO13" t="s">
        <v>234</v>
      </c>
      <c r="AP13" t="s">
        <v>234</v>
      </c>
      <c r="AQ13" t="s">
        <v>234</v>
      </c>
      <c r="AR13" t="s">
        <v>236</v>
      </c>
      <c r="AU13" t="s">
        <v>234</v>
      </c>
      <c r="AV13" t="s">
        <v>234</v>
      </c>
      <c r="AW13" t="s">
        <v>234</v>
      </c>
      <c r="AX13" t="s">
        <v>236</v>
      </c>
      <c r="AY13" t="s">
        <v>234</v>
      </c>
      <c r="AZ13" t="s">
        <v>236</v>
      </c>
      <c r="BA13" t="s">
        <v>237</v>
      </c>
      <c r="BB13" t="s">
        <v>234</v>
      </c>
      <c r="BC13" t="s">
        <v>234</v>
      </c>
      <c r="BD13" t="s">
        <v>234</v>
      </c>
      <c r="BE13" t="s">
        <v>234</v>
      </c>
      <c r="BH13" t="s">
        <v>234</v>
      </c>
      <c r="BI13" t="s">
        <v>234</v>
      </c>
      <c r="BJ13" t="s">
        <v>237</v>
      </c>
      <c r="BK13" t="s">
        <v>234</v>
      </c>
      <c r="BL13" t="s">
        <v>234</v>
      </c>
      <c r="BM13" t="s">
        <v>234</v>
      </c>
      <c r="BN13" t="s">
        <v>234</v>
      </c>
      <c r="BO13" t="s">
        <v>234</v>
      </c>
      <c r="BP13" t="s">
        <v>236</v>
      </c>
      <c r="BQ13" t="s">
        <v>234</v>
      </c>
      <c r="BR13" t="s">
        <v>237</v>
      </c>
      <c r="BS13" t="s">
        <v>234</v>
      </c>
      <c r="BT13" t="s">
        <v>236</v>
      </c>
      <c r="BW13" t="s">
        <v>234</v>
      </c>
      <c r="BX13" t="s">
        <v>234</v>
      </c>
      <c r="BY13" t="s">
        <v>234</v>
      </c>
      <c r="BZ13" t="s">
        <v>236</v>
      </c>
      <c r="CA13" t="s">
        <v>236</v>
      </c>
      <c r="CB13" t="s">
        <v>234</v>
      </c>
      <c r="CC13" t="s">
        <v>238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K13" t="s">
        <v>234</v>
      </c>
      <c r="CL13" t="s">
        <v>235</v>
      </c>
      <c r="CM13" t="s">
        <v>235</v>
      </c>
      <c r="CN13" t="s">
        <v>234</v>
      </c>
      <c r="CO13" t="s">
        <v>234</v>
      </c>
      <c r="CP13" t="s">
        <v>236</v>
      </c>
      <c r="CQ13" t="s">
        <v>234</v>
      </c>
      <c r="DF13" t="s">
        <v>234</v>
      </c>
      <c r="DG13" t="s">
        <v>236</v>
      </c>
      <c r="DH13" t="s">
        <v>234</v>
      </c>
      <c r="DI13" t="s">
        <v>234</v>
      </c>
      <c r="DJ13" t="s">
        <v>234</v>
      </c>
      <c r="DK13" t="s">
        <v>234</v>
      </c>
      <c r="DL13" t="s">
        <v>234</v>
      </c>
      <c r="DM13" t="s">
        <v>236</v>
      </c>
      <c r="DN13" t="s">
        <v>234</v>
      </c>
      <c r="DO13" t="s">
        <v>235</v>
      </c>
      <c r="DP13" t="s">
        <v>234</v>
      </c>
      <c r="DQ13" t="s">
        <v>234</v>
      </c>
      <c r="DR13" t="s">
        <v>234</v>
      </c>
      <c r="DS13" t="s">
        <v>234</v>
      </c>
      <c r="DT13" t="s">
        <v>234</v>
      </c>
      <c r="DX13" t="s">
        <v>234</v>
      </c>
      <c r="DY13" t="s">
        <v>237</v>
      </c>
      <c r="DZ13" t="s">
        <v>234</v>
      </c>
      <c r="EA13" t="s">
        <v>237</v>
      </c>
      <c r="EB13" t="s">
        <v>238</v>
      </c>
      <c r="EC13" t="s">
        <v>234</v>
      </c>
      <c r="ED13" t="s">
        <v>236</v>
      </c>
      <c r="EE13" t="s">
        <v>234</v>
      </c>
      <c r="EF13" t="s">
        <v>234</v>
      </c>
      <c r="EG13" t="s">
        <v>234</v>
      </c>
      <c r="EH13" t="s">
        <v>234</v>
      </c>
      <c r="EI13" t="s">
        <v>234</v>
      </c>
      <c r="EJ13" t="s">
        <v>234</v>
      </c>
      <c r="EK13" t="s">
        <v>235</v>
      </c>
      <c r="EL13" t="s">
        <v>235</v>
      </c>
      <c r="EM13" t="s">
        <v>234</v>
      </c>
      <c r="EN13" t="s">
        <v>234</v>
      </c>
      <c r="EO13" t="s">
        <v>234</v>
      </c>
      <c r="EP13" t="s">
        <v>234</v>
      </c>
      <c r="EQ13" t="s">
        <v>234</v>
      </c>
      <c r="ER13" t="s">
        <v>236</v>
      </c>
      <c r="ES13" t="s">
        <v>234</v>
      </c>
      <c r="ET13" t="s">
        <v>234</v>
      </c>
      <c r="EU13" t="s">
        <v>236</v>
      </c>
      <c r="EV13" t="s">
        <v>235</v>
      </c>
      <c r="EW13" t="s">
        <v>235</v>
      </c>
      <c r="EX13" t="s">
        <v>234</v>
      </c>
      <c r="EY13" t="s">
        <v>234</v>
      </c>
      <c r="EZ13" t="s">
        <v>234</v>
      </c>
      <c r="FA13" t="s">
        <v>235</v>
      </c>
      <c r="FB13" t="s">
        <v>234</v>
      </c>
      <c r="FC13" t="s">
        <v>234</v>
      </c>
      <c r="FD13" t="s">
        <v>234</v>
      </c>
      <c r="FE13" t="s">
        <v>234</v>
      </c>
      <c r="FF13" t="s">
        <v>234</v>
      </c>
      <c r="FG13" t="s">
        <v>234</v>
      </c>
      <c r="FH13" t="s">
        <v>234</v>
      </c>
      <c r="FI13" t="s">
        <v>234</v>
      </c>
      <c r="FJ13" t="s">
        <v>234</v>
      </c>
      <c r="FK13" t="s">
        <v>234</v>
      </c>
      <c r="FL13" t="s">
        <v>234</v>
      </c>
      <c r="FM13" t="s">
        <v>234</v>
      </c>
      <c r="FN13" t="s">
        <v>234</v>
      </c>
      <c r="FO13" t="s">
        <v>235</v>
      </c>
      <c r="FP13" t="s">
        <v>234</v>
      </c>
      <c r="FQ13" t="s">
        <v>234</v>
      </c>
      <c r="FR13" t="s">
        <v>234</v>
      </c>
      <c r="FU13" t="s">
        <v>235</v>
      </c>
      <c r="FV13" t="s">
        <v>235</v>
      </c>
      <c r="FW13" t="s">
        <v>234</v>
      </c>
      <c r="FX13" t="s">
        <v>234</v>
      </c>
      <c r="FY13" t="s">
        <v>234</v>
      </c>
      <c r="FZ13" t="s">
        <v>234</v>
      </c>
      <c r="GA13" t="s">
        <v>234</v>
      </c>
      <c r="GB13" t="s">
        <v>234</v>
      </c>
      <c r="GC13" t="s">
        <v>235</v>
      </c>
      <c r="GD13" t="s">
        <v>234</v>
      </c>
      <c r="GE13" t="s">
        <v>234</v>
      </c>
      <c r="GF13" t="s">
        <v>234</v>
      </c>
      <c r="GG13" t="s">
        <v>234</v>
      </c>
      <c r="GH13" t="s">
        <v>235</v>
      </c>
      <c r="GI13" t="s">
        <v>236</v>
      </c>
      <c r="GJ13" t="s">
        <v>234</v>
      </c>
      <c r="GK13" t="s">
        <v>234</v>
      </c>
      <c r="GL13" t="s">
        <v>234</v>
      </c>
      <c r="GM13" t="s">
        <v>234</v>
      </c>
      <c r="GN13" t="s">
        <v>234</v>
      </c>
      <c r="GO13" t="s">
        <v>235</v>
      </c>
      <c r="GP13" t="s">
        <v>234</v>
      </c>
      <c r="GQ13" t="s">
        <v>234</v>
      </c>
      <c r="GR13" t="s">
        <v>234</v>
      </c>
      <c r="GS13" t="s">
        <v>237</v>
      </c>
      <c r="GT13" t="s">
        <v>234</v>
      </c>
      <c r="GU13" t="s">
        <v>234</v>
      </c>
      <c r="GV13" t="s">
        <v>234</v>
      </c>
      <c r="GW13" t="s">
        <v>234</v>
      </c>
      <c r="GX13" t="s">
        <v>234</v>
      </c>
      <c r="GY13" t="s">
        <v>234</v>
      </c>
      <c r="GZ13" t="s">
        <v>234</v>
      </c>
      <c r="HA13" t="s">
        <v>234</v>
      </c>
      <c r="HB13" t="s">
        <v>234</v>
      </c>
      <c r="HC13" t="s">
        <v>234</v>
      </c>
      <c r="HD13" t="s">
        <v>234</v>
      </c>
      <c r="HE13" t="s">
        <v>237</v>
      </c>
      <c r="HF13" t="s">
        <v>234</v>
      </c>
      <c r="HG13" t="s">
        <v>234</v>
      </c>
      <c r="HH13" t="s">
        <v>234</v>
      </c>
      <c r="HI13" t="s">
        <v>234</v>
      </c>
      <c r="HJ13" t="s">
        <v>234</v>
      </c>
      <c r="HK13" t="s">
        <v>237</v>
      </c>
      <c r="HL13" t="s">
        <v>234</v>
      </c>
      <c r="HM13" t="s">
        <v>235</v>
      </c>
      <c r="HN13" t="s">
        <v>237</v>
      </c>
      <c r="HO13" t="s">
        <v>234</v>
      </c>
      <c r="HP13" t="s">
        <v>234</v>
      </c>
    </row>
    <row r="14" spans="1:226" x14ac:dyDescent="0.2">
      <c r="A14" t="s">
        <v>250</v>
      </c>
      <c r="B14" t="s">
        <v>234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H14" t="s">
        <v>234</v>
      </c>
      <c r="I14" t="s">
        <v>235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Q14" t="s">
        <v>236</v>
      </c>
      <c r="R14" t="s">
        <v>234</v>
      </c>
      <c r="S14" t="s">
        <v>234</v>
      </c>
      <c r="T14" t="s">
        <v>236</v>
      </c>
      <c r="U14" t="s">
        <v>234</v>
      </c>
      <c r="V14" t="s">
        <v>234</v>
      </c>
      <c r="W14" t="s">
        <v>236</v>
      </c>
      <c r="X14" t="s">
        <v>234</v>
      </c>
      <c r="Y14" t="s">
        <v>234</v>
      </c>
      <c r="Z14" t="s">
        <v>236</v>
      </c>
      <c r="AA14" t="s">
        <v>234</v>
      </c>
      <c r="AB14" t="s">
        <v>234</v>
      </c>
      <c r="AC14" t="s">
        <v>234</v>
      </c>
      <c r="AF14" t="s">
        <v>234</v>
      </c>
      <c r="AG14" t="s">
        <v>234</v>
      </c>
      <c r="AH14" t="s">
        <v>236</v>
      </c>
      <c r="AI14" t="s">
        <v>234</v>
      </c>
      <c r="AJ14" t="s">
        <v>234</v>
      </c>
      <c r="AK14" t="s">
        <v>234</v>
      </c>
      <c r="AL14" t="s">
        <v>237</v>
      </c>
      <c r="AM14" t="s">
        <v>237</v>
      </c>
      <c r="AN14" t="s">
        <v>241</v>
      </c>
      <c r="AO14" t="s">
        <v>234</v>
      </c>
      <c r="AP14" t="s">
        <v>237</v>
      </c>
      <c r="AQ14" t="s">
        <v>234</v>
      </c>
      <c r="AR14" t="s">
        <v>234</v>
      </c>
      <c r="AU14" t="s">
        <v>234</v>
      </c>
      <c r="AV14" t="s">
        <v>234</v>
      </c>
      <c r="AW14" t="s">
        <v>234</v>
      </c>
      <c r="AX14" t="s">
        <v>236</v>
      </c>
      <c r="AY14" t="s">
        <v>234</v>
      </c>
      <c r="AZ14" t="s">
        <v>234</v>
      </c>
      <c r="BA14" t="s">
        <v>237</v>
      </c>
      <c r="BB14" t="s">
        <v>234</v>
      </c>
      <c r="BC14" t="s">
        <v>237</v>
      </c>
      <c r="BD14" t="s">
        <v>234</v>
      </c>
      <c r="BE14" t="s">
        <v>234</v>
      </c>
      <c r="BH14" t="s">
        <v>234</v>
      </c>
      <c r="BI14" t="s">
        <v>234</v>
      </c>
      <c r="BJ14" t="s">
        <v>234</v>
      </c>
      <c r="BK14" t="s">
        <v>234</v>
      </c>
      <c r="BL14" t="s">
        <v>234</v>
      </c>
      <c r="BM14" t="s">
        <v>234</v>
      </c>
      <c r="BN14" t="s">
        <v>234</v>
      </c>
      <c r="BO14" t="s">
        <v>234</v>
      </c>
      <c r="BP14" t="s">
        <v>234</v>
      </c>
      <c r="BQ14" t="s">
        <v>234</v>
      </c>
      <c r="BR14" t="s">
        <v>234</v>
      </c>
      <c r="BS14" t="s">
        <v>234</v>
      </c>
      <c r="BT14" t="s">
        <v>236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238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K14" t="s">
        <v>234</v>
      </c>
      <c r="CL14" t="s">
        <v>234</v>
      </c>
      <c r="CM14" t="s">
        <v>234</v>
      </c>
      <c r="CN14" t="s">
        <v>234</v>
      </c>
      <c r="CO14" t="s">
        <v>234</v>
      </c>
      <c r="CP14" t="s">
        <v>234</v>
      </c>
      <c r="CQ14" t="s">
        <v>234</v>
      </c>
      <c r="DF14" t="s">
        <v>234</v>
      </c>
      <c r="DG14" t="s">
        <v>234</v>
      </c>
      <c r="DH14" t="s">
        <v>234</v>
      </c>
      <c r="DI14" t="s">
        <v>234</v>
      </c>
      <c r="DJ14" t="s">
        <v>234</v>
      </c>
      <c r="DK14" t="s">
        <v>234</v>
      </c>
      <c r="DL14" t="s">
        <v>234</v>
      </c>
      <c r="DM14" t="s">
        <v>234</v>
      </c>
      <c r="DN14" t="s">
        <v>234</v>
      </c>
      <c r="DO14" t="s">
        <v>234</v>
      </c>
      <c r="DP14" t="s">
        <v>234</v>
      </c>
      <c r="DQ14" t="s">
        <v>234</v>
      </c>
      <c r="DR14" t="s">
        <v>234</v>
      </c>
      <c r="DS14" t="s">
        <v>234</v>
      </c>
      <c r="DT14" t="s">
        <v>234</v>
      </c>
      <c r="DX14" t="s">
        <v>234</v>
      </c>
      <c r="DY14" t="s">
        <v>234</v>
      </c>
      <c r="DZ14" t="s">
        <v>234</v>
      </c>
      <c r="EA14" t="s">
        <v>234</v>
      </c>
      <c r="EB14" t="s">
        <v>241</v>
      </c>
      <c r="EC14" t="s">
        <v>234</v>
      </c>
      <c r="ED14" t="s">
        <v>234</v>
      </c>
      <c r="EE14" t="s">
        <v>234</v>
      </c>
      <c r="EF14" t="s">
        <v>234</v>
      </c>
      <c r="EG14" t="s">
        <v>234</v>
      </c>
      <c r="EH14" t="s">
        <v>234</v>
      </c>
      <c r="EI14" t="s">
        <v>237</v>
      </c>
      <c r="EJ14" t="s">
        <v>234</v>
      </c>
      <c r="EK14" t="s">
        <v>234</v>
      </c>
      <c r="EL14" t="s">
        <v>234</v>
      </c>
      <c r="EM14" t="s">
        <v>234</v>
      </c>
      <c r="EN14" t="s">
        <v>234</v>
      </c>
      <c r="EO14" t="s">
        <v>234</v>
      </c>
      <c r="EP14" t="s">
        <v>234</v>
      </c>
      <c r="EQ14" t="s">
        <v>234</v>
      </c>
      <c r="ER14" t="s">
        <v>234</v>
      </c>
      <c r="ES14" t="s">
        <v>234</v>
      </c>
      <c r="ET14" t="s">
        <v>234</v>
      </c>
      <c r="EU14" t="s">
        <v>241</v>
      </c>
      <c r="EV14" t="s">
        <v>234</v>
      </c>
      <c r="EW14" t="s">
        <v>234</v>
      </c>
      <c r="EX14" t="s">
        <v>234</v>
      </c>
      <c r="EY14" t="s">
        <v>234</v>
      </c>
      <c r="EZ14" t="s">
        <v>234</v>
      </c>
      <c r="FA14" t="s">
        <v>234</v>
      </c>
      <c r="FB14" t="s">
        <v>234</v>
      </c>
      <c r="FC14" t="s">
        <v>234</v>
      </c>
      <c r="FD14" t="s">
        <v>234</v>
      </c>
      <c r="FE14" t="s">
        <v>234</v>
      </c>
      <c r="FF14" t="s">
        <v>234</v>
      </c>
      <c r="FG14" t="s">
        <v>234</v>
      </c>
      <c r="FH14" t="s">
        <v>234</v>
      </c>
      <c r="FI14" t="s">
        <v>234</v>
      </c>
      <c r="FJ14" t="s">
        <v>234</v>
      </c>
      <c r="FK14" t="s">
        <v>234</v>
      </c>
      <c r="FL14" t="s">
        <v>234</v>
      </c>
      <c r="FM14" t="s">
        <v>234</v>
      </c>
      <c r="FN14" t="s">
        <v>241</v>
      </c>
      <c r="FO14" t="s">
        <v>234</v>
      </c>
      <c r="FP14" t="s">
        <v>234</v>
      </c>
      <c r="FQ14" t="s">
        <v>234</v>
      </c>
      <c r="FR14" t="s">
        <v>234</v>
      </c>
      <c r="FU14" t="s">
        <v>234</v>
      </c>
      <c r="FV14" t="s">
        <v>234</v>
      </c>
      <c r="FW14" t="s">
        <v>234</v>
      </c>
      <c r="FX14" t="s">
        <v>234</v>
      </c>
      <c r="FY14" t="s">
        <v>234</v>
      </c>
      <c r="FZ14" t="s">
        <v>234</v>
      </c>
      <c r="GA14" t="s">
        <v>234</v>
      </c>
      <c r="GB14" t="s">
        <v>234</v>
      </c>
      <c r="GC14" t="s">
        <v>234</v>
      </c>
      <c r="GD14" t="s">
        <v>234</v>
      </c>
      <c r="GE14" t="s">
        <v>234</v>
      </c>
      <c r="GF14" t="s">
        <v>234</v>
      </c>
      <c r="GG14" t="s">
        <v>234</v>
      </c>
      <c r="GH14" t="s">
        <v>234</v>
      </c>
      <c r="GI14" t="s">
        <v>234</v>
      </c>
      <c r="GJ14" t="s">
        <v>234</v>
      </c>
      <c r="GK14" t="s">
        <v>234</v>
      </c>
      <c r="GL14" t="s">
        <v>234</v>
      </c>
      <c r="GM14" t="s">
        <v>234</v>
      </c>
      <c r="GN14" t="s">
        <v>234</v>
      </c>
      <c r="GO14" t="s">
        <v>234</v>
      </c>
      <c r="GP14" t="s">
        <v>234</v>
      </c>
      <c r="GQ14" t="s">
        <v>234</v>
      </c>
      <c r="GR14" t="s">
        <v>234</v>
      </c>
      <c r="GS14" t="s">
        <v>234</v>
      </c>
      <c r="GT14" t="s">
        <v>234</v>
      </c>
      <c r="GU14" t="s">
        <v>234</v>
      </c>
      <c r="GV14" t="s">
        <v>234</v>
      </c>
      <c r="GW14" t="s">
        <v>234</v>
      </c>
      <c r="GX14" t="s">
        <v>234</v>
      </c>
      <c r="GY14" t="s">
        <v>234</v>
      </c>
      <c r="GZ14" t="s">
        <v>234</v>
      </c>
      <c r="HA14" t="s">
        <v>234</v>
      </c>
      <c r="HB14" t="s">
        <v>234</v>
      </c>
      <c r="HC14" t="s">
        <v>234</v>
      </c>
      <c r="HD14" t="s">
        <v>234</v>
      </c>
      <c r="HE14" t="s">
        <v>234</v>
      </c>
      <c r="HF14" t="s">
        <v>234</v>
      </c>
      <c r="HG14" t="s">
        <v>234</v>
      </c>
      <c r="HH14" t="s">
        <v>234</v>
      </c>
      <c r="HI14" t="s">
        <v>234</v>
      </c>
      <c r="HJ14" t="s">
        <v>234</v>
      </c>
      <c r="HK14" t="s">
        <v>234</v>
      </c>
      <c r="HL14" t="s">
        <v>234</v>
      </c>
      <c r="HM14" t="s">
        <v>234</v>
      </c>
      <c r="HN14" t="s">
        <v>234</v>
      </c>
      <c r="HO14" t="s">
        <v>234</v>
      </c>
      <c r="HP14" t="s">
        <v>234</v>
      </c>
    </row>
    <row r="15" spans="1:226" x14ac:dyDescent="0.2">
      <c r="A15" t="s">
        <v>251</v>
      </c>
      <c r="B15" t="s">
        <v>234</v>
      </c>
      <c r="C15" t="s">
        <v>234</v>
      </c>
      <c r="D15" t="s">
        <v>234</v>
      </c>
      <c r="E15" t="s">
        <v>234</v>
      </c>
      <c r="F15" t="s">
        <v>234</v>
      </c>
      <c r="G15" t="s">
        <v>234</v>
      </c>
      <c r="H15" t="s">
        <v>234</v>
      </c>
      <c r="I15" t="s">
        <v>234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Q15" t="s">
        <v>234</v>
      </c>
      <c r="R15" t="s">
        <v>234</v>
      </c>
      <c r="S15" t="s">
        <v>234</v>
      </c>
      <c r="T15" t="s">
        <v>234</v>
      </c>
      <c r="U15" t="s">
        <v>234</v>
      </c>
      <c r="V15" t="s">
        <v>234</v>
      </c>
      <c r="W15" t="s">
        <v>236</v>
      </c>
      <c r="X15" t="s">
        <v>234</v>
      </c>
      <c r="Y15" t="s">
        <v>234</v>
      </c>
      <c r="Z15" t="s">
        <v>236</v>
      </c>
      <c r="AA15" t="s">
        <v>234</v>
      </c>
      <c r="AB15" t="s">
        <v>234</v>
      </c>
      <c r="AC15" t="s">
        <v>234</v>
      </c>
      <c r="AF15" t="s">
        <v>234</v>
      </c>
      <c r="AG15" t="s">
        <v>234</v>
      </c>
      <c r="AH15" t="s">
        <v>236</v>
      </c>
      <c r="AI15" t="s">
        <v>234</v>
      </c>
      <c r="AJ15" t="s">
        <v>234</v>
      </c>
      <c r="AK15" t="s">
        <v>234</v>
      </c>
      <c r="AL15" t="s">
        <v>234</v>
      </c>
      <c r="AM15" t="s">
        <v>234</v>
      </c>
      <c r="AN15" t="s">
        <v>234</v>
      </c>
      <c r="AO15" t="s">
        <v>234</v>
      </c>
      <c r="AP15" t="s">
        <v>234</v>
      </c>
      <c r="AQ15" t="s">
        <v>234</v>
      </c>
      <c r="AR15" t="s">
        <v>234</v>
      </c>
      <c r="AU15" t="s">
        <v>234</v>
      </c>
      <c r="AV15" t="s">
        <v>234</v>
      </c>
      <c r="AW15" t="s">
        <v>234</v>
      </c>
      <c r="AX15" t="s">
        <v>236</v>
      </c>
      <c r="AY15" t="s">
        <v>234</v>
      </c>
      <c r="AZ15" t="s">
        <v>234</v>
      </c>
      <c r="BA15" t="s">
        <v>234</v>
      </c>
      <c r="BB15" t="s">
        <v>234</v>
      </c>
      <c r="BC15" t="s">
        <v>234</v>
      </c>
      <c r="BD15" t="s">
        <v>234</v>
      </c>
      <c r="BE15" t="s">
        <v>234</v>
      </c>
      <c r="BH15" t="s">
        <v>234</v>
      </c>
      <c r="BI15" t="s">
        <v>234</v>
      </c>
      <c r="BJ15" t="s">
        <v>234</v>
      </c>
      <c r="BK15" t="s">
        <v>234</v>
      </c>
      <c r="BL15" t="s">
        <v>234</v>
      </c>
      <c r="BM15" t="s">
        <v>234</v>
      </c>
      <c r="BN15" t="s">
        <v>234</v>
      </c>
      <c r="BO15" t="s">
        <v>234</v>
      </c>
      <c r="BP15" t="s">
        <v>234</v>
      </c>
      <c r="BQ15" t="s">
        <v>234</v>
      </c>
      <c r="BR15" t="s">
        <v>234</v>
      </c>
      <c r="BS15" t="s">
        <v>234</v>
      </c>
      <c r="BT15" t="s">
        <v>236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238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K15" t="s">
        <v>234</v>
      </c>
      <c r="CL15" t="s">
        <v>234</v>
      </c>
      <c r="CM15" t="s">
        <v>234</v>
      </c>
      <c r="CN15" t="s">
        <v>234</v>
      </c>
      <c r="CO15" t="s">
        <v>234</v>
      </c>
      <c r="CP15" t="s">
        <v>234</v>
      </c>
      <c r="CQ15" t="s">
        <v>234</v>
      </c>
      <c r="DF15" t="s">
        <v>234</v>
      </c>
      <c r="DG15" t="s">
        <v>234</v>
      </c>
      <c r="DH15" t="s">
        <v>234</v>
      </c>
      <c r="DI15" t="s">
        <v>234</v>
      </c>
      <c r="DJ15" t="s">
        <v>234</v>
      </c>
      <c r="DK15" t="s">
        <v>234</v>
      </c>
      <c r="DL15" t="s">
        <v>234</v>
      </c>
      <c r="DM15" t="s">
        <v>234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234</v>
      </c>
      <c r="DT15" t="s">
        <v>234</v>
      </c>
      <c r="DX15" t="s">
        <v>234</v>
      </c>
      <c r="DY15" t="s">
        <v>234</v>
      </c>
      <c r="DZ15" t="s">
        <v>234</v>
      </c>
      <c r="EA15" t="s">
        <v>234</v>
      </c>
      <c r="EB15" t="s">
        <v>234</v>
      </c>
      <c r="EC15" t="s">
        <v>234</v>
      </c>
      <c r="ED15" t="s">
        <v>234</v>
      </c>
      <c r="EE15" t="s">
        <v>234</v>
      </c>
      <c r="EF15" t="s">
        <v>234</v>
      </c>
      <c r="EG15" t="s">
        <v>234</v>
      </c>
      <c r="EH15" t="s">
        <v>234</v>
      </c>
      <c r="EI15" t="s">
        <v>234</v>
      </c>
      <c r="EJ15" t="s">
        <v>234</v>
      </c>
      <c r="EK15" t="s">
        <v>234</v>
      </c>
      <c r="EL15" t="s">
        <v>234</v>
      </c>
      <c r="EM15" t="s">
        <v>234</v>
      </c>
      <c r="EN15" t="s">
        <v>234</v>
      </c>
      <c r="EO15" t="s">
        <v>234</v>
      </c>
      <c r="EP15" t="s">
        <v>234</v>
      </c>
      <c r="EQ15" t="s">
        <v>234</v>
      </c>
      <c r="ER15" t="s">
        <v>234</v>
      </c>
      <c r="ES15" t="s">
        <v>234</v>
      </c>
      <c r="ET15" t="s">
        <v>234</v>
      </c>
      <c r="EU15" t="s">
        <v>234</v>
      </c>
      <c r="EV15" t="s">
        <v>234</v>
      </c>
      <c r="EW15" t="s">
        <v>234</v>
      </c>
      <c r="EX15" t="s">
        <v>234</v>
      </c>
      <c r="EY15" t="s">
        <v>234</v>
      </c>
      <c r="EZ15" t="s">
        <v>234</v>
      </c>
      <c r="FA15" t="s">
        <v>234</v>
      </c>
      <c r="FB15" t="s">
        <v>234</v>
      </c>
      <c r="FC15" t="s">
        <v>234</v>
      </c>
      <c r="FD15" t="s">
        <v>234</v>
      </c>
      <c r="FE15" t="s">
        <v>234</v>
      </c>
      <c r="FF15" t="s">
        <v>234</v>
      </c>
      <c r="FG15" t="s">
        <v>234</v>
      </c>
      <c r="FH15" t="s">
        <v>234</v>
      </c>
      <c r="FI15" t="s">
        <v>234</v>
      </c>
      <c r="FJ15" t="s">
        <v>234</v>
      </c>
      <c r="FK15" t="s">
        <v>234</v>
      </c>
      <c r="FL15" t="s">
        <v>234</v>
      </c>
      <c r="FM15" t="s">
        <v>234</v>
      </c>
      <c r="FN15" t="s">
        <v>234</v>
      </c>
      <c r="FO15" t="s">
        <v>234</v>
      </c>
      <c r="FP15" t="s">
        <v>234</v>
      </c>
      <c r="FQ15" t="s">
        <v>234</v>
      </c>
      <c r="FR15" t="s">
        <v>234</v>
      </c>
      <c r="FU15" t="s">
        <v>234</v>
      </c>
      <c r="FV15" t="s">
        <v>234</v>
      </c>
      <c r="FW15" t="s">
        <v>234</v>
      </c>
      <c r="FX15" t="s">
        <v>234</v>
      </c>
      <c r="FY15" t="s">
        <v>234</v>
      </c>
      <c r="FZ15" t="s">
        <v>234</v>
      </c>
      <c r="GA15" t="s">
        <v>234</v>
      </c>
      <c r="GB15" t="s">
        <v>234</v>
      </c>
      <c r="GC15" t="s">
        <v>234</v>
      </c>
      <c r="GD15" t="s">
        <v>234</v>
      </c>
      <c r="GE15" t="s">
        <v>241</v>
      </c>
      <c r="GF15" t="s">
        <v>234</v>
      </c>
      <c r="GG15" t="s">
        <v>234</v>
      </c>
      <c r="GH15" t="s">
        <v>234</v>
      </c>
      <c r="GI15" t="s">
        <v>234</v>
      </c>
      <c r="GJ15" t="s">
        <v>234</v>
      </c>
      <c r="GK15" t="s">
        <v>234</v>
      </c>
      <c r="GL15" t="s">
        <v>234</v>
      </c>
      <c r="GM15" t="s">
        <v>234</v>
      </c>
      <c r="GN15" t="s">
        <v>234</v>
      </c>
      <c r="GO15" t="s">
        <v>234</v>
      </c>
      <c r="GP15" t="s">
        <v>234</v>
      </c>
      <c r="GQ15" t="s">
        <v>234</v>
      </c>
      <c r="GR15" t="s">
        <v>234</v>
      </c>
      <c r="GS15" t="s">
        <v>234</v>
      </c>
      <c r="GT15" t="s">
        <v>234</v>
      </c>
      <c r="GU15" t="s">
        <v>234</v>
      </c>
      <c r="GV15" t="s">
        <v>234</v>
      </c>
      <c r="GW15" t="s">
        <v>234</v>
      </c>
      <c r="GX15" t="s">
        <v>234</v>
      </c>
      <c r="GY15" t="s">
        <v>234</v>
      </c>
      <c r="GZ15" t="s">
        <v>234</v>
      </c>
      <c r="HA15" t="s">
        <v>234</v>
      </c>
      <c r="HB15" t="s">
        <v>234</v>
      </c>
      <c r="HC15" t="s">
        <v>234</v>
      </c>
      <c r="HD15" t="s">
        <v>234</v>
      </c>
      <c r="HE15" t="s">
        <v>234</v>
      </c>
      <c r="HF15" t="s">
        <v>234</v>
      </c>
      <c r="HG15" t="s">
        <v>234</v>
      </c>
      <c r="HH15" t="s">
        <v>234</v>
      </c>
      <c r="HI15" t="s">
        <v>234</v>
      </c>
      <c r="HJ15" t="s">
        <v>234</v>
      </c>
      <c r="HK15" t="s">
        <v>234</v>
      </c>
      <c r="HL15" t="s">
        <v>234</v>
      </c>
      <c r="HM15" t="s">
        <v>234</v>
      </c>
      <c r="HN15" t="s">
        <v>234</v>
      </c>
      <c r="HO15" t="s">
        <v>234</v>
      </c>
      <c r="HP15" t="s">
        <v>234</v>
      </c>
    </row>
    <row r="16" spans="1:226" x14ac:dyDescent="0.2">
      <c r="A16" t="s">
        <v>252</v>
      </c>
      <c r="B16" t="s">
        <v>236</v>
      </c>
      <c r="C16" t="s">
        <v>236</v>
      </c>
      <c r="D16" t="s">
        <v>238</v>
      </c>
      <c r="E16" t="s">
        <v>234</v>
      </c>
      <c r="F16" t="s">
        <v>241</v>
      </c>
      <c r="G16" t="s">
        <v>236</v>
      </c>
      <c r="H16" t="s">
        <v>234</v>
      </c>
      <c r="I16" t="s">
        <v>234</v>
      </c>
      <c r="J16" t="s">
        <v>234</v>
      </c>
      <c r="K16" t="s">
        <v>234</v>
      </c>
      <c r="L16" t="s">
        <v>241</v>
      </c>
      <c r="M16" t="s">
        <v>234</v>
      </c>
      <c r="N16" t="s">
        <v>234</v>
      </c>
      <c r="Q16" t="s">
        <v>234</v>
      </c>
      <c r="R16" t="s">
        <v>234</v>
      </c>
      <c r="S16" t="s">
        <v>234</v>
      </c>
      <c r="T16" t="s">
        <v>234</v>
      </c>
      <c r="U16" t="s">
        <v>234</v>
      </c>
      <c r="V16" t="s">
        <v>241</v>
      </c>
      <c r="W16" t="s">
        <v>236</v>
      </c>
      <c r="X16" t="s">
        <v>236</v>
      </c>
      <c r="Y16" t="s">
        <v>234</v>
      </c>
      <c r="Z16" t="s">
        <v>236</v>
      </c>
      <c r="AA16" t="s">
        <v>237</v>
      </c>
      <c r="AB16" t="s">
        <v>234</v>
      </c>
      <c r="AC16" t="s">
        <v>234</v>
      </c>
      <c r="AF16" t="s">
        <v>234</v>
      </c>
      <c r="AG16" t="s">
        <v>238</v>
      </c>
      <c r="AH16" t="s">
        <v>236</v>
      </c>
      <c r="AI16" t="s">
        <v>234</v>
      </c>
      <c r="AJ16" t="s">
        <v>234</v>
      </c>
      <c r="AK16" t="s">
        <v>234</v>
      </c>
      <c r="AL16" t="s">
        <v>241</v>
      </c>
      <c r="AM16" t="s">
        <v>234</v>
      </c>
      <c r="AN16" t="s">
        <v>237</v>
      </c>
      <c r="AO16" t="s">
        <v>234</v>
      </c>
      <c r="AP16" t="s">
        <v>234</v>
      </c>
      <c r="AQ16" t="s">
        <v>234</v>
      </c>
      <c r="AR16" t="s">
        <v>241</v>
      </c>
      <c r="AU16" t="s">
        <v>234</v>
      </c>
      <c r="AV16" t="s">
        <v>234</v>
      </c>
      <c r="AW16" t="s">
        <v>234</v>
      </c>
      <c r="AX16" t="s">
        <v>236</v>
      </c>
      <c r="AY16" t="s">
        <v>234</v>
      </c>
      <c r="AZ16" t="s">
        <v>236</v>
      </c>
      <c r="BA16" t="s">
        <v>234</v>
      </c>
      <c r="BB16" t="s">
        <v>234</v>
      </c>
      <c r="BC16" t="s">
        <v>234</v>
      </c>
      <c r="BD16" t="s">
        <v>234</v>
      </c>
      <c r="BE16" t="s">
        <v>234</v>
      </c>
      <c r="BH16" t="s">
        <v>234</v>
      </c>
      <c r="BI16" t="s">
        <v>237</v>
      </c>
      <c r="BJ16" t="s">
        <v>234</v>
      </c>
      <c r="BK16" t="s">
        <v>237</v>
      </c>
      <c r="BL16" t="s">
        <v>234</v>
      </c>
      <c r="BM16" t="s">
        <v>234</v>
      </c>
      <c r="BN16" t="s">
        <v>234</v>
      </c>
      <c r="BO16" t="s">
        <v>234</v>
      </c>
      <c r="BP16" t="s">
        <v>234</v>
      </c>
      <c r="BQ16" t="s">
        <v>234</v>
      </c>
      <c r="BR16" t="s">
        <v>234</v>
      </c>
      <c r="BS16" t="s">
        <v>241</v>
      </c>
      <c r="BT16" t="s">
        <v>236</v>
      </c>
      <c r="BW16" t="s">
        <v>234</v>
      </c>
      <c r="BX16" t="s">
        <v>234</v>
      </c>
      <c r="BY16" t="s">
        <v>236</v>
      </c>
      <c r="BZ16" t="s">
        <v>236</v>
      </c>
      <c r="CA16" t="s">
        <v>236</v>
      </c>
      <c r="CB16" t="s">
        <v>236</v>
      </c>
      <c r="CC16" t="s">
        <v>238</v>
      </c>
      <c r="CD16" t="s">
        <v>236</v>
      </c>
      <c r="CE16" t="s">
        <v>234</v>
      </c>
      <c r="CF16" t="s">
        <v>234</v>
      </c>
      <c r="CG16" t="s">
        <v>234</v>
      </c>
      <c r="CH16" t="s">
        <v>234</v>
      </c>
      <c r="CK16" t="s">
        <v>234</v>
      </c>
      <c r="CL16" t="s">
        <v>236</v>
      </c>
      <c r="CM16" t="s">
        <v>234</v>
      </c>
      <c r="CN16" t="s">
        <v>234</v>
      </c>
      <c r="CO16" t="s">
        <v>241</v>
      </c>
      <c r="CP16" t="s">
        <v>234</v>
      </c>
      <c r="CQ16" t="s">
        <v>234</v>
      </c>
      <c r="DF16" t="s">
        <v>234</v>
      </c>
      <c r="DG16" t="s">
        <v>234</v>
      </c>
      <c r="DH16" t="s">
        <v>234</v>
      </c>
      <c r="DI16" t="s">
        <v>234</v>
      </c>
      <c r="DJ16" t="s">
        <v>234</v>
      </c>
      <c r="DK16" t="s">
        <v>237</v>
      </c>
      <c r="DL16" t="s">
        <v>234</v>
      </c>
      <c r="DM16" t="s">
        <v>234</v>
      </c>
      <c r="DN16" t="s">
        <v>234</v>
      </c>
      <c r="DO16" t="s">
        <v>234</v>
      </c>
      <c r="DP16" t="s">
        <v>241</v>
      </c>
      <c r="DQ16" t="s">
        <v>234</v>
      </c>
      <c r="DR16" t="s">
        <v>234</v>
      </c>
      <c r="DS16" t="s">
        <v>234</v>
      </c>
      <c r="DT16" t="s">
        <v>234</v>
      </c>
      <c r="DX16" t="s">
        <v>234</v>
      </c>
      <c r="DY16" t="s">
        <v>234</v>
      </c>
      <c r="DZ16" t="s">
        <v>234</v>
      </c>
      <c r="EA16" t="s">
        <v>234</v>
      </c>
      <c r="EB16" t="s">
        <v>235</v>
      </c>
      <c r="EC16" t="s">
        <v>234</v>
      </c>
      <c r="ED16" t="s">
        <v>234</v>
      </c>
      <c r="EE16" t="s">
        <v>234</v>
      </c>
      <c r="EF16" t="s">
        <v>234</v>
      </c>
      <c r="EG16" t="s">
        <v>234</v>
      </c>
      <c r="EH16" t="s">
        <v>234</v>
      </c>
      <c r="EI16" t="s">
        <v>234</v>
      </c>
      <c r="EJ16" t="s">
        <v>234</v>
      </c>
      <c r="EK16" t="s">
        <v>234</v>
      </c>
      <c r="EL16" t="s">
        <v>234</v>
      </c>
      <c r="EM16" t="s">
        <v>234</v>
      </c>
      <c r="EN16" t="s">
        <v>234</v>
      </c>
      <c r="EO16" t="s">
        <v>234</v>
      </c>
      <c r="EP16" t="s">
        <v>234</v>
      </c>
      <c r="EQ16" t="s">
        <v>234</v>
      </c>
      <c r="ER16" t="s">
        <v>234</v>
      </c>
      <c r="ES16" t="s">
        <v>234</v>
      </c>
      <c r="ET16" t="s">
        <v>234</v>
      </c>
      <c r="EU16" t="s">
        <v>234</v>
      </c>
      <c r="EV16" t="s">
        <v>234</v>
      </c>
      <c r="EW16" t="s">
        <v>234</v>
      </c>
      <c r="EX16" t="s">
        <v>234</v>
      </c>
      <c r="EY16" t="s">
        <v>234</v>
      </c>
      <c r="EZ16" t="s">
        <v>234</v>
      </c>
      <c r="FA16" t="s">
        <v>234</v>
      </c>
      <c r="FB16" t="s">
        <v>234</v>
      </c>
      <c r="FC16" t="s">
        <v>234</v>
      </c>
      <c r="FD16" t="s">
        <v>234</v>
      </c>
      <c r="FE16" t="s">
        <v>234</v>
      </c>
      <c r="FF16" t="s">
        <v>234</v>
      </c>
      <c r="FG16" t="s">
        <v>234</v>
      </c>
      <c r="FH16" t="s">
        <v>237</v>
      </c>
      <c r="FI16" t="s">
        <v>234</v>
      </c>
      <c r="FJ16" t="s">
        <v>234</v>
      </c>
      <c r="FK16" t="s">
        <v>234</v>
      </c>
      <c r="FL16" t="s">
        <v>234</v>
      </c>
      <c r="FM16" t="s">
        <v>234</v>
      </c>
      <c r="FN16" t="s">
        <v>234</v>
      </c>
      <c r="FO16" t="s">
        <v>234</v>
      </c>
      <c r="FP16" t="s">
        <v>234</v>
      </c>
      <c r="FQ16" t="s">
        <v>234</v>
      </c>
      <c r="FR16" t="s">
        <v>234</v>
      </c>
      <c r="FU16" t="s">
        <v>234</v>
      </c>
      <c r="FV16" t="s">
        <v>234</v>
      </c>
      <c r="FW16" t="s">
        <v>234</v>
      </c>
      <c r="FX16" t="s">
        <v>234</v>
      </c>
      <c r="FY16" t="s">
        <v>234</v>
      </c>
      <c r="FZ16" t="s">
        <v>234</v>
      </c>
      <c r="GA16" t="s">
        <v>234</v>
      </c>
      <c r="GB16" t="s">
        <v>234</v>
      </c>
      <c r="GC16" t="s">
        <v>234</v>
      </c>
      <c r="GD16" t="s">
        <v>234</v>
      </c>
      <c r="GE16" t="s">
        <v>234</v>
      </c>
      <c r="GF16" t="s">
        <v>234</v>
      </c>
      <c r="GG16" t="s">
        <v>241</v>
      </c>
      <c r="GH16" t="s">
        <v>234</v>
      </c>
      <c r="GI16" t="s">
        <v>234</v>
      </c>
      <c r="GJ16" t="s">
        <v>241</v>
      </c>
      <c r="GK16" t="s">
        <v>234</v>
      </c>
      <c r="GL16" t="s">
        <v>241</v>
      </c>
      <c r="GM16" t="s">
        <v>234</v>
      </c>
      <c r="GN16" t="s">
        <v>234</v>
      </c>
      <c r="GO16" t="s">
        <v>234</v>
      </c>
      <c r="GP16" t="s">
        <v>234</v>
      </c>
      <c r="GQ16" t="s">
        <v>234</v>
      </c>
      <c r="GR16" t="s">
        <v>234</v>
      </c>
      <c r="GS16" t="s">
        <v>234</v>
      </c>
      <c r="GT16" t="s">
        <v>234</v>
      </c>
      <c r="GU16" t="s">
        <v>234</v>
      </c>
      <c r="GV16" t="s">
        <v>234</v>
      </c>
      <c r="GW16" t="s">
        <v>241</v>
      </c>
      <c r="GX16" t="s">
        <v>234</v>
      </c>
      <c r="GY16" t="s">
        <v>234</v>
      </c>
      <c r="GZ16" t="s">
        <v>234</v>
      </c>
      <c r="HA16" t="s">
        <v>234</v>
      </c>
      <c r="HB16" t="s">
        <v>234</v>
      </c>
      <c r="HC16" t="s">
        <v>241</v>
      </c>
      <c r="HD16" t="s">
        <v>234</v>
      </c>
      <c r="HE16" t="s">
        <v>234</v>
      </c>
      <c r="HF16" t="s">
        <v>234</v>
      </c>
      <c r="HG16" t="s">
        <v>234</v>
      </c>
      <c r="HH16" t="s">
        <v>234</v>
      </c>
      <c r="HI16" t="s">
        <v>234</v>
      </c>
      <c r="HJ16" t="s">
        <v>234</v>
      </c>
      <c r="HK16" t="s">
        <v>234</v>
      </c>
      <c r="HL16" t="s">
        <v>241</v>
      </c>
      <c r="HM16" t="s">
        <v>234</v>
      </c>
      <c r="HN16" t="s">
        <v>234</v>
      </c>
      <c r="HO16" t="s">
        <v>234</v>
      </c>
      <c r="HP16" t="s">
        <v>234</v>
      </c>
    </row>
    <row r="17" spans="1:224" x14ac:dyDescent="0.2">
      <c r="A17" t="s">
        <v>253</v>
      </c>
      <c r="B17" t="s">
        <v>234</v>
      </c>
      <c r="C17" t="s">
        <v>234</v>
      </c>
      <c r="D17" t="s">
        <v>234</v>
      </c>
      <c r="E17" t="s">
        <v>234</v>
      </c>
      <c r="F17" t="s">
        <v>234</v>
      </c>
      <c r="G17" t="s">
        <v>234</v>
      </c>
      <c r="H17" t="s">
        <v>234</v>
      </c>
      <c r="I17" t="s">
        <v>234</v>
      </c>
      <c r="J17" t="s">
        <v>234</v>
      </c>
      <c r="K17" t="s">
        <v>235</v>
      </c>
      <c r="L17" t="s">
        <v>234</v>
      </c>
      <c r="M17" t="s">
        <v>234</v>
      </c>
      <c r="N17" t="s">
        <v>234</v>
      </c>
      <c r="Q17" t="s">
        <v>234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236</v>
      </c>
      <c r="X17" t="s">
        <v>234</v>
      </c>
      <c r="Y17" t="s">
        <v>234</v>
      </c>
      <c r="Z17" t="s">
        <v>236</v>
      </c>
      <c r="AA17" t="s">
        <v>234</v>
      </c>
      <c r="AB17" t="s">
        <v>234</v>
      </c>
      <c r="AC17" t="s">
        <v>234</v>
      </c>
      <c r="AF17" t="s">
        <v>234</v>
      </c>
      <c r="AG17" t="s">
        <v>234</v>
      </c>
      <c r="AH17" t="s">
        <v>236</v>
      </c>
      <c r="AI17" t="s">
        <v>234</v>
      </c>
      <c r="AJ17" t="s">
        <v>234</v>
      </c>
      <c r="AK17" t="s">
        <v>234</v>
      </c>
      <c r="AL17" t="s">
        <v>234</v>
      </c>
      <c r="AM17" t="s">
        <v>234</v>
      </c>
      <c r="AN17" t="s">
        <v>234</v>
      </c>
      <c r="AO17" t="s">
        <v>234</v>
      </c>
      <c r="AP17" t="s">
        <v>234</v>
      </c>
      <c r="AQ17" t="s">
        <v>234</v>
      </c>
      <c r="AR17" t="s">
        <v>234</v>
      </c>
      <c r="AU17" t="s">
        <v>234</v>
      </c>
      <c r="AV17" t="s">
        <v>234</v>
      </c>
      <c r="AW17" t="s">
        <v>234</v>
      </c>
      <c r="AX17" t="s">
        <v>236</v>
      </c>
      <c r="AY17" t="s">
        <v>234</v>
      </c>
      <c r="AZ17" t="s">
        <v>234</v>
      </c>
      <c r="BA17" t="s">
        <v>234</v>
      </c>
      <c r="BB17" t="s">
        <v>234</v>
      </c>
      <c r="BC17" t="s">
        <v>234</v>
      </c>
      <c r="BD17" t="s">
        <v>241</v>
      </c>
      <c r="BE17" t="s">
        <v>234</v>
      </c>
      <c r="BH17" t="s">
        <v>234</v>
      </c>
      <c r="BI17" t="s">
        <v>234</v>
      </c>
      <c r="BJ17" t="s">
        <v>238</v>
      </c>
      <c r="BK17" t="s">
        <v>238</v>
      </c>
      <c r="BL17" t="s">
        <v>234</v>
      </c>
      <c r="BM17" t="s">
        <v>234</v>
      </c>
      <c r="BN17" t="s">
        <v>234</v>
      </c>
      <c r="BO17" t="s">
        <v>238</v>
      </c>
      <c r="BP17" t="s">
        <v>234</v>
      </c>
      <c r="BQ17" t="s">
        <v>234</v>
      </c>
      <c r="BR17" t="s">
        <v>234</v>
      </c>
      <c r="BS17" t="s">
        <v>234</v>
      </c>
      <c r="BT17" t="s">
        <v>236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238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K17" t="s">
        <v>234</v>
      </c>
      <c r="CL17" t="s">
        <v>234</v>
      </c>
      <c r="CM17" t="s">
        <v>234</v>
      </c>
      <c r="CN17" t="s">
        <v>234</v>
      </c>
      <c r="CO17" t="s">
        <v>234</v>
      </c>
      <c r="CP17" t="s">
        <v>234</v>
      </c>
      <c r="CQ17" t="s">
        <v>234</v>
      </c>
      <c r="DF17" t="s">
        <v>234</v>
      </c>
      <c r="DG17" t="s">
        <v>234</v>
      </c>
      <c r="DH17" t="s">
        <v>234</v>
      </c>
      <c r="DI17" t="s">
        <v>234</v>
      </c>
      <c r="DJ17" t="s">
        <v>234</v>
      </c>
      <c r="DK17" t="s">
        <v>234</v>
      </c>
      <c r="DL17" t="s">
        <v>234</v>
      </c>
      <c r="DM17" t="s">
        <v>234</v>
      </c>
      <c r="DN17" t="s">
        <v>234</v>
      </c>
      <c r="DO17" t="s">
        <v>234</v>
      </c>
      <c r="DP17" t="s">
        <v>241</v>
      </c>
      <c r="DQ17" t="s">
        <v>234</v>
      </c>
      <c r="DR17" t="s">
        <v>234</v>
      </c>
      <c r="DS17" t="s">
        <v>234</v>
      </c>
      <c r="DT17" t="s">
        <v>234</v>
      </c>
      <c r="DX17" t="s">
        <v>234</v>
      </c>
      <c r="DY17" t="s">
        <v>234</v>
      </c>
      <c r="DZ17" t="s">
        <v>234</v>
      </c>
      <c r="EA17" t="s">
        <v>234</v>
      </c>
      <c r="EB17" t="s">
        <v>234</v>
      </c>
      <c r="EC17" t="s">
        <v>234</v>
      </c>
      <c r="ED17" t="s">
        <v>234</v>
      </c>
      <c r="EE17" t="s">
        <v>234</v>
      </c>
      <c r="EF17" t="s">
        <v>234</v>
      </c>
      <c r="EG17" t="s">
        <v>234</v>
      </c>
      <c r="EH17" t="s">
        <v>234</v>
      </c>
      <c r="EI17" t="s">
        <v>234</v>
      </c>
      <c r="EJ17" t="s">
        <v>234</v>
      </c>
      <c r="EK17" t="s">
        <v>234</v>
      </c>
      <c r="EL17" t="s">
        <v>234</v>
      </c>
      <c r="EM17" t="s">
        <v>234</v>
      </c>
      <c r="EN17" t="s">
        <v>234</v>
      </c>
      <c r="EO17" t="s">
        <v>241</v>
      </c>
      <c r="EP17" t="s">
        <v>234</v>
      </c>
      <c r="EQ17" t="s">
        <v>234</v>
      </c>
      <c r="ER17" t="s">
        <v>234</v>
      </c>
      <c r="ES17" t="s">
        <v>234</v>
      </c>
      <c r="ET17" t="s">
        <v>234</v>
      </c>
      <c r="EU17" t="s">
        <v>234</v>
      </c>
      <c r="EV17" t="s">
        <v>234</v>
      </c>
      <c r="EW17" t="s">
        <v>234</v>
      </c>
      <c r="EX17" t="s">
        <v>234</v>
      </c>
      <c r="EY17" t="s">
        <v>234</v>
      </c>
      <c r="EZ17" t="s">
        <v>234</v>
      </c>
      <c r="FA17" t="s">
        <v>234</v>
      </c>
      <c r="FB17" t="s">
        <v>234</v>
      </c>
      <c r="FC17" t="s">
        <v>234</v>
      </c>
      <c r="FD17" t="s">
        <v>234</v>
      </c>
      <c r="FE17" t="s">
        <v>234</v>
      </c>
      <c r="FF17" t="s">
        <v>234</v>
      </c>
      <c r="FG17" t="s">
        <v>234</v>
      </c>
      <c r="FH17" t="s">
        <v>234</v>
      </c>
      <c r="FI17" t="s">
        <v>234</v>
      </c>
      <c r="FJ17" t="s">
        <v>234</v>
      </c>
      <c r="FK17" t="s">
        <v>234</v>
      </c>
      <c r="FL17" t="s">
        <v>234</v>
      </c>
      <c r="FM17" t="s">
        <v>234</v>
      </c>
      <c r="FN17" t="s">
        <v>234</v>
      </c>
      <c r="FO17" t="s">
        <v>234</v>
      </c>
      <c r="FP17" t="s">
        <v>234</v>
      </c>
      <c r="FQ17" t="s">
        <v>234</v>
      </c>
      <c r="FR17" t="s">
        <v>234</v>
      </c>
      <c r="FU17" t="s">
        <v>234</v>
      </c>
      <c r="FV17" t="s">
        <v>234</v>
      </c>
      <c r="FW17" t="s">
        <v>234</v>
      </c>
      <c r="FX17" t="s">
        <v>234</v>
      </c>
      <c r="FY17" t="s">
        <v>234</v>
      </c>
      <c r="FZ17" t="s">
        <v>234</v>
      </c>
      <c r="GA17" t="s">
        <v>234</v>
      </c>
      <c r="GB17" t="s">
        <v>234</v>
      </c>
      <c r="GC17" t="s">
        <v>234</v>
      </c>
      <c r="GD17" t="s">
        <v>234</v>
      </c>
      <c r="GE17" t="s">
        <v>234</v>
      </c>
      <c r="GF17" t="s">
        <v>234</v>
      </c>
      <c r="GG17" t="s">
        <v>234</v>
      </c>
      <c r="GH17" t="s">
        <v>234</v>
      </c>
      <c r="GI17" t="s">
        <v>235</v>
      </c>
      <c r="GJ17" t="s">
        <v>234</v>
      </c>
      <c r="GK17" t="s">
        <v>234</v>
      </c>
      <c r="GL17" t="s">
        <v>235</v>
      </c>
      <c r="GM17" t="s">
        <v>234</v>
      </c>
      <c r="GN17" t="s">
        <v>234</v>
      </c>
      <c r="GO17" t="s">
        <v>234</v>
      </c>
      <c r="GP17" t="s">
        <v>234</v>
      </c>
      <c r="GQ17" t="s">
        <v>234</v>
      </c>
      <c r="GR17" t="s">
        <v>234</v>
      </c>
      <c r="GS17" t="s">
        <v>234</v>
      </c>
      <c r="GT17" t="s">
        <v>234</v>
      </c>
      <c r="GU17" t="s">
        <v>234</v>
      </c>
      <c r="GV17" t="s">
        <v>234</v>
      </c>
      <c r="GW17" t="s">
        <v>234</v>
      </c>
      <c r="GX17" t="s">
        <v>234</v>
      </c>
      <c r="GY17" t="s">
        <v>234</v>
      </c>
      <c r="GZ17" t="s">
        <v>234</v>
      </c>
      <c r="HA17" t="s">
        <v>234</v>
      </c>
      <c r="HB17" t="s">
        <v>234</v>
      </c>
      <c r="HC17" t="s">
        <v>234</v>
      </c>
      <c r="HD17" t="s">
        <v>234</v>
      </c>
      <c r="HE17" t="s">
        <v>234</v>
      </c>
      <c r="HF17" t="s">
        <v>234</v>
      </c>
      <c r="HG17" t="s">
        <v>234</v>
      </c>
      <c r="HH17" t="s">
        <v>234</v>
      </c>
      <c r="HI17" t="s">
        <v>234</v>
      </c>
      <c r="HJ17" t="s">
        <v>234</v>
      </c>
      <c r="HK17" t="s">
        <v>241</v>
      </c>
      <c r="HL17" t="s">
        <v>241</v>
      </c>
      <c r="HM17" t="s">
        <v>241</v>
      </c>
      <c r="HN17" t="s">
        <v>241</v>
      </c>
      <c r="HO17" t="s">
        <v>234</v>
      </c>
      <c r="HP17" t="s">
        <v>241</v>
      </c>
    </row>
    <row r="18" spans="1:224" x14ac:dyDescent="0.2">
      <c r="A18" t="s">
        <v>254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234</v>
      </c>
      <c r="H18" t="s">
        <v>234</v>
      </c>
      <c r="I18" t="s">
        <v>234</v>
      </c>
      <c r="J18" t="s">
        <v>234</v>
      </c>
      <c r="K18" t="s">
        <v>234</v>
      </c>
      <c r="L18" t="s">
        <v>234</v>
      </c>
      <c r="M18" t="s">
        <v>234</v>
      </c>
      <c r="N18" t="s">
        <v>234</v>
      </c>
      <c r="Q18" t="s">
        <v>234</v>
      </c>
      <c r="R18" t="s">
        <v>234</v>
      </c>
      <c r="S18" t="s">
        <v>234</v>
      </c>
      <c r="T18" t="s">
        <v>234</v>
      </c>
      <c r="U18" t="s">
        <v>234</v>
      </c>
      <c r="V18" t="s">
        <v>234</v>
      </c>
      <c r="W18" t="s">
        <v>236</v>
      </c>
      <c r="X18" t="s">
        <v>234</v>
      </c>
      <c r="Y18" t="s">
        <v>234</v>
      </c>
      <c r="Z18" t="s">
        <v>236</v>
      </c>
      <c r="AA18" t="s">
        <v>234</v>
      </c>
      <c r="AB18" t="s">
        <v>234</v>
      </c>
      <c r="AC18" t="s">
        <v>234</v>
      </c>
      <c r="AF18" t="s">
        <v>234</v>
      </c>
      <c r="AG18" t="s">
        <v>234</v>
      </c>
      <c r="AH18" t="s">
        <v>236</v>
      </c>
      <c r="AI18" t="s">
        <v>234</v>
      </c>
      <c r="AJ18" t="s">
        <v>234</v>
      </c>
      <c r="AK18" t="s">
        <v>234</v>
      </c>
      <c r="AL18" t="s">
        <v>234</v>
      </c>
      <c r="AM18" t="s">
        <v>234</v>
      </c>
      <c r="AN18" t="s">
        <v>234</v>
      </c>
      <c r="AO18" t="s">
        <v>234</v>
      </c>
      <c r="AP18" t="s">
        <v>234</v>
      </c>
      <c r="AQ18" t="s">
        <v>234</v>
      </c>
      <c r="AR18" t="s">
        <v>234</v>
      </c>
      <c r="AU18" t="s">
        <v>234</v>
      </c>
      <c r="AV18" t="s">
        <v>234</v>
      </c>
      <c r="AW18" t="s">
        <v>234</v>
      </c>
      <c r="AX18" t="s">
        <v>236</v>
      </c>
      <c r="AY18" t="s">
        <v>234</v>
      </c>
      <c r="AZ18" t="s">
        <v>234</v>
      </c>
      <c r="BA18" t="s">
        <v>234</v>
      </c>
      <c r="BB18" t="s">
        <v>234</v>
      </c>
      <c r="BC18" t="s">
        <v>234</v>
      </c>
      <c r="BD18" t="s">
        <v>234</v>
      </c>
      <c r="BE18" t="s">
        <v>234</v>
      </c>
      <c r="BH18" t="s">
        <v>234</v>
      </c>
      <c r="BI18" t="s">
        <v>234</v>
      </c>
      <c r="BJ18" t="s">
        <v>234</v>
      </c>
      <c r="BK18" t="s">
        <v>234</v>
      </c>
      <c r="BL18" t="s">
        <v>234</v>
      </c>
      <c r="BM18" t="s">
        <v>234</v>
      </c>
      <c r="BN18" t="s">
        <v>234</v>
      </c>
      <c r="BO18" t="s">
        <v>234</v>
      </c>
      <c r="BP18" t="s">
        <v>234</v>
      </c>
      <c r="BQ18" t="s">
        <v>234</v>
      </c>
      <c r="BR18" t="s">
        <v>237</v>
      </c>
      <c r="BS18" t="s">
        <v>234</v>
      </c>
      <c r="BT18" t="s">
        <v>236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238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K18" t="s">
        <v>234</v>
      </c>
      <c r="CL18" t="s">
        <v>234</v>
      </c>
      <c r="CM18" t="s">
        <v>234</v>
      </c>
      <c r="CN18" t="s">
        <v>234</v>
      </c>
      <c r="CO18" t="s">
        <v>234</v>
      </c>
      <c r="CP18" t="s">
        <v>234</v>
      </c>
      <c r="CQ18" t="s">
        <v>234</v>
      </c>
      <c r="DF18" t="s">
        <v>234</v>
      </c>
      <c r="DG18" t="s">
        <v>234</v>
      </c>
      <c r="DH18" t="s">
        <v>234</v>
      </c>
      <c r="DI18" t="s">
        <v>234</v>
      </c>
      <c r="DJ18" t="s">
        <v>234</v>
      </c>
      <c r="DK18" t="s">
        <v>234</v>
      </c>
      <c r="DL18" t="s">
        <v>234</v>
      </c>
      <c r="DM18" t="s">
        <v>234</v>
      </c>
      <c r="DN18" t="s">
        <v>234</v>
      </c>
      <c r="DO18" t="s">
        <v>234</v>
      </c>
      <c r="DP18" t="s">
        <v>234</v>
      </c>
      <c r="DQ18" t="s">
        <v>234</v>
      </c>
      <c r="DR18" t="s">
        <v>234</v>
      </c>
      <c r="DS18" t="s">
        <v>234</v>
      </c>
      <c r="DT18" t="s">
        <v>234</v>
      </c>
      <c r="DX18" t="s">
        <v>234</v>
      </c>
      <c r="DY18" t="s">
        <v>234</v>
      </c>
      <c r="DZ18" t="s">
        <v>234</v>
      </c>
      <c r="EA18" t="s">
        <v>234</v>
      </c>
      <c r="EB18" t="s">
        <v>235</v>
      </c>
      <c r="EC18" t="s">
        <v>234</v>
      </c>
      <c r="ED18" t="s">
        <v>234</v>
      </c>
      <c r="EE18" t="s">
        <v>234</v>
      </c>
      <c r="EF18" t="s">
        <v>234</v>
      </c>
      <c r="EG18" t="s">
        <v>234</v>
      </c>
      <c r="EH18" t="s">
        <v>234</v>
      </c>
      <c r="EI18" t="s">
        <v>234</v>
      </c>
      <c r="EJ18" t="s">
        <v>234</v>
      </c>
      <c r="EK18" t="s">
        <v>234</v>
      </c>
      <c r="EL18" t="s">
        <v>234</v>
      </c>
      <c r="EM18" t="s">
        <v>234</v>
      </c>
      <c r="EN18" t="s">
        <v>234</v>
      </c>
      <c r="EO18" t="s">
        <v>234</v>
      </c>
      <c r="EP18" t="s">
        <v>234</v>
      </c>
      <c r="EQ18" t="s">
        <v>234</v>
      </c>
      <c r="ER18" t="s">
        <v>234</v>
      </c>
      <c r="ES18" t="s">
        <v>234</v>
      </c>
      <c r="ET18" t="s">
        <v>234</v>
      </c>
      <c r="EU18" t="s">
        <v>234</v>
      </c>
      <c r="EV18" t="s">
        <v>234</v>
      </c>
      <c r="EW18" t="s">
        <v>234</v>
      </c>
      <c r="EX18" t="s">
        <v>234</v>
      </c>
      <c r="EY18" t="s">
        <v>234</v>
      </c>
      <c r="EZ18" t="s">
        <v>234</v>
      </c>
      <c r="FA18" t="s">
        <v>234</v>
      </c>
      <c r="FB18" t="s">
        <v>234</v>
      </c>
      <c r="FC18" t="s">
        <v>234</v>
      </c>
      <c r="FD18" t="s">
        <v>234</v>
      </c>
      <c r="FE18" t="s">
        <v>234</v>
      </c>
      <c r="FF18" t="s">
        <v>234</v>
      </c>
      <c r="FG18" t="s">
        <v>234</v>
      </c>
      <c r="FH18" t="s">
        <v>234</v>
      </c>
      <c r="FI18" t="s">
        <v>234</v>
      </c>
      <c r="FJ18" t="s">
        <v>234</v>
      </c>
      <c r="FK18" t="s">
        <v>234</v>
      </c>
      <c r="FL18" t="s">
        <v>234</v>
      </c>
      <c r="FM18" t="s">
        <v>234</v>
      </c>
      <c r="FN18" t="s">
        <v>234</v>
      </c>
      <c r="FO18" t="s">
        <v>234</v>
      </c>
      <c r="FP18" t="s">
        <v>234</v>
      </c>
      <c r="FQ18" t="s">
        <v>234</v>
      </c>
      <c r="FR18" t="s">
        <v>234</v>
      </c>
      <c r="FU18" t="s">
        <v>234</v>
      </c>
      <c r="FV18" t="s">
        <v>234</v>
      </c>
      <c r="FW18" t="s">
        <v>234</v>
      </c>
      <c r="FX18" t="s">
        <v>234</v>
      </c>
      <c r="FY18" t="s">
        <v>234</v>
      </c>
      <c r="FZ18" t="s">
        <v>234</v>
      </c>
      <c r="GA18" t="s">
        <v>234</v>
      </c>
      <c r="GB18" t="s">
        <v>234</v>
      </c>
      <c r="GC18" t="s">
        <v>234</v>
      </c>
      <c r="GD18" t="s">
        <v>237</v>
      </c>
      <c r="GE18" t="s">
        <v>234</v>
      </c>
      <c r="GF18" t="s">
        <v>234</v>
      </c>
      <c r="GG18" t="s">
        <v>234</v>
      </c>
      <c r="GH18" t="s">
        <v>234</v>
      </c>
      <c r="GI18" t="s">
        <v>234</v>
      </c>
      <c r="GJ18" t="s">
        <v>234</v>
      </c>
      <c r="GK18" t="s">
        <v>234</v>
      </c>
      <c r="GL18" t="s">
        <v>234</v>
      </c>
      <c r="GM18" t="s">
        <v>234</v>
      </c>
      <c r="GN18" t="s">
        <v>234</v>
      </c>
      <c r="GO18" t="s">
        <v>234</v>
      </c>
      <c r="GP18" t="s">
        <v>234</v>
      </c>
      <c r="GQ18" t="s">
        <v>234</v>
      </c>
      <c r="GR18" t="s">
        <v>234</v>
      </c>
      <c r="GS18" t="s">
        <v>234</v>
      </c>
      <c r="GT18" t="s">
        <v>234</v>
      </c>
      <c r="GU18" t="s">
        <v>234</v>
      </c>
      <c r="GV18" t="s">
        <v>234</v>
      </c>
      <c r="GW18" t="s">
        <v>234</v>
      </c>
      <c r="GX18" t="s">
        <v>234</v>
      </c>
      <c r="GY18" t="s">
        <v>234</v>
      </c>
      <c r="GZ18" t="s">
        <v>234</v>
      </c>
      <c r="HA18" t="s">
        <v>234</v>
      </c>
      <c r="HB18" t="s">
        <v>234</v>
      </c>
      <c r="HC18" t="s">
        <v>234</v>
      </c>
      <c r="HD18" t="s">
        <v>234</v>
      </c>
      <c r="HE18" t="s">
        <v>234</v>
      </c>
      <c r="HF18" t="s">
        <v>234</v>
      </c>
      <c r="HG18" t="s">
        <v>234</v>
      </c>
      <c r="HH18" t="s">
        <v>234</v>
      </c>
      <c r="HI18" t="s">
        <v>234</v>
      </c>
      <c r="HJ18" t="s">
        <v>234</v>
      </c>
      <c r="HK18" t="s">
        <v>234</v>
      </c>
      <c r="HL18" t="s">
        <v>234</v>
      </c>
      <c r="HM18" t="s">
        <v>234</v>
      </c>
      <c r="HN18" t="s">
        <v>234</v>
      </c>
      <c r="HO18" t="s">
        <v>234</v>
      </c>
      <c r="HP18" t="s">
        <v>234</v>
      </c>
    </row>
    <row r="19" spans="1:224" x14ac:dyDescent="0.2">
      <c r="A19" t="s">
        <v>255</v>
      </c>
      <c r="B19" t="s">
        <v>234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234</v>
      </c>
      <c r="I19" t="s">
        <v>234</v>
      </c>
      <c r="J19" t="s">
        <v>234</v>
      </c>
      <c r="K19" t="s">
        <v>234</v>
      </c>
      <c r="L19" t="s">
        <v>234</v>
      </c>
      <c r="M19" t="s">
        <v>234</v>
      </c>
      <c r="N19" t="s">
        <v>234</v>
      </c>
      <c r="Q19" t="s">
        <v>234</v>
      </c>
      <c r="R19" t="s">
        <v>234</v>
      </c>
      <c r="S19" t="s">
        <v>241</v>
      </c>
      <c r="T19" t="s">
        <v>234</v>
      </c>
      <c r="U19" t="s">
        <v>234</v>
      </c>
      <c r="V19" t="s">
        <v>234</v>
      </c>
      <c r="W19" t="s">
        <v>236</v>
      </c>
      <c r="X19" t="s">
        <v>234</v>
      </c>
      <c r="Y19" t="s">
        <v>234</v>
      </c>
      <c r="Z19" t="s">
        <v>236</v>
      </c>
      <c r="AA19" t="s">
        <v>234</v>
      </c>
      <c r="AB19" t="s">
        <v>234</v>
      </c>
      <c r="AC19" t="s">
        <v>234</v>
      </c>
      <c r="AF19" t="s">
        <v>234</v>
      </c>
      <c r="AG19" t="s">
        <v>234</v>
      </c>
      <c r="AH19" t="s">
        <v>236</v>
      </c>
      <c r="AI19" t="s">
        <v>234</v>
      </c>
      <c r="AJ19" t="s">
        <v>234</v>
      </c>
      <c r="AK19" t="s">
        <v>234</v>
      </c>
      <c r="AL19" t="s">
        <v>234</v>
      </c>
      <c r="AM19" t="s">
        <v>234</v>
      </c>
      <c r="AN19" t="s">
        <v>234</v>
      </c>
      <c r="AO19" t="s">
        <v>234</v>
      </c>
      <c r="AP19" t="s">
        <v>234</v>
      </c>
      <c r="AQ19" t="s">
        <v>234</v>
      </c>
      <c r="AR19" t="s">
        <v>234</v>
      </c>
      <c r="AU19" t="s">
        <v>234</v>
      </c>
      <c r="AV19" t="s">
        <v>234</v>
      </c>
      <c r="AW19" t="s">
        <v>234</v>
      </c>
      <c r="AX19" t="s">
        <v>236</v>
      </c>
      <c r="AY19" t="s">
        <v>234</v>
      </c>
      <c r="AZ19" t="s">
        <v>234</v>
      </c>
      <c r="BA19" t="s">
        <v>234</v>
      </c>
      <c r="BB19" t="s">
        <v>234</v>
      </c>
      <c r="BC19" t="s">
        <v>234</v>
      </c>
      <c r="BD19" t="s">
        <v>234</v>
      </c>
      <c r="BE19" t="s">
        <v>234</v>
      </c>
      <c r="BH19" t="s">
        <v>234</v>
      </c>
      <c r="BI19" t="s">
        <v>234</v>
      </c>
      <c r="BJ19" t="s">
        <v>234</v>
      </c>
      <c r="BK19" t="s">
        <v>234</v>
      </c>
      <c r="BL19" t="s">
        <v>234</v>
      </c>
      <c r="BM19" t="s">
        <v>234</v>
      </c>
      <c r="BN19" t="s">
        <v>234</v>
      </c>
      <c r="BO19" t="s">
        <v>234</v>
      </c>
      <c r="BP19" t="s">
        <v>234</v>
      </c>
      <c r="BQ19" t="s">
        <v>234</v>
      </c>
      <c r="BR19" t="s">
        <v>234</v>
      </c>
      <c r="BS19" t="s">
        <v>234</v>
      </c>
      <c r="BT19" t="s">
        <v>236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238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234</v>
      </c>
      <c r="CQ19" t="s">
        <v>234</v>
      </c>
      <c r="DF19" t="s">
        <v>234</v>
      </c>
      <c r="DG19" t="s">
        <v>234</v>
      </c>
      <c r="DH19" t="s">
        <v>234</v>
      </c>
      <c r="DI19" t="s">
        <v>234</v>
      </c>
      <c r="DJ19" t="s">
        <v>234</v>
      </c>
      <c r="DK19" t="s">
        <v>234</v>
      </c>
      <c r="DL19" t="s">
        <v>234</v>
      </c>
      <c r="DM19" t="s">
        <v>234</v>
      </c>
      <c r="DN19" t="s">
        <v>234</v>
      </c>
      <c r="DO19" t="s">
        <v>234</v>
      </c>
      <c r="DP19" t="s">
        <v>234</v>
      </c>
      <c r="DQ19" t="s">
        <v>234</v>
      </c>
      <c r="DR19" t="s">
        <v>234</v>
      </c>
      <c r="DS19" t="s">
        <v>234</v>
      </c>
      <c r="DT19" t="s">
        <v>234</v>
      </c>
      <c r="DX19" t="s">
        <v>234</v>
      </c>
      <c r="DY19" t="s">
        <v>234</v>
      </c>
      <c r="DZ19" t="s">
        <v>234</v>
      </c>
      <c r="EA19" t="s">
        <v>234</v>
      </c>
      <c r="EB19" t="s">
        <v>234</v>
      </c>
      <c r="EC19" t="s">
        <v>234</v>
      </c>
      <c r="ED19" t="s">
        <v>234</v>
      </c>
      <c r="EE19" t="s">
        <v>234</v>
      </c>
      <c r="EF19" t="s">
        <v>234</v>
      </c>
      <c r="EG19" t="s">
        <v>234</v>
      </c>
      <c r="EH19" t="s">
        <v>234</v>
      </c>
      <c r="EI19" t="s">
        <v>234</v>
      </c>
      <c r="EJ19" t="s">
        <v>234</v>
      </c>
      <c r="EK19" t="s">
        <v>234</v>
      </c>
      <c r="EL19" t="s">
        <v>234</v>
      </c>
      <c r="EM19" t="s">
        <v>234</v>
      </c>
      <c r="EN19" t="s">
        <v>234</v>
      </c>
      <c r="EO19" t="s">
        <v>241</v>
      </c>
      <c r="EP19" t="s">
        <v>234</v>
      </c>
      <c r="EQ19" t="s">
        <v>234</v>
      </c>
      <c r="ER19" t="s">
        <v>234</v>
      </c>
      <c r="ES19" t="s">
        <v>234</v>
      </c>
      <c r="ET19" t="s">
        <v>234</v>
      </c>
      <c r="EU19" t="s">
        <v>234</v>
      </c>
      <c r="EV19" t="s">
        <v>234</v>
      </c>
      <c r="EW19" t="s">
        <v>234</v>
      </c>
      <c r="EX19" t="s">
        <v>234</v>
      </c>
      <c r="EY19" t="s">
        <v>234</v>
      </c>
      <c r="EZ19" t="s">
        <v>234</v>
      </c>
      <c r="FA19" t="s">
        <v>234</v>
      </c>
      <c r="FB19" t="s">
        <v>234</v>
      </c>
      <c r="FC19" t="s">
        <v>234</v>
      </c>
      <c r="FD19" t="s">
        <v>234</v>
      </c>
      <c r="FE19" t="s">
        <v>234</v>
      </c>
      <c r="FF19" t="s">
        <v>234</v>
      </c>
      <c r="FG19" t="s">
        <v>234</v>
      </c>
      <c r="FH19" t="s">
        <v>234</v>
      </c>
      <c r="FI19" t="s">
        <v>234</v>
      </c>
      <c r="FJ19" t="s">
        <v>234</v>
      </c>
      <c r="FK19" t="s">
        <v>234</v>
      </c>
      <c r="FL19" t="s">
        <v>234</v>
      </c>
      <c r="FM19" t="s">
        <v>234</v>
      </c>
      <c r="FN19" t="s">
        <v>234</v>
      </c>
      <c r="FO19" t="s">
        <v>234</v>
      </c>
      <c r="FP19" t="s">
        <v>234</v>
      </c>
      <c r="FQ19" t="s">
        <v>234</v>
      </c>
      <c r="FR19" t="s">
        <v>234</v>
      </c>
      <c r="FU19" t="s">
        <v>234</v>
      </c>
      <c r="FV19" t="s">
        <v>234</v>
      </c>
      <c r="FW19" t="s">
        <v>234</v>
      </c>
      <c r="FX19" t="s">
        <v>234</v>
      </c>
      <c r="FY19" t="s">
        <v>234</v>
      </c>
      <c r="FZ19" t="s">
        <v>234</v>
      </c>
      <c r="GA19" t="s">
        <v>234</v>
      </c>
      <c r="GB19" t="s">
        <v>234</v>
      </c>
      <c r="GC19" t="s">
        <v>234</v>
      </c>
      <c r="GD19" t="s">
        <v>237</v>
      </c>
      <c r="GE19" t="s">
        <v>234</v>
      </c>
      <c r="GF19" t="s">
        <v>234</v>
      </c>
      <c r="GG19" t="s">
        <v>234</v>
      </c>
      <c r="GH19" t="s">
        <v>234</v>
      </c>
      <c r="GI19" t="s">
        <v>234</v>
      </c>
      <c r="GJ19" t="s">
        <v>234</v>
      </c>
      <c r="GK19" t="s">
        <v>234</v>
      </c>
      <c r="GL19" t="s">
        <v>234</v>
      </c>
      <c r="GM19" t="s">
        <v>234</v>
      </c>
      <c r="GN19" t="s">
        <v>234</v>
      </c>
      <c r="GO19" t="s">
        <v>234</v>
      </c>
      <c r="GP19" t="s">
        <v>234</v>
      </c>
      <c r="GQ19" t="s">
        <v>234</v>
      </c>
      <c r="GR19" t="s">
        <v>234</v>
      </c>
      <c r="GS19" t="s">
        <v>234</v>
      </c>
      <c r="GT19" t="s">
        <v>234</v>
      </c>
      <c r="GU19" t="s">
        <v>234</v>
      </c>
      <c r="GV19" t="s">
        <v>234</v>
      </c>
      <c r="GW19" t="s">
        <v>234</v>
      </c>
      <c r="GX19" t="s">
        <v>234</v>
      </c>
      <c r="GY19" t="s">
        <v>234</v>
      </c>
      <c r="GZ19" t="s">
        <v>234</v>
      </c>
      <c r="HA19" t="s">
        <v>234</v>
      </c>
      <c r="HB19" t="s">
        <v>234</v>
      </c>
      <c r="HC19" t="s">
        <v>234</v>
      </c>
      <c r="HD19" t="s">
        <v>234</v>
      </c>
      <c r="HE19" t="s">
        <v>234</v>
      </c>
      <c r="HF19" t="s">
        <v>234</v>
      </c>
      <c r="HG19" t="s">
        <v>234</v>
      </c>
      <c r="HH19" t="s">
        <v>234</v>
      </c>
      <c r="HI19" t="s">
        <v>234</v>
      </c>
      <c r="HJ19" t="s">
        <v>234</v>
      </c>
      <c r="HK19" t="s">
        <v>241</v>
      </c>
      <c r="HL19" t="s">
        <v>241</v>
      </c>
      <c r="HM19" t="s">
        <v>241</v>
      </c>
      <c r="HN19" t="s">
        <v>241</v>
      </c>
      <c r="HO19" t="s">
        <v>234</v>
      </c>
      <c r="HP19" t="s">
        <v>241</v>
      </c>
    </row>
    <row r="20" spans="1:224" x14ac:dyDescent="0.2">
      <c r="A20" t="s">
        <v>256</v>
      </c>
      <c r="B20" t="s">
        <v>236</v>
      </c>
      <c r="C20" t="s">
        <v>236</v>
      </c>
      <c r="D20" t="s">
        <v>238</v>
      </c>
      <c r="E20" t="s">
        <v>234</v>
      </c>
      <c r="F20" t="s">
        <v>241</v>
      </c>
      <c r="G20" t="s">
        <v>236</v>
      </c>
      <c r="H20" t="s">
        <v>234</v>
      </c>
      <c r="I20" t="s">
        <v>234</v>
      </c>
      <c r="J20" t="s">
        <v>234</v>
      </c>
      <c r="K20" t="s">
        <v>234</v>
      </c>
      <c r="L20" t="s">
        <v>241</v>
      </c>
      <c r="M20" t="s">
        <v>234</v>
      </c>
      <c r="N20" t="s">
        <v>234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F20" t="s">
        <v>234</v>
      </c>
      <c r="AG20" t="s">
        <v>238</v>
      </c>
      <c r="AH20" t="s">
        <v>236</v>
      </c>
      <c r="AI20" t="s">
        <v>234</v>
      </c>
      <c r="AJ20" t="s">
        <v>236</v>
      </c>
      <c r="AK20" t="s">
        <v>238</v>
      </c>
      <c r="AL20" t="s">
        <v>238</v>
      </c>
      <c r="AM20" t="s">
        <v>237</v>
      </c>
      <c r="AN20" t="s">
        <v>234</v>
      </c>
      <c r="AO20" t="s">
        <v>237</v>
      </c>
      <c r="AP20" t="s">
        <v>234</v>
      </c>
      <c r="AQ20" t="s">
        <v>241</v>
      </c>
      <c r="AR20" t="s">
        <v>241</v>
      </c>
      <c r="AU20" t="s">
        <v>234</v>
      </c>
      <c r="AV20" t="s">
        <v>234</v>
      </c>
      <c r="AW20" t="s">
        <v>234</v>
      </c>
      <c r="AX20" t="s">
        <v>236</v>
      </c>
      <c r="AY20" t="s">
        <v>234</v>
      </c>
      <c r="AZ20" t="s">
        <v>236</v>
      </c>
      <c r="BA20" t="s">
        <v>238</v>
      </c>
      <c r="BB20" t="s">
        <v>234</v>
      </c>
      <c r="BC20" t="s">
        <v>234</v>
      </c>
      <c r="BD20" t="s">
        <v>234</v>
      </c>
      <c r="BE20" t="s">
        <v>234</v>
      </c>
      <c r="BH20" t="s">
        <v>234</v>
      </c>
      <c r="BI20" t="s">
        <v>237</v>
      </c>
      <c r="BJ20" t="s">
        <v>234</v>
      </c>
      <c r="BK20" t="s">
        <v>237</v>
      </c>
      <c r="BL20" t="s">
        <v>234</v>
      </c>
      <c r="BM20" t="s">
        <v>234</v>
      </c>
      <c r="BN20" t="s">
        <v>234</v>
      </c>
      <c r="BO20" t="s">
        <v>234</v>
      </c>
      <c r="BP20" t="s">
        <v>234</v>
      </c>
      <c r="BQ20" t="s">
        <v>234</v>
      </c>
      <c r="BR20" t="s">
        <v>234</v>
      </c>
      <c r="BS20" t="s">
        <v>241</v>
      </c>
      <c r="BT20" t="s">
        <v>236</v>
      </c>
      <c r="BW20" t="s">
        <v>234</v>
      </c>
      <c r="BX20" t="s">
        <v>234</v>
      </c>
      <c r="BY20" t="s">
        <v>236</v>
      </c>
      <c r="BZ20" t="s">
        <v>236</v>
      </c>
      <c r="CA20" t="s">
        <v>236</v>
      </c>
      <c r="CB20" t="s">
        <v>236</v>
      </c>
      <c r="CC20" t="s">
        <v>238</v>
      </c>
      <c r="CD20" t="s">
        <v>237</v>
      </c>
      <c r="CE20" t="s">
        <v>234</v>
      </c>
      <c r="CF20" t="s">
        <v>234</v>
      </c>
      <c r="CG20" t="s">
        <v>234</v>
      </c>
      <c r="CH20" t="s">
        <v>234</v>
      </c>
      <c r="CK20" t="s">
        <v>234</v>
      </c>
      <c r="CL20" t="s">
        <v>238</v>
      </c>
      <c r="CM20" t="s">
        <v>234</v>
      </c>
      <c r="CN20" t="s">
        <v>234</v>
      </c>
      <c r="CO20" t="s">
        <v>234</v>
      </c>
      <c r="CP20" t="s">
        <v>237</v>
      </c>
      <c r="CQ20" t="s">
        <v>234</v>
      </c>
      <c r="DF20" t="s">
        <v>234</v>
      </c>
      <c r="DG20" t="s">
        <v>234</v>
      </c>
      <c r="DH20" t="s">
        <v>234</v>
      </c>
      <c r="DI20" t="s">
        <v>234</v>
      </c>
      <c r="DJ20" t="s">
        <v>234</v>
      </c>
      <c r="DK20" t="s">
        <v>237</v>
      </c>
      <c r="DL20" t="s">
        <v>234</v>
      </c>
      <c r="DM20" t="s">
        <v>234</v>
      </c>
      <c r="DN20" t="s">
        <v>234</v>
      </c>
      <c r="DO20" t="s">
        <v>234</v>
      </c>
      <c r="DP20" t="s">
        <v>241</v>
      </c>
      <c r="DQ20" t="s">
        <v>234</v>
      </c>
      <c r="DR20" t="s">
        <v>234</v>
      </c>
      <c r="DS20" t="s">
        <v>234</v>
      </c>
      <c r="DT20" t="s">
        <v>234</v>
      </c>
      <c r="DX20" t="s">
        <v>234</v>
      </c>
      <c r="DY20" t="s">
        <v>234</v>
      </c>
      <c r="DZ20" t="s">
        <v>234</v>
      </c>
      <c r="EA20" t="s">
        <v>234</v>
      </c>
      <c r="EB20" t="s">
        <v>235</v>
      </c>
      <c r="EC20" t="s">
        <v>234</v>
      </c>
      <c r="ED20" t="s">
        <v>234</v>
      </c>
      <c r="EE20" t="s">
        <v>234</v>
      </c>
      <c r="EF20" t="s">
        <v>237</v>
      </c>
      <c r="EG20" t="s">
        <v>234</v>
      </c>
      <c r="EH20" t="s">
        <v>234</v>
      </c>
      <c r="EI20" t="s">
        <v>234</v>
      </c>
      <c r="EJ20" t="s">
        <v>234</v>
      </c>
      <c r="EK20" t="s">
        <v>234</v>
      </c>
      <c r="EL20" t="s">
        <v>234</v>
      </c>
      <c r="EM20" t="s">
        <v>234</v>
      </c>
      <c r="EN20" t="s">
        <v>234</v>
      </c>
      <c r="EO20" t="s">
        <v>234</v>
      </c>
      <c r="EP20" t="s">
        <v>234</v>
      </c>
      <c r="EQ20" t="s">
        <v>234</v>
      </c>
      <c r="ER20" t="s">
        <v>234</v>
      </c>
      <c r="ES20" t="s">
        <v>234</v>
      </c>
      <c r="ET20" t="s">
        <v>234</v>
      </c>
      <c r="EU20" t="s">
        <v>234</v>
      </c>
      <c r="EV20" t="s">
        <v>234</v>
      </c>
      <c r="EW20" t="s">
        <v>234</v>
      </c>
      <c r="EX20" t="s">
        <v>234</v>
      </c>
      <c r="EY20" t="s">
        <v>234</v>
      </c>
      <c r="EZ20" t="s">
        <v>234</v>
      </c>
      <c r="FA20" t="s">
        <v>234</v>
      </c>
      <c r="FB20" t="s">
        <v>234</v>
      </c>
      <c r="FC20" t="s">
        <v>234</v>
      </c>
      <c r="FD20" t="s">
        <v>234</v>
      </c>
      <c r="FE20" t="s">
        <v>234</v>
      </c>
      <c r="FF20" t="s">
        <v>234</v>
      </c>
      <c r="FG20" t="s">
        <v>234</v>
      </c>
      <c r="FH20" t="s">
        <v>237</v>
      </c>
      <c r="FI20" t="s">
        <v>234</v>
      </c>
      <c r="FJ20" t="s">
        <v>234</v>
      </c>
      <c r="FK20" t="s">
        <v>234</v>
      </c>
      <c r="FL20" t="s">
        <v>234</v>
      </c>
      <c r="FM20" t="s">
        <v>234</v>
      </c>
      <c r="FN20" t="s">
        <v>234</v>
      </c>
      <c r="FO20" t="s">
        <v>234</v>
      </c>
      <c r="FP20" t="s">
        <v>234</v>
      </c>
      <c r="FQ20" t="s">
        <v>234</v>
      </c>
      <c r="FR20" t="s">
        <v>234</v>
      </c>
      <c r="FU20" t="s">
        <v>234</v>
      </c>
      <c r="FV20" t="s">
        <v>234</v>
      </c>
      <c r="FW20" t="s">
        <v>234</v>
      </c>
      <c r="FX20" t="s">
        <v>234</v>
      </c>
      <c r="FY20" t="s">
        <v>234</v>
      </c>
      <c r="FZ20" t="s">
        <v>234</v>
      </c>
      <c r="GA20" t="s">
        <v>238</v>
      </c>
      <c r="GB20" t="s">
        <v>241</v>
      </c>
      <c r="GC20" t="s">
        <v>241</v>
      </c>
      <c r="GD20" t="s">
        <v>234</v>
      </c>
      <c r="GE20" t="s">
        <v>241</v>
      </c>
      <c r="GF20" t="s">
        <v>234</v>
      </c>
      <c r="GG20" t="s">
        <v>241</v>
      </c>
      <c r="GH20" t="s">
        <v>241</v>
      </c>
      <c r="GI20" t="s">
        <v>234</v>
      </c>
      <c r="GJ20" t="s">
        <v>241</v>
      </c>
      <c r="GK20" t="s">
        <v>234</v>
      </c>
      <c r="GL20" t="s">
        <v>241</v>
      </c>
      <c r="GM20" t="s">
        <v>234</v>
      </c>
      <c r="GN20" t="s">
        <v>234</v>
      </c>
      <c r="GO20" t="s">
        <v>234</v>
      </c>
      <c r="GP20" t="s">
        <v>234</v>
      </c>
      <c r="GQ20" t="s">
        <v>234</v>
      </c>
      <c r="GR20" t="s">
        <v>234</v>
      </c>
      <c r="GS20" t="s">
        <v>234</v>
      </c>
      <c r="GT20" t="s">
        <v>234</v>
      </c>
      <c r="GU20" t="s">
        <v>234</v>
      </c>
      <c r="GV20" t="s">
        <v>234</v>
      </c>
      <c r="GW20" t="s">
        <v>241</v>
      </c>
      <c r="GX20" t="s">
        <v>234</v>
      </c>
      <c r="GY20" t="s">
        <v>234</v>
      </c>
      <c r="GZ20" t="s">
        <v>234</v>
      </c>
      <c r="HA20" t="s">
        <v>234</v>
      </c>
      <c r="HB20" t="s">
        <v>234</v>
      </c>
      <c r="HC20" t="s">
        <v>241</v>
      </c>
      <c r="HD20" t="s">
        <v>234</v>
      </c>
      <c r="HE20" t="s">
        <v>234</v>
      </c>
      <c r="HF20" t="s">
        <v>234</v>
      </c>
      <c r="HG20" t="s">
        <v>234</v>
      </c>
      <c r="HH20" t="s">
        <v>234</v>
      </c>
      <c r="HI20" t="s">
        <v>234</v>
      </c>
      <c r="HJ20" t="s">
        <v>234</v>
      </c>
      <c r="HK20" t="s">
        <v>234</v>
      </c>
      <c r="HL20" t="s">
        <v>241</v>
      </c>
      <c r="HM20" t="s">
        <v>234</v>
      </c>
      <c r="HN20" t="s">
        <v>234</v>
      </c>
      <c r="HO20" t="s">
        <v>234</v>
      </c>
      <c r="HP20" t="s">
        <v>234</v>
      </c>
    </row>
    <row r="21" spans="1:224" x14ac:dyDescent="0.2">
      <c r="A21" t="s">
        <v>257</v>
      </c>
      <c r="B21" t="s">
        <v>234</v>
      </c>
      <c r="C21" t="s">
        <v>234</v>
      </c>
      <c r="D21" t="s">
        <v>234</v>
      </c>
      <c r="E21" t="s">
        <v>234</v>
      </c>
      <c r="F21" t="s">
        <v>234</v>
      </c>
      <c r="G21" t="s">
        <v>234</v>
      </c>
      <c r="H21" t="s">
        <v>234</v>
      </c>
      <c r="I21" t="s">
        <v>236</v>
      </c>
      <c r="J21" t="s">
        <v>234</v>
      </c>
      <c r="K21" t="s">
        <v>234</v>
      </c>
      <c r="L21" t="s">
        <v>241</v>
      </c>
      <c r="M21" t="s">
        <v>234</v>
      </c>
      <c r="N21" t="s">
        <v>234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236</v>
      </c>
      <c r="X21" t="s">
        <v>234</v>
      </c>
      <c r="Y21" t="s">
        <v>234</v>
      </c>
      <c r="Z21" t="s">
        <v>236</v>
      </c>
      <c r="AA21" t="s">
        <v>234</v>
      </c>
      <c r="AB21" t="s">
        <v>234</v>
      </c>
      <c r="AC21" t="s">
        <v>234</v>
      </c>
      <c r="AF21" t="s">
        <v>234</v>
      </c>
      <c r="AG21" t="s">
        <v>234</v>
      </c>
      <c r="AH21" t="s">
        <v>236</v>
      </c>
      <c r="AI21" t="s">
        <v>234</v>
      </c>
      <c r="AJ21" t="s">
        <v>234</v>
      </c>
      <c r="AK21" t="s">
        <v>234</v>
      </c>
      <c r="AL21" t="s">
        <v>241</v>
      </c>
      <c r="AM21" t="s">
        <v>234</v>
      </c>
      <c r="AN21" t="s">
        <v>234</v>
      </c>
      <c r="AO21" t="s">
        <v>234</v>
      </c>
      <c r="AP21" t="s">
        <v>234</v>
      </c>
      <c r="AQ21" t="s">
        <v>234</v>
      </c>
      <c r="AR21" t="s">
        <v>241</v>
      </c>
      <c r="AU21" t="s">
        <v>234</v>
      </c>
      <c r="AV21" t="s">
        <v>234</v>
      </c>
      <c r="AW21" t="s">
        <v>234</v>
      </c>
      <c r="AX21" t="s">
        <v>236</v>
      </c>
      <c r="AY21" t="s">
        <v>234</v>
      </c>
      <c r="AZ21" t="s">
        <v>234</v>
      </c>
      <c r="BA21" t="s">
        <v>234</v>
      </c>
      <c r="BB21" t="s">
        <v>234</v>
      </c>
      <c r="BC21" t="s">
        <v>234</v>
      </c>
      <c r="BD21" t="s">
        <v>234</v>
      </c>
      <c r="BE21" t="s">
        <v>234</v>
      </c>
      <c r="BH21" t="s">
        <v>234</v>
      </c>
      <c r="BI21" t="s">
        <v>234</v>
      </c>
      <c r="BJ21" t="s">
        <v>234</v>
      </c>
      <c r="BK21" t="s">
        <v>234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234</v>
      </c>
      <c r="BR21" t="s">
        <v>234</v>
      </c>
      <c r="BS21" t="s">
        <v>234</v>
      </c>
      <c r="BT21" t="s">
        <v>236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238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K21" t="s">
        <v>234</v>
      </c>
      <c r="CL21" t="s">
        <v>234</v>
      </c>
      <c r="CM21" t="s">
        <v>234</v>
      </c>
      <c r="CN21" t="s">
        <v>234</v>
      </c>
      <c r="CO21" t="s">
        <v>241</v>
      </c>
      <c r="CP21" t="s">
        <v>234</v>
      </c>
      <c r="CQ21" t="s">
        <v>234</v>
      </c>
      <c r="DF21" t="s">
        <v>234</v>
      </c>
      <c r="DG21" t="s">
        <v>234</v>
      </c>
      <c r="DH21" t="s">
        <v>234</v>
      </c>
      <c r="DI21" t="s">
        <v>234</v>
      </c>
      <c r="DJ21" t="s">
        <v>234</v>
      </c>
      <c r="DK21" t="s">
        <v>234</v>
      </c>
      <c r="DL21" t="s">
        <v>234</v>
      </c>
      <c r="DM21" t="s">
        <v>234</v>
      </c>
      <c r="DN21" t="s">
        <v>234</v>
      </c>
      <c r="DO21" t="s">
        <v>234</v>
      </c>
      <c r="DP21" t="s">
        <v>241</v>
      </c>
      <c r="DQ21" t="s">
        <v>234</v>
      </c>
      <c r="DR21" t="s">
        <v>234</v>
      </c>
      <c r="DS21" t="s">
        <v>234</v>
      </c>
      <c r="DT21" t="s">
        <v>234</v>
      </c>
      <c r="DX21" t="s">
        <v>234</v>
      </c>
      <c r="DY21" t="s">
        <v>234</v>
      </c>
      <c r="DZ21" t="s">
        <v>234</v>
      </c>
      <c r="EA21" t="s">
        <v>234</v>
      </c>
      <c r="EB21" t="s">
        <v>234</v>
      </c>
      <c r="EC21" t="s">
        <v>234</v>
      </c>
      <c r="ED21" t="s">
        <v>234</v>
      </c>
      <c r="EE21" t="s">
        <v>234</v>
      </c>
      <c r="EF21" t="s">
        <v>234</v>
      </c>
      <c r="EG21" t="s">
        <v>234</v>
      </c>
      <c r="EH21" t="s">
        <v>234</v>
      </c>
      <c r="EI21" t="s">
        <v>234</v>
      </c>
      <c r="EJ21" t="s">
        <v>234</v>
      </c>
      <c r="EK21" t="s">
        <v>234</v>
      </c>
      <c r="EL21" t="s">
        <v>234</v>
      </c>
      <c r="EM21" t="s">
        <v>234</v>
      </c>
      <c r="EN21" t="s">
        <v>234</v>
      </c>
      <c r="EO21" t="s">
        <v>234</v>
      </c>
      <c r="EP21" t="s">
        <v>234</v>
      </c>
      <c r="EQ21" t="s">
        <v>234</v>
      </c>
      <c r="ER21" t="s">
        <v>234</v>
      </c>
      <c r="ES21" t="s">
        <v>234</v>
      </c>
      <c r="ET21" t="s">
        <v>234</v>
      </c>
      <c r="EU21" t="s">
        <v>234</v>
      </c>
      <c r="EV21" t="s">
        <v>234</v>
      </c>
      <c r="EW21" t="s">
        <v>234</v>
      </c>
      <c r="EX21" t="s">
        <v>234</v>
      </c>
      <c r="EY21" t="s">
        <v>234</v>
      </c>
      <c r="EZ21" t="s">
        <v>234</v>
      </c>
      <c r="FA21" t="s">
        <v>234</v>
      </c>
      <c r="FB21" t="s">
        <v>234</v>
      </c>
      <c r="FC21" t="s">
        <v>234</v>
      </c>
      <c r="FD21" t="s">
        <v>234</v>
      </c>
      <c r="FE21" t="s">
        <v>234</v>
      </c>
      <c r="FF21" t="s">
        <v>234</v>
      </c>
      <c r="FG21" t="s">
        <v>234</v>
      </c>
      <c r="FH21" t="s">
        <v>234</v>
      </c>
      <c r="FI21" t="s">
        <v>234</v>
      </c>
      <c r="FJ21" t="s">
        <v>234</v>
      </c>
      <c r="FK21" t="s">
        <v>234</v>
      </c>
      <c r="FL21" t="s">
        <v>234</v>
      </c>
      <c r="FM21" t="s">
        <v>234</v>
      </c>
      <c r="FN21" t="s">
        <v>234</v>
      </c>
      <c r="FO21" t="s">
        <v>234</v>
      </c>
      <c r="FP21" t="s">
        <v>234</v>
      </c>
      <c r="FQ21" t="s">
        <v>234</v>
      </c>
      <c r="FR21" t="s">
        <v>234</v>
      </c>
      <c r="FU21" t="s">
        <v>234</v>
      </c>
      <c r="FV21" t="s">
        <v>234</v>
      </c>
      <c r="FW21" t="s">
        <v>234</v>
      </c>
      <c r="FX21" t="s">
        <v>234</v>
      </c>
      <c r="FY21" t="s">
        <v>234</v>
      </c>
      <c r="FZ21" t="s">
        <v>234</v>
      </c>
      <c r="GA21" t="s">
        <v>234</v>
      </c>
      <c r="GB21" t="s">
        <v>234</v>
      </c>
      <c r="GC21" t="s">
        <v>234</v>
      </c>
      <c r="GD21" t="s">
        <v>234</v>
      </c>
      <c r="GE21" t="s">
        <v>234</v>
      </c>
      <c r="GF21" t="s">
        <v>234</v>
      </c>
      <c r="GG21" t="s">
        <v>234</v>
      </c>
      <c r="GH21" t="s">
        <v>241</v>
      </c>
      <c r="GI21" t="s">
        <v>234</v>
      </c>
      <c r="GJ21" t="s">
        <v>234</v>
      </c>
      <c r="GK21" t="s">
        <v>234</v>
      </c>
      <c r="GL21" t="s">
        <v>234</v>
      </c>
      <c r="GM21" t="s">
        <v>234</v>
      </c>
      <c r="GN21" t="s">
        <v>234</v>
      </c>
      <c r="GO21" t="s">
        <v>234</v>
      </c>
      <c r="GP21" t="s">
        <v>234</v>
      </c>
      <c r="GQ21" t="s">
        <v>234</v>
      </c>
      <c r="GR21" t="s">
        <v>234</v>
      </c>
      <c r="GS21" t="s">
        <v>234</v>
      </c>
      <c r="GT21" t="s">
        <v>234</v>
      </c>
      <c r="GU21" t="s">
        <v>234</v>
      </c>
      <c r="GV21" t="s">
        <v>234</v>
      </c>
      <c r="GW21" t="s">
        <v>234</v>
      </c>
      <c r="GX21" t="s">
        <v>234</v>
      </c>
      <c r="GY21" t="s">
        <v>234</v>
      </c>
      <c r="GZ21" t="s">
        <v>234</v>
      </c>
      <c r="HA21" t="s">
        <v>234</v>
      </c>
      <c r="HB21" t="s">
        <v>234</v>
      </c>
      <c r="HC21" t="s">
        <v>234</v>
      </c>
      <c r="HD21" t="s">
        <v>234</v>
      </c>
      <c r="HE21" t="s">
        <v>234</v>
      </c>
      <c r="HF21" t="s">
        <v>234</v>
      </c>
      <c r="HG21" t="s">
        <v>234</v>
      </c>
      <c r="HH21" t="s">
        <v>234</v>
      </c>
      <c r="HI21" t="s">
        <v>234</v>
      </c>
      <c r="HJ21" t="s">
        <v>234</v>
      </c>
      <c r="HK21" t="s">
        <v>234</v>
      </c>
      <c r="HL21" t="s">
        <v>234</v>
      </c>
      <c r="HM21" t="s">
        <v>234</v>
      </c>
      <c r="HN21" t="s">
        <v>234</v>
      </c>
      <c r="HO21" t="s">
        <v>234</v>
      </c>
      <c r="HP21" t="s">
        <v>234</v>
      </c>
    </row>
    <row r="22" spans="1:224" x14ac:dyDescent="0.2">
      <c r="A22" t="s">
        <v>258</v>
      </c>
      <c r="B22" t="s">
        <v>234</v>
      </c>
      <c r="C22" t="s">
        <v>234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  <c r="M22" t="s">
        <v>234</v>
      </c>
      <c r="N22" t="s">
        <v>234</v>
      </c>
      <c r="Q22" t="s">
        <v>234</v>
      </c>
      <c r="R22" t="s">
        <v>234</v>
      </c>
      <c r="S22" t="s">
        <v>234</v>
      </c>
      <c r="T22" t="s">
        <v>234</v>
      </c>
      <c r="U22" t="s">
        <v>234</v>
      </c>
      <c r="V22" t="s">
        <v>234</v>
      </c>
      <c r="W22" t="s">
        <v>236</v>
      </c>
      <c r="X22" t="s">
        <v>234</v>
      </c>
      <c r="Y22" t="s">
        <v>234</v>
      </c>
      <c r="Z22" t="s">
        <v>236</v>
      </c>
      <c r="AA22" t="s">
        <v>234</v>
      </c>
      <c r="AB22" t="s">
        <v>234</v>
      </c>
      <c r="AC22" t="s">
        <v>234</v>
      </c>
      <c r="AF22" t="s">
        <v>234</v>
      </c>
      <c r="AG22" t="s">
        <v>234</v>
      </c>
      <c r="AH22" t="s">
        <v>236</v>
      </c>
      <c r="AI22" t="s">
        <v>234</v>
      </c>
      <c r="AJ22" t="s">
        <v>234</v>
      </c>
      <c r="AK22" t="s">
        <v>234</v>
      </c>
      <c r="AL22" t="s">
        <v>234</v>
      </c>
      <c r="AM22" t="s">
        <v>234</v>
      </c>
      <c r="AN22" t="s">
        <v>234</v>
      </c>
      <c r="AO22" t="s">
        <v>234</v>
      </c>
      <c r="AP22" t="s">
        <v>234</v>
      </c>
      <c r="AQ22" t="s">
        <v>234</v>
      </c>
      <c r="AR22" t="s">
        <v>234</v>
      </c>
      <c r="AU22" t="s">
        <v>234</v>
      </c>
      <c r="AV22" t="s">
        <v>234</v>
      </c>
      <c r="AW22" t="s">
        <v>234</v>
      </c>
      <c r="AX22" t="s">
        <v>236</v>
      </c>
      <c r="AY22" t="s">
        <v>234</v>
      </c>
      <c r="AZ22" t="s">
        <v>234</v>
      </c>
      <c r="BA22" t="s">
        <v>234</v>
      </c>
      <c r="BB22" t="s">
        <v>234</v>
      </c>
      <c r="BC22" t="s">
        <v>234</v>
      </c>
      <c r="BD22" t="s">
        <v>234</v>
      </c>
      <c r="BE22" t="s">
        <v>234</v>
      </c>
      <c r="BH22" t="s">
        <v>234</v>
      </c>
      <c r="BI22" t="s">
        <v>234</v>
      </c>
      <c r="BJ22" t="s">
        <v>234</v>
      </c>
      <c r="BK22" t="s">
        <v>234</v>
      </c>
      <c r="BL22" t="s">
        <v>234</v>
      </c>
      <c r="BM22" t="s">
        <v>234</v>
      </c>
      <c r="BN22" t="s">
        <v>234</v>
      </c>
      <c r="BO22" t="s">
        <v>234</v>
      </c>
      <c r="BP22" t="s">
        <v>234</v>
      </c>
      <c r="BQ22" t="s">
        <v>234</v>
      </c>
      <c r="BR22" t="s">
        <v>234</v>
      </c>
      <c r="BS22" t="s">
        <v>234</v>
      </c>
      <c r="BT22" t="s">
        <v>236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238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K22" t="s">
        <v>234</v>
      </c>
      <c r="CL22" t="s">
        <v>234</v>
      </c>
      <c r="CM22" t="s">
        <v>234</v>
      </c>
      <c r="CN22" t="s">
        <v>234</v>
      </c>
      <c r="CO22" t="s">
        <v>234</v>
      </c>
      <c r="CP22" t="s">
        <v>234</v>
      </c>
      <c r="CQ22" t="s">
        <v>234</v>
      </c>
      <c r="DF22" t="s">
        <v>234</v>
      </c>
      <c r="DG22" t="s">
        <v>234</v>
      </c>
      <c r="DH22" t="s">
        <v>234</v>
      </c>
      <c r="DI22" t="s">
        <v>234</v>
      </c>
      <c r="DJ22" t="s">
        <v>234</v>
      </c>
      <c r="DK22" t="s">
        <v>234</v>
      </c>
      <c r="DL22" t="s">
        <v>234</v>
      </c>
      <c r="DM22" t="s">
        <v>234</v>
      </c>
      <c r="DN22" t="s">
        <v>234</v>
      </c>
      <c r="DO22" t="s">
        <v>234</v>
      </c>
      <c r="DP22" t="s">
        <v>234</v>
      </c>
      <c r="DQ22" t="s">
        <v>234</v>
      </c>
      <c r="DR22" t="s">
        <v>234</v>
      </c>
      <c r="DS22" t="s">
        <v>234</v>
      </c>
      <c r="DT22" t="s">
        <v>234</v>
      </c>
      <c r="DX22" t="s">
        <v>234</v>
      </c>
      <c r="DY22" t="s">
        <v>234</v>
      </c>
      <c r="DZ22" t="s">
        <v>234</v>
      </c>
      <c r="EA22" t="s">
        <v>234</v>
      </c>
      <c r="EB22" t="s">
        <v>234</v>
      </c>
      <c r="EC22" t="s">
        <v>234</v>
      </c>
      <c r="ED22" t="s">
        <v>234</v>
      </c>
      <c r="EE22" t="s">
        <v>234</v>
      </c>
      <c r="EF22" t="s">
        <v>234</v>
      </c>
      <c r="EG22" t="s">
        <v>234</v>
      </c>
      <c r="EH22" t="s">
        <v>234</v>
      </c>
      <c r="EI22" t="s">
        <v>234</v>
      </c>
      <c r="EJ22" t="s">
        <v>234</v>
      </c>
      <c r="EK22" t="s">
        <v>234</v>
      </c>
      <c r="EL22" t="s">
        <v>234</v>
      </c>
      <c r="EM22" t="s">
        <v>234</v>
      </c>
      <c r="EN22" t="s">
        <v>234</v>
      </c>
      <c r="EO22" t="s">
        <v>234</v>
      </c>
      <c r="EP22" t="s">
        <v>234</v>
      </c>
      <c r="EQ22" t="s">
        <v>234</v>
      </c>
      <c r="ER22" t="s">
        <v>234</v>
      </c>
      <c r="ES22" t="s">
        <v>234</v>
      </c>
      <c r="ET22" t="s">
        <v>234</v>
      </c>
      <c r="EU22" t="s">
        <v>234</v>
      </c>
      <c r="EV22" t="s">
        <v>234</v>
      </c>
      <c r="EW22" t="s">
        <v>234</v>
      </c>
      <c r="EX22" t="s">
        <v>234</v>
      </c>
      <c r="EY22" t="s">
        <v>234</v>
      </c>
      <c r="EZ22" t="s">
        <v>234</v>
      </c>
      <c r="FA22" t="s">
        <v>234</v>
      </c>
      <c r="FB22" t="s">
        <v>234</v>
      </c>
      <c r="FC22" t="s">
        <v>234</v>
      </c>
      <c r="FD22" t="s">
        <v>234</v>
      </c>
      <c r="FE22" t="s">
        <v>234</v>
      </c>
      <c r="FF22" t="s">
        <v>234</v>
      </c>
      <c r="FG22" t="s">
        <v>234</v>
      </c>
      <c r="FH22" t="s">
        <v>234</v>
      </c>
      <c r="FI22" t="s">
        <v>234</v>
      </c>
      <c r="FJ22" t="s">
        <v>234</v>
      </c>
      <c r="FK22" t="s">
        <v>234</v>
      </c>
      <c r="FL22" t="s">
        <v>234</v>
      </c>
      <c r="FM22" t="s">
        <v>234</v>
      </c>
      <c r="FN22" t="s">
        <v>234</v>
      </c>
      <c r="FO22" t="s">
        <v>234</v>
      </c>
      <c r="FP22" t="s">
        <v>234</v>
      </c>
      <c r="FQ22" t="s">
        <v>234</v>
      </c>
      <c r="FR22" t="s">
        <v>234</v>
      </c>
      <c r="FU22" t="s">
        <v>234</v>
      </c>
      <c r="FV22" t="s">
        <v>234</v>
      </c>
      <c r="FW22" t="s">
        <v>234</v>
      </c>
      <c r="FX22" t="s">
        <v>234</v>
      </c>
      <c r="FY22" t="s">
        <v>234</v>
      </c>
      <c r="FZ22" t="s">
        <v>234</v>
      </c>
      <c r="GA22" t="s">
        <v>234</v>
      </c>
      <c r="GB22" t="s">
        <v>234</v>
      </c>
      <c r="GC22" t="s">
        <v>234</v>
      </c>
      <c r="GD22" t="s">
        <v>234</v>
      </c>
      <c r="GE22" t="s">
        <v>234</v>
      </c>
      <c r="GF22" t="s">
        <v>234</v>
      </c>
      <c r="GG22" t="s">
        <v>234</v>
      </c>
      <c r="GH22" t="s">
        <v>234</v>
      </c>
      <c r="GI22" t="s">
        <v>234</v>
      </c>
      <c r="GJ22" t="s">
        <v>234</v>
      </c>
      <c r="GK22" t="s">
        <v>234</v>
      </c>
      <c r="GL22" t="s">
        <v>234</v>
      </c>
      <c r="GM22" t="s">
        <v>234</v>
      </c>
      <c r="GN22" t="s">
        <v>234</v>
      </c>
      <c r="GO22" t="s">
        <v>234</v>
      </c>
      <c r="GP22" t="s">
        <v>234</v>
      </c>
      <c r="GQ22" t="s">
        <v>234</v>
      </c>
      <c r="GR22" t="s">
        <v>234</v>
      </c>
      <c r="GS22" t="s">
        <v>234</v>
      </c>
      <c r="GT22" t="s">
        <v>234</v>
      </c>
      <c r="GU22" t="s">
        <v>234</v>
      </c>
      <c r="GV22" t="s">
        <v>234</v>
      </c>
      <c r="GW22" t="s">
        <v>234</v>
      </c>
      <c r="GX22" t="s">
        <v>234</v>
      </c>
      <c r="GY22" t="s">
        <v>234</v>
      </c>
      <c r="GZ22" t="s">
        <v>234</v>
      </c>
      <c r="HA22" t="s">
        <v>234</v>
      </c>
      <c r="HB22" t="s">
        <v>234</v>
      </c>
      <c r="HC22" t="s">
        <v>234</v>
      </c>
      <c r="HD22" t="s">
        <v>234</v>
      </c>
      <c r="HE22" t="s">
        <v>234</v>
      </c>
      <c r="HF22" t="s">
        <v>234</v>
      </c>
      <c r="HG22" t="s">
        <v>234</v>
      </c>
      <c r="HH22" t="s">
        <v>234</v>
      </c>
      <c r="HI22" t="s">
        <v>234</v>
      </c>
      <c r="HJ22" t="s">
        <v>234</v>
      </c>
      <c r="HK22" t="s">
        <v>234</v>
      </c>
      <c r="HL22" t="s">
        <v>234</v>
      </c>
      <c r="HM22" t="s">
        <v>234</v>
      </c>
      <c r="HN22" t="s">
        <v>234</v>
      </c>
      <c r="HO22" t="s">
        <v>234</v>
      </c>
      <c r="HP22" t="s">
        <v>234</v>
      </c>
    </row>
    <row r="23" spans="1:224" x14ac:dyDescent="0.2">
      <c r="A23" t="s">
        <v>259</v>
      </c>
      <c r="B23" t="s">
        <v>235</v>
      </c>
      <c r="C23" t="s">
        <v>235</v>
      </c>
      <c r="D23" t="s">
        <v>234</v>
      </c>
      <c r="E23" t="s">
        <v>234</v>
      </c>
      <c r="F23" t="s">
        <v>234</v>
      </c>
      <c r="G23" t="s">
        <v>234</v>
      </c>
      <c r="H23" t="s">
        <v>234</v>
      </c>
      <c r="I23" t="s">
        <v>235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Q23" t="s">
        <v>235</v>
      </c>
      <c r="R23" t="s">
        <v>235</v>
      </c>
      <c r="S23" t="s">
        <v>236</v>
      </c>
      <c r="T23" t="s">
        <v>235</v>
      </c>
      <c r="U23" t="s">
        <v>235</v>
      </c>
      <c r="V23" t="s">
        <v>235</v>
      </c>
      <c r="W23" t="s">
        <v>236</v>
      </c>
      <c r="X23" t="s">
        <v>234</v>
      </c>
      <c r="Y23" t="s">
        <v>234</v>
      </c>
      <c r="Z23" t="s">
        <v>236</v>
      </c>
      <c r="AA23" t="s">
        <v>234</v>
      </c>
      <c r="AB23" t="s">
        <v>234</v>
      </c>
      <c r="AC23" t="s">
        <v>234</v>
      </c>
      <c r="AF23" t="s">
        <v>234</v>
      </c>
      <c r="AG23" t="s">
        <v>234</v>
      </c>
      <c r="AH23" t="s">
        <v>236</v>
      </c>
      <c r="AI23" t="s">
        <v>234</v>
      </c>
      <c r="AJ23" t="s">
        <v>234</v>
      </c>
      <c r="AK23" t="s">
        <v>234</v>
      </c>
      <c r="AL23" t="s">
        <v>234</v>
      </c>
      <c r="AM23" t="s">
        <v>234</v>
      </c>
      <c r="AN23" t="s">
        <v>235</v>
      </c>
      <c r="AO23" t="s">
        <v>235</v>
      </c>
      <c r="AP23" t="s">
        <v>234</v>
      </c>
      <c r="AQ23" t="s">
        <v>234</v>
      </c>
      <c r="AR23" t="s">
        <v>235</v>
      </c>
      <c r="AU23" t="s">
        <v>235</v>
      </c>
      <c r="AV23" t="s">
        <v>234</v>
      </c>
      <c r="AW23" t="s">
        <v>234</v>
      </c>
      <c r="AX23" t="s">
        <v>236</v>
      </c>
      <c r="AY23" t="s">
        <v>234</v>
      </c>
      <c r="AZ23" t="s">
        <v>234</v>
      </c>
      <c r="BA23" t="s">
        <v>234</v>
      </c>
      <c r="BB23" t="s">
        <v>234</v>
      </c>
      <c r="BC23" t="s">
        <v>235</v>
      </c>
      <c r="BD23" t="s">
        <v>235</v>
      </c>
      <c r="BE23" t="s">
        <v>234</v>
      </c>
      <c r="BH23" t="s">
        <v>234</v>
      </c>
      <c r="BI23" t="s">
        <v>234</v>
      </c>
      <c r="BJ23" t="s">
        <v>235</v>
      </c>
      <c r="BK23" t="s">
        <v>234</v>
      </c>
      <c r="BL23" t="s">
        <v>235</v>
      </c>
      <c r="BM23" t="s">
        <v>235</v>
      </c>
      <c r="BN23" t="s">
        <v>234</v>
      </c>
      <c r="BO23" t="s">
        <v>234</v>
      </c>
      <c r="BP23" t="s">
        <v>235</v>
      </c>
      <c r="BQ23" t="s">
        <v>234</v>
      </c>
      <c r="BR23" t="s">
        <v>234</v>
      </c>
      <c r="BS23" t="s">
        <v>234</v>
      </c>
      <c r="BT23" t="s">
        <v>236</v>
      </c>
      <c r="BW23" t="s">
        <v>234</v>
      </c>
      <c r="BX23" t="s">
        <v>235</v>
      </c>
      <c r="BY23" t="s">
        <v>234</v>
      </c>
      <c r="BZ23" t="s">
        <v>234</v>
      </c>
      <c r="CA23" t="s">
        <v>235</v>
      </c>
      <c r="CB23" t="s">
        <v>234</v>
      </c>
      <c r="CC23" t="s">
        <v>235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K23" t="s">
        <v>234</v>
      </c>
      <c r="CL23" t="s">
        <v>234</v>
      </c>
      <c r="CM23" t="s">
        <v>235</v>
      </c>
      <c r="CN23" t="s">
        <v>234</v>
      </c>
      <c r="CO23" t="s">
        <v>235</v>
      </c>
      <c r="CP23" t="s">
        <v>234</v>
      </c>
      <c r="CQ23" t="s">
        <v>235</v>
      </c>
      <c r="DF23" t="s">
        <v>234</v>
      </c>
      <c r="DG23" t="s">
        <v>234</v>
      </c>
      <c r="DH23" t="s">
        <v>234</v>
      </c>
      <c r="DI23" t="s">
        <v>234</v>
      </c>
      <c r="DJ23" t="s">
        <v>234</v>
      </c>
      <c r="DK23" t="s">
        <v>235</v>
      </c>
      <c r="DL23" t="s">
        <v>234</v>
      </c>
      <c r="DM23" t="s">
        <v>234</v>
      </c>
      <c r="DN23" t="s">
        <v>234</v>
      </c>
      <c r="DO23" t="s">
        <v>234</v>
      </c>
      <c r="DP23" t="s">
        <v>234</v>
      </c>
      <c r="DQ23" t="s">
        <v>234</v>
      </c>
      <c r="DR23" t="s">
        <v>235</v>
      </c>
      <c r="DS23" t="s">
        <v>234</v>
      </c>
      <c r="DT23" t="s">
        <v>234</v>
      </c>
      <c r="DX23" t="s">
        <v>234</v>
      </c>
      <c r="DY23" t="s">
        <v>234</v>
      </c>
      <c r="DZ23" t="s">
        <v>235</v>
      </c>
      <c r="EA23" t="s">
        <v>234</v>
      </c>
      <c r="EB23" t="s">
        <v>236</v>
      </c>
      <c r="EC23" t="s">
        <v>235</v>
      </c>
      <c r="ED23" t="s">
        <v>234</v>
      </c>
      <c r="EE23" t="s">
        <v>234</v>
      </c>
      <c r="EF23" t="s">
        <v>234</v>
      </c>
      <c r="EG23" t="s">
        <v>234</v>
      </c>
      <c r="EH23" t="s">
        <v>235</v>
      </c>
      <c r="EI23" t="s">
        <v>235</v>
      </c>
      <c r="EJ23" t="s">
        <v>234</v>
      </c>
      <c r="EK23" t="s">
        <v>234</v>
      </c>
      <c r="EL23" t="s">
        <v>234</v>
      </c>
      <c r="EM23" t="s">
        <v>235</v>
      </c>
      <c r="EN23" t="s">
        <v>234</v>
      </c>
      <c r="EO23" t="s">
        <v>236</v>
      </c>
      <c r="EP23" t="s">
        <v>234</v>
      </c>
      <c r="EQ23" t="s">
        <v>234</v>
      </c>
      <c r="ER23" t="s">
        <v>234</v>
      </c>
      <c r="ES23" t="s">
        <v>234</v>
      </c>
      <c r="ET23" t="s">
        <v>234</v>
      </c>
      <c r="EU23" t="s">
        <v>235</v>
      </c>
      <c r="EV23" t="s">
        <v>234</v>
      </c>
      <c r="EW23" t="s">
        <v>234</v>
      </c>
      <c r="EX23" t="s">
        <v>234</v>
      </c>
      <c r="EY23" t="s">
        <v>235</v>
      </c>
      <c r="EZ23" t="s">
        <v>235</v>
      </c>
      <c r="FA23" t="s">
        <v>234</v>
      </c>
      <c r="FB23" t="s">
        <v>234</v>
      </c>
      <c r="FC23" t="s">
        <v>234</v>
      </c>
      <c r="FD23" t="s">
        <v>234</v>
      </c>
      <c r="FE23" t="s">
        <v>234</v>
      </c>
      <c r="FF23" t="s">
        <v>234</v>
      </c>
      <c r="FG23" t="s">
        <v>234</v>
      </c>
      <c r="FH23" t="s">
        <v>234</v>
      </c>
      <c r="FI23" t="s">
        <v>234</v>
      </c>
      <c r="FJ23" t="s">
        <v>234</v>
      </c>
      <c r="FK23" t="s">
        <v>234</v>
      </c>
      <c r="FL23" t="s">
        <v>234</v>
      </c>
      <c r="FM23" t="s">
        <v>234</v>
      </c>
      <c r="FN23" t="s">
        <v>234</v>
      </c>
      <c r="FO23" t="s">
        <v>234</v>
      </c>
      <c r="FP23" t="s">
        <v>234</v>
      </c>
      <c r="FQ23" t="s">
        <v>235</v>
      </c>
      <c r="FR23" t="s">
        <v>234</v>
      </c>
      <c r="FU23" t="s">
        <v>234</v>
      </c>
      <c r="FV23" t="s">
        <v>234</v>
      </c>
      <c r="FW23" t="s">
        <v>234</v>
      </c>
      <c r="FX23" t="s">
        <v>235</v>
      </c>
      <c r="FY23" t="s">
        <v>235</v>
      </c>
      <c r="FZ23" t="s">
        <v>238</v>
      </c>
      <c r="GA23" t="s">
        <v>234</v>
      </c>
      <c r="GB23" t="s">
        <v>234</v>
      </c>
      <c r="GC23" t="s">
        <v>234</v>
      </c>
      <c r="GD23" t="s">
        <v>238</v>
      </c>
      <c r="GE23" t="s">
        <v>235</v>
      </c>
      <c r="GF23" t="s">
        <v>235</v>
      </c>
      <c r="GG23" t="s">
        <v>235</v>
      </c>
      <c r="GH23" t="s">
        <v>234</v>
      </c>
      <c r="GI23" t="s">
        <v>235</v>
      </c>
      <c r="GJ23" t="s">
        <v>234</v>
      </c>
      <c r="GK23" t="s">
        <v>235</v>
      </c>
      <c r="GL23" t="s">
        <v>235</v>
      </c>
      <c r="GM23" t="s">
        <v>234</v>
      </c>
      <c r="GN23" t="s">
        <v>234</v>
      </c>
      <c r="GO23" t="s">
        <v>234</v>
      </c>
      <c r="GP23" t="s">
        <v>235</v>
      </c>
      <c r="GQ23" t="s">
        <v>234</v>
      </c>
      <c r="GR23" t="s">
        <v>234</v>
      </c>
      <c r="GS23" t="s">
        <v>234</v>
      </c>
      <c r="GT23" t="s">
        <v>235</v>
      </c>
      <c r="GU23" t="s">
        <v>235</v>
      </c>
      <c r="GV23" t="s">
        <v>235</v>
      </c>
      <c r="GW23" t="s">
        <v>234</v>
      </c>
      <c r="GX23" t="s">
        <v>235</v>
      </c>
      <c r="GY23" t="s">
        <v>234</v>
      </c>
      <c r="GZ23" t="s">
        <v>234</v>
      </c>
      <c r="HA23" t="s">
        <v>234</v>
      </c>
      <c r="HB23" t="s">
        <v>234</v>
      </c>
      <c r="HC23" t="s">
        <v>235</v>
      </c>
      <c r="HD23" t="s">
        <v>234</v>
      </c>
      <c r="HE23" t="s">
        <v>234</v>
      </c>
      <c r="HF23" t="s">
        <v>234</v>
      </c>
      <c r="HG23" t="s">
        <v>234</v>
      </c>
      <c r="HH23" t="s">
        <v>234</v>
      </c>
      <c r="HI23" t="s">
        <v>234</v>
      </c>
      <c r="HJ23" t="s">
        <v>235</v>
      </c>
      <c r="HK23" t="s">
        <v>234</v>
      </c>
      <c r="HL23" t="s">
        <v>234</v>
      </c>
      <c r="HM23" t="s">
        <v>234</v>
      </c>
      <c r="HN23" t="s">
        <v>234</v>
      </c>
      <c r="HO23" t="s">
        <v>234</v>
      </c>
      <c r="HP23" t="s">
        <v>235</v>
      </c>
    </row>
    <row r="24" spans="1:224" x14ac:dyDescent="0.2">
      <c r="A24" t="s">
        <v>260</v>
      </c>
      <c r="B24" t="s">
        <v>234</v>
      </c>
      <c r="C24" t="s">
        <v>234</v>
      </c>
      <c r="D24" t="s">
        <v>234</v>
      </c>
      <c r="E24" t="s">
        <v>234</v>
      </c>
      <c r="F24" t="s">
        <v>234</v>
      </c>
      <c r="G24" t="s">
        <v>234</v>
      </c>
      <c r="H24" t="s">
        <v>234</v>
      </c>
      <c r="I24" t="s">
        <v>236</v>
      </c>
      <c r="J24" t="s">
        <v>235</v>
      </c>
      <c r="K24" t="s">
        <v>234</v>
      </c>
      <c r="L24" t="s">
        <v>236</v>
      </c>
      <c r="M24" t="s">
        <v>234</v>
      </c>
      <c r="N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236</v>
      </c>
      <c r="X24" t="s">
        <v>234</v>
      </c>
      <c r="Y24" t="s">
        <v>234</v>
      </c>
      <c r="Z24" t="s">
        <v>236</v>
      </c>
      <c r="AA24" t="s">
        <v>234</v>
      </c>
      <c r="AB24" t="s">
        <v>234</v>
      </c>
      <c r="AC24" t="s">
        <v>234</v>
      </c>
      <c r="AF24" t="s">
        <v>234</v>
      </c>
      <c r="AG24" t="s">
        <v>234</v>
      </c>
      <c r="AH24" t="s">
        <v>236</v>
      </c>
      <c r="AI24" t="s">
        <v>234</v>
      </c>
      <c r="AJ24" t="s">
        <v>234</v>
      </c>
      <c r="AK24" t="s">
        <v>234</v>
      </c>
      <c r="AL24" t="s">
        <v>234</v>
      </c>
      <c r="AM24" t="s">
        <v>234</v>
      </c>
      <c r="AN24" t="s">
        <v>234</v>
      </c>
      <c r="AO24" t="s">
        <v>234</v>
      </c>
      <c r="AP24" t="s">
        <v>234</v>
      </c>
      <c r="AQ24" t="s">
        <v>234</v>
      </c>
      <c r="AR24" t="s">
        <v>234</v>
      </c>
      <c r="AU24" t="s">
        <v>234</v>
      </c>
      <c r="AV24" t="s">
        <v>234</v>
      </c>
      <c r="AW24" t="s">
        <v>234</v>
      </c>
      <c r="AX24" t="s">
        <v>236</v>
      </c>
      <c r="AY24" t="s">
        <v>235</v>
      </c>
      <c r="AZ24" t="s">
        <v>235</v>
      </c>
      <c r="BA24" t="s">
        <v>234</v>
      </c>
      <c r="BB24" t="s">
        <v>234</v>
      </c>
      <c r="BC24" t="s">
        <v>234</v>
      </c>
      <c r="BD24" t="s">
        <v>234</v>
      </c>
      <c r="BE24" t="s">
        <v>234</v>
      </c>
      <c r="BH24" t="s">
        <v>234</v>
      </c>
      <c r="BI24" t="s">
        <v>234</v>
      </c>
      <c r="BJ24" t="s">
        <v>234</v>
      </c>
      <c r="BK24" t="s">
        <v>234</v>
      </c>
      <c r="BL24" t="s">
        <v>234</v>
      </c>
      <c r="BM24" t="s">
        <v>234</v>
      </c>
      <c r="BN24" t="s">
        <v>234</v>
      </c>
      <c r="BO24" t="s">
        <v>234</v>
      </c>
      <c r="BP24" t="s">
        <v>234</v>
      </c>
      <c r="BQ24" t="s">
        <v>234</v>
      </c>
      <c r="BR24" t="s">
        <v>234</v>
      </c>
      <c r="BS24" t="s">
        <v>234</v>
      </c>
      <c r="BT24" t="s">
        <v>236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238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K24" t="s">
        <v>234</v>
      </c>
      <c r="CL24" t="s">
        <v>234</v>
      </c>
      <c r="CM24" t="s">
        <v>236</v>
      </c>
      <c r="CN24" t="s">
        <v>234</v>
      </c>
      <c r="CO24" t="s">
        <v>234</v>
      </c>
      <c r="CP24" t="s">
        <v>234</v>
      </c>
      <c r="CQ24" t="s">
        <v>234</v>
      </c>
      <c r="DF24" t="s">
        <v>234</v>
      </c>
      <c r="DG24" t="s">
        <v>234</v>
      </c>
      <c r="DH24" t="s">
        <v>234</v>
      </c>
      <c r="DI24" t="s">
        <v>234</v>
      </c>
      <c r="DJ24" t="s">
        <v>234</v>
      </c>
      <c r="DK24" t="s">
        <v>234</v>
      </c>
      <c r="DL24" t="s">
        <v>234</v>
      </c>
      <c r="DM24" t="s">
        <v>234</v>
      </c>
      <c r="DN24" t="s">
        <v>234</v>
      </c>
      <c r="DO24" t="s">
        <v>236</v>
      </c>
      <c r="DP24" t="s">
        <v>236</v>
      </c>
      <c r="DQ24" t="s">
        <v>234</v>
      </c>
      <c r="DR24" t="s">
        <v>234</v>
      </c>
      <c r="DS24" t="s">
        <v>234</v>
      </c>
      <c r="DT24" t="s">
        <v>235</v>
      </c>
      <c r="DX24" t="s">
        <v>234</v>
      </c>
      <c r="DY24" t="s">
        <v>234</v>
      </c>
      <c r="DZ24" t="s">
        <v>234</v>
      </c>
      <c r="EA24" t="s">
        <v>234</v>
      </c>
      <c r="EB24" t="s">
        <v>234</v>
      </c>
      <c r="EC24" t="s">
        <v>234</v>
      </c>
      <c r="ED24" t="s">
        <v>234</v>
      </c>
      <c r="EE24" t="s">
        <v>234</v>
      </c>
      <c r="EF24" t="s">
        <v>234</v>
      </c>
      <c r="EG24" t="s">
        <v>234</v>
      </c>
      <c r="EH24" t="s">
        <v>234</v>
      </c>
      <c r="EI24" t="s">
        <v>234</v>
      </c>
      <c r="EJ24" t="s">
        <v>234</v>
      </c>
      <c r="EK24" t="s">
        <v>234</v>
      </c>
      <c r="EL24" t="s">
        <v>235</v>
      </c>
      <c r="EM24" t="s">
        <v>234</v>
      </c>
      <c r="EN24" t="s">
        <v>234</v>
      </c>
      <c r="EO24" t="s">
        <v>234</v>
      </c>
      <c r="EP24" t="s">
        <v>234</v>
      </c>
      <c r="EQ24" t="s">
        <v>234</v>
      </c>
      <c r="ER24" t="s">
        <v>234</v>
      </c>
      <c r="ES24" t="s">
        <v>234</v>
      </c>
      <c r="ET24" t="s">
        <v>234</v>
      </c>
      <c r="EU24" t="s">
        <v>234</v>
      </c>
      <c r="EV24" t="s">
        <v>234</v>
      </c>
      <c r="EW24" t="s">
        <v>234</v>
      </c>
      <c r="EX24" t="s">
        <v>234</v>
      </c>
      <c r="EY24" t="s">
        <v>234</v>
      </c>
      <c r="EZ24" t="s">
        <v>234</v>
      </c>
      <c r="FA24" t="s">
        <v>234</v>
      </c>
      <c r="FB24" t="s">
        <v>234</v>
      </c>
      <c r="FC24" t="s">
        <v>234</v>
      </c>
      <c r="FD24" t="s">
        <v>234</v>
      </c>
      <c r="FE24" t="s">
        <v>234</v>
      </c>
      <c r="FF24" t="s">
        <v>234</v>
      </c>
      <c r="FG24" t="s">
        <v>235</v>
      </c>
      <c r="FH24" t="s">
        <v>236</v>
      </c>
      <c r="FI24" t="s">
        <v>234</v>
      </c>
      <c r="FJ24" t="s">
        <v>234</v>
      </c>
      <c r="FK24" t="s">
        <v>234</v>
      </c>
      <c r="FL24" t="s">
        <v>234</v>
      </c>
      <c r="FM24" t="s">
        <v>234</v>
      </c>
      <c r="FN24" t="s">
        <v>234</v>
      </c>
      <c r="FO24" t="s">
        <v>234</v>
      </c>
      <c r="FP24" t="s">
        <v>234</v>
      </c>
      <c r="FQ24" t="s">
        <v>234</v>
      </c>
      <c r="FR24" t="s">
        <v>234</v>
      </c>
      <c r="FU24" t="s">
        <v>235</v>
      </c>
      <c r="FV24" t="s">
        <v>235</v>
      </c>
      <c r="FW24" t="s">
        <v>234</v>
      </c>
      <c r="FX24" t="s">
        <v>234</v>
      </c>
      <c r="FY24" t="s">
        <v>234</v>
      </c>
      <c r="FZ24" t="s">
        <v>234</v>
      </c>
      <c r="GA24" t="s">
        <v>234</v>
      </c>
      <c r="GB24" t="s">
        <v>234</v>
      </c>
      <c r="GC24" t="s">
        <v>235</v>
      </c>
      <c r="GD24" t="s">
        <v>234</v>
      </c>
      <c r="GE24" t="s">
        <v>234</v>
      </c>
      <c r="GF24" t="s">
        <v>234</v>
      </c>
      <c r="GG24" t="s">
        <v>235</v>
      </c>
      <c r="GH24" t="s">
        <v>234</v>
      </c>
      <c r="GI24" t="s">
        <v>234</v>
      </c>
      <c r="GJ24" t="s">
        <v>234</v>
      </c>
      <c r="GK24" t="s">
        <v>234</v>
      </c>
      <c r="GL24" t="s">
        <v>234</v>
      </c>
      <c r="GM24" t="s">
        <v>236</v>
      </c>
      <c r="GN24" t="s">
        <v>234</v>
      </c>
      <c r="GO24" t="s">
        <v>235</v>
      </c>
      <c r="GP24" t="s">
        <v>234</v>
      </c>
      <c r="GQ24" t="s">
        <v>234</v>
      </c>
      <c r="GR24" t="s">
        <v>234</v>
      </c>
      <c r="GS24" t="s">
        <v>235</v>
      </c>
      <c r="GT24" t="s">
        <v>236</v>
      </c>
      <c r="GU24" t="s">
        <v>234</v>
      </c>
      <c r="GV24" t="s">
        <v>234</v>
      </c>
      <c r="GW24" t="s">
        <v>234</v>
      </c>
      <c r="GX24" t="s">
        <v>234</v>
      </c>
      <c r="GY24" t="s">
        <v>234</v>
      </c>
      <c r="GZ24" t="s">
        <v>234</v>
      </c>
      <c r="HA24" t="s">
        <v>234</v>
      </c>
      <c r="HB24" t="s">
        <v>234</v>
      </c>
      <c r="HC24" t="s">
        <v>234</v>
      </c>
      <c r="HD24" t="s">
        <v>234</v>
      </c>
      <c r="HE24" t="s">
        <v>236</v>
      </c>
      <c r="HF24" t="s">
        <v>234</v>
      </c>
      <c r="HG24" t="s">
        <v>234</v>
      </c>
      <c r="HH24" t="s">
        <v>234</v>
      </c>
      <c r="HI24" t="s">
        <v>234</v>
      </c>
      <c r="HJ24" t="s">
        <v>234</v>
      </c>
      <c r="HK24" t="s">
        <v>234</v>
      </c>
      <c r="HL24" t="s">
        <v>234</v>
      </c>
      <c r="HM24" t="s">
        <v>236</v>
      </c>
      <c r="HN24" t="s">
        <v>234</v>
      </c>
      <c r="HO24" t="s">
        <v>234</v>
      </c>
      <c r="HP24" t="s">
        <v>234</v>
      </c>
    </row>
    <row r="25" spans="1:224" x14ac:dyDescent="0.2">
      <c r="A25" t="s">
        <v>261</v>
      </c>
      <c r="B25" t="s">
        <v>234</v>
      </c>
      <c r="C25" t="s">
        <v>234</v>
      </c>
      <c r="D25" t="s">
        <v>234</v>
      </c>
      <c r="E25" t="s">
        <v>234</v>
      </c>
      <c r="F25" t="s">
        <v>234</v>
      </c>
      <c r="G25" t="s">
        <v>234</v>
      </c>
      <c r="H25" t="s">
        <v>234</v>
      </c>
      <c r="I25" t="s">
        <v>236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  <c r="Q25" t="s">
        <v>234</v>
      </c>
      <c r="R25" t="s">
        <v>234</v>
      </c>
      <c r="S25" t="s">
        <v>234</v>
      </c>
      <c r="T25" t="s">
        <v>234</v>
      </c>
      <c r="U25" t="s">
        <v>234</v>
      </c>
      <c r="V25" t="s">
        <v>234</v>
      </c>
      <c r="W25" t="s">
        <v>236</v>
      </c>
      <c r="X25" t="s">
        <v>234</v>
      </c>
      <c r="Y25" t="s">
        <v>234</v>
      </c>
      <c r="Z25" t="s">
        <v>236</v>
      </c>
      <c r="AA25" t="s">
        <v>234</v>
      </c>
      <c r="AB25" t="s">
        <v>234</v>
      </c>
      <c r="AC25" t="s">
        <v>234</v>
      </c>
      <c r="AF25" t="s">
        <v>234</v>
      </c>
      <c r="AG25" t="s">
        <v>234</v>
      </c>
      <c r="AH25" t="s">
        <v>236</v>
      </c>
      <c r="AI25" t="s">
        <v>234</v>
      </c>
      <c r="AJ25" t="s">
        <v>234</v>
      </c>
      <c r="AK25" t="s">
        <v>234</v>
      </c>
      <c r="AL25" t="s">
        <v>234</v>
      </c>
      <c r="AM25" t="s">
        <v>234</v>
      </c>
      <c r="AN25" t="s">
        <v>234</v>
      </c>
      <c r="AO25" t="s">
        <v>234</v>
      </c>
      <c r="AP25" t="s">
        <v>234</v>
      </c>
      <c r="AQ25" t="s">
        <v>234</v>
      </c>
      <c r="AR25" t="s">
        <v>234</v>
      </c>
      <c r="AU25" t="s">
        <v>234</v>
      </c>
      <c r="AV25" t="s">
        <v>234</v>
      </c>
      <c r="AW25" t="s">
        <v>234</v>
      </c>
      <c r="AX25" t="s">
        <v>236</v>
      </c>
      <c r="AY25" t="s">
        <v>234</v>
      </c>
      <c r="AZ25" t="s">
        <v>234</v>
      </c>
      <c r="BA25" t="s">
        <v>234</v>
      </c>
      <c r="BB25" t="s">
        <v>234</v>
      </c>
      <c r="BC25" t="s">
        <v>234</v>
      </c>
      <c r="BD25" t="s">
        <v>234</v>
      </c>
      <c r="BE25" t="s">
        <v>234</v>
      </c>
      <c r="BH25" t="s">
        <v>234</v>
      </c>
      <c r="BI25" t="s">
        <v>234</v>
      </c>
      <c r="BJ25" t="s">
        <v>234</v>
      </c>
      <c r="BK25" t="s">
        <v>234</v>
      </c>
      <c r="BL25" t="s">
        <v>234</v>
      </c>
      <c r="BM25" t="s">
        <v>234</v>
      </c>
      <c r="BN25" t="s">
        <v>234</v>
      </c>
      <c r="BO25" t="s">
        <v>234</v>
      </c>
      <c r="BP25" t="s">
        <v>234</v>
      </c>
      <c r="BQ25" t="s">
        <v>234</v>
      </c>
      <c r="BR25" t="s">
        <v>234</v>
      </c>
      <c r="BS25" t="s">
        <v>234</v>
      </c>
      <c r="BT25" t="s">
        <v>236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238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K25" t="s">
        <v>234</v>
      </c>
      <c r="CL25" t="s">
        <v>234</v>
      </c>
      <c r="CM25" t="s">
        <v>234</v>
      </c>
      <c r="CN25" t="s">
        <v>234</v>
      </c>
      <c r="CO25" t="s">
        <v>234</v>
      </c>
      <c r="CP25" t="s">
        <v>234</v>
      </c>
      <c r="CQ25" t="s">
        <v>234</v>
      </c>
      <c r="DF25" t="s">
        <v>234</v>
      </c>
      <c r="DG25" t="s">
        <v>234</v>
      </c>
      <c r="DH25" t="s">
        <v>234</v>
      </c>
      <c r="DI25" t="s">
        <v>234</v>
      </c>
      <c r="DJ25" t="s">
        <v>234</v>
      </c>
      <c r="DK25" t="s">
        <v>234</v>
      </c>
      <c r="DL25" t="s">
        <v>234</v>
      </c>
      <c r="DM25" t="s">
        <v>234</v>
      </c>
      <c r="DN25" t="s">
        <v>234</v>
      </c>
      <c r="DO25" t="s">
        <v>234</v>
      </c>
      <c r="DP25" t="s">
        <v>234</v>
      </c>
      <c r="DQ25" t="s">
        <v>234</v>
      </c>
      <c r="DR25" t="s">
        <v>234</v>
      </c>
      <c r="DS25" t="s">
        <v>234</v>
      </c>
      <c r="DT25" t="s">
        <v>234</v>
      </c>
      <c r="DX25" t="s">
        <v>234</v>
      </c>
      <c r="DY25" t="s">
        <v>234</v>
      </c>
      <c r="DZ25" t="s">
        <v>234</v>
      </c>
      <c r="EA25" t="s">
        <v>234</v>
      </c>
      <c r="EB25" t="s">
        <v>237</v>
      </c>
      <c r="EC25" t="s">
        <v>234</v>
      </c>
      <c r="ED25" t="s">
        <v>234</v>
      </c>
      <c r="EE25" t="s">
        <v>234</v>
      </c>
      <c r="EF25" t="s">
        <v>234</v>
      </c>
      <c r="EG25" t="s">
        <v>234</v>
      </c>
      <c r="EH25" t="s">
        <v>234</v>
      </c>
      <c r="EI25" t="s">
        <v>234</v>
      </c>
      <c r="EJ25" t="s">
        <v>234</v>
      </c>
      <c r="EK25" t="s">
        <v>234</v>
      </c>
      <c r="EL25" t="s">
        <v>234</v>
      </c>
      <c r="EM25" t="s">
        <v>234</v>
      </c>
      <c r="EN25" t="s">
        <v>234</v>
      </c>
      <c r="EO25" t="s">
        <v>234</v>
      </c>
      <c r="EP25" t="s">
        <v>234</v>
      </c>
      <c r="EQ25" t="s">
        <v>234</v>
      </c>
      <c r="ER25" t="s">
        <v>234</v>
      </c>
      <c r="ES25" t="s">
        <v>234</v>
      </c>
      <c r="ET25" t="s">
        <v>234</v>
      </c>
      <c r="EU25" t="s">
        <v>234</v>
      </c>
      <c r="EV25" t="s">
        <v>234</v>
      </c>
      <c r="EW25" t="s">
        <v>234</v>
      </c>
      <c r="EX25" t="s">
        <v>234</v>
      </c>
      <c r="EY25" t="s">
        <v>234</v>
      </c>
      <c r="EZ25" t="s">
        <v>234</v>
      </c>
      <c r="FA25" t="s">
        <v>234</v>
      </c>
      <c r="FB25" t="s">
        <v>234</v>
      </c>
      <c r="FC25" t="s">
        <v>234</v>
      </c>
      <c r="FD25" t="s">
        <v>234</v>
      </c>
      <c r="FE25" t="s">
        <v>234</v>
      </c>
      <c r="FF25" t="s">
        <v>234</v>
      </c>
      <c r="FG25" t="s">
        <v>234</v>
      </c>
      <c r="FH25" t="s">
        <v>234</v>
      </c>
      <c r="FI25" t="s">
        <v>234</v>
      </c>
      <c r="FJ25" t="s">
        <v>234</v>
      </c>
      <c r="FK25" t="s">
        <v>234</v>
      </c>
      <c r="FL25" t="s">
        <v>234</v>
      </c>
      <c r="FM25" t="s">
        <v>234</v>
      </c>
      <c r="FN25" t="s">
        <v>234</v>
      </c>
      <c r="FO25" t="s">
        <v>234</v>
      </c>
      <c r="FP25" t="s">
        <v>234</v>
      </c>
      <c r="FQ25" t="s">
        <v>234</v>
      </c>
      <c r="FR25" t="s">
        <v>234</v>
      </c>
      <c r="FU25" t="s">
        <v>234</v>
      </c>
      <c r="FV25" t="s">
        <v>234</v>
      </c>
      <c r="FW25" t="s">
        <v>234</v>
      </c>
      <c r="FX25" t="s">
        <v>234</v>
      </c>
      <c r="FY25" t="s">
        <v>234</v>
      </c>
      <c r="FZ25" t="s">
        <v>234</v>
      </c>
      <c r="GA25" t="s">
        <v>234</v>
      </c>
      <c r="GB25" t="s">
        <v>234</v>
      </c>
      <c r="GC25" t="s">
        <v>234</v>
      </c>
      <c r="GD25" t="s">
        <v>234</v>
      </c>
      <c r="GE25" t="s">
        <v>236</v>
      </c>
      <c r="GF25" t="s">
        <v>234</v>
      </c>
      <c r="GG25" t="s">
        <v>234</v>
      </c>
      <c r="GH25" t="s">
        <v>234</v>
      </c>
      <c r="GI25" t="s">
        <v>234</v>
      </c>
      <c r="GJ25" t="s">
        <v>234</v>
      </c>
      <c r="GK25" t="s">
        <v>234</v>
      </c>
      <c r="GL25" t="s">
        <v>234</v>
      </c>
      <c r="GM25" t="s">
        <v>234</v>
      </c>
      <c r="GN25" t="s">
        <v>234</v>
      </c>
      <c r="GO25" t="s">
        <v>234</v>
      </c>
      <c r="GP25" t="s">
        <v>234</v>
      </c>
      <c r="GQ25" t="s">
        <v>234</v>
      </c>
      <c r="GR25" t="s">
        <v>234</v>
      </c>
      <c r="GS25" t="s">
        <v>234</v>
      </c>
      <c r="GT25" t="s">
        <v>237</v>
      </c>
      <c r="GU25" t="s">
        <v>234</v>
      </c>
      <c r="GV25" t="s">
        <v>234</v>
      </c>
      <c r="GW25" t="s">
        <v>234</v>
      </c>
      <c r="GX25" t="s">
        <v>234</v>
      </c>
      <c r="GY25" t="s">
        <v>234</v>
      </c>
      <c r="GZ25" t="s">
        <v>234</v>
      </c>
      <c r="HA25" t="s">
        <v>234</v>
      </c>
      <c r="HB25" t="s">
        <v>234</v>
      </c>
      <c r="HC25" t="s">
        <v>234</v>
      </c>
      <c r="HD25" t="s">
        <v>234</v>
      </c>
      <c r="HE25" t="s">
        <v>234</v>
      </c>
      <c r="HF25" t="s">
        <v>234</v>
      </c>
      <c r="HG25" t="s">
        <v>234</v>
      </c>
      <c r="HH25" t="s">
        <v>234</v>
      </c>
      <c r="HI25" t="s">
        <v>234</v>
      </c>
      <c r="HJ25" t="s">
        <v>234</v>
      </c>
      <c r="HK25" t="s">
        <v>234</v>
      </c>
      <c r="HL25" t="s">
        <v>234</v>
      </c>
      <c r="HM25" t="s">
        <v>234</v>
      </c>
      <c r="HN25" t="s">
        <v>234</v>
      </c>
      <c r="HO25" t="s">
        <v>234</v>
      </c>
      <c r="HP25" t="s">
        <v>234</v>
      </c>
    </row>
    <row r="26" spans="1:224" x14ac:dyDescent="0.2">
      <c r="A26" t="s">
        <v>262</v>
      </c>
      <c r="B26" t="s">
        <v>234</v>
      </c>
      <c r="C26" t="s">
        <v>234</v>
      </c>
      <c r="D26" t="s">
        <v>234</v>
      </c>
      <c r="E26" t="s">
        <v>234</v>
      </c>
      <c r="F26" t="s">
        <v>234</v>
      </c>
      <c r="G26" t="s">
        <v>234</v>
      </c>
      <c r="H26" t="s">
        <v>234</v>
      </c>
      <c r="I26" t="s">
        <v>236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Q26" t="s">
        <v>234</v>
      </c>
      <c r="R26" t="s">
        <v>234</v>
      </c>
      <c r="S26" t="s">
        <v>241</v>
      </c>
      <c r="T26" t="s">
        <v>238</v>
      </c>
      <c r="U26" t="s">
        <v>234</v>
      </c>
      <c r="V26" t="s">
        <v>234</v>
      </c>
      <c r="W26" t="s">
        <v>236</v>
      </c>
      <c r="X26" t="s">
        <v>234</v>
      </c>
      <c r="Y26" t="s">
        <v>234</v>
      </c>
      <c r="Z26" t="s">
        <v>236</v>
      </c>
      <c r="AA26" t="s">
        <v>234</v>
      </c>
      <c r="AB26" t="s">
        <v>234</v>
      </c>
      <c r="AC26" t="s">
        <v>234</v>
      </c>
      <c r="AF26" t="s">
        <v>234</v>
      </c>
      <c r="AG26" t="s">
        <v>234</v>
      </c>
      <c r="AH26" t="s">
        <v>236</v>
      </c>
      <c r="AI26" t="s">
        <v>234</v>
      </c>
      <c r="AJ26" t="s">
        <v>234</v>
      </c>
      <c r="AK26" t="s">
        <v>241</v>
      </c>
      <c r="AL26" t="s">
        <v>234</v>
      </c>
      <c r="AM26" t="s">
        <v>234</v>
      </c>
      <c r="AN26" t="s">
        <v>234</v>
      </c>
      <c r="AO26" t="s">
        <v>234</v>
      </c>
      <c r="AP26" t="s">
        <v>234</v>
      </c>
      <c r="AQ26" t="s">
        <v>234</v>
      </c>
      <c r="AR26" t="s">
        <v>234</v>
      </c>
      <c r="AU26" t="s">
        <v>234</v>
      </c>
      <c r="AV26" t="s">
        <v>234</v>
      </c>
      <c r="AW26" t="s">
        <v>234</v>
      </c>
      <c r="AX26" t="s">
        <v>236</v>
      </c>
      <c r="AY26" t="s">
        <v>234</v>
      </c>
      <c r="AZ26" t="s">
        <v>241</v>
      </c>
      <c r="BA26" t="s">
        <v>234</v>
      </c>
      <c r="BB26" t="s">
        <v>241</v>
      </c>
      <c r="BC26" t="s">
        <v>241</v>
      </c>
      <c r="BD26" t="s">
        <v>241</v>
      </c>
      <c r="BE26" t="s">
        <v>234</v>
      </c>
      <c r="BH26" t="s">
        <v>234</v>
      </c>
      <c r="BI26" t="s">
        <v>234</v>
      </c>
      <c r="BJ26" t="s">
        <v>238</v>
      </c>
      <c r="BK26" t="s">
        <v>238</v>
      </c>
      <c r="BL26" t="s">
        <v>234</v>
      </c>
      <c r="BM26" t="s">
        <v>234</v>
      </c>
      <c r="BN26" t="s">
        <v>234</v>
      </c>
      <c r="BO26" t="s">
        <v>238</v>
      </c>
      <c r="BP26" t="s">
        <v>234</v>
      </c>
      <c r="BQ26" t="s">
        <v>234</v>
      </c>
      <c r="BR26" t="s">
        <v>234</v>
      </c>
      <c r="BS26" t="s">
        <v>234</v>
      </c>
      <c r="BT26" t="s">
        <v>236</v>
      </c>
      <c r="BW26" t="s">
        <v>234</v>
      </c>
      <c r="BX26" t="s">
        <v>234</v>
      </c>
      <c r="BY26" t="s">
        <v>234</v>
      </c>
      <c r="BZ26" t="s">
        <v>234</v>
      </c>
      <c r="CA26" t="s">
        <v>238</v>
      </c>
      <c r="CB26" t="s">
        <v>234</v>
      </c>
      <c r="CC26" t="s">
        <v>238</v>
      </c>
      <c r="CD26" t="s">
        <v>241</v>
      </c>
      <c r="CE26" t="s">
        <v>234</v>
      </c>
      <c r="CF26" t="s">
        <v>234</v>
      </c>
      <c r="CG26" t="s">
        <v>234</v>
      </c>
      <c r="CH26" t="s">
        <v>234</v>
      </c>
      <c r="CK26" t="s">
        <v>234</v>
      </c>
      <c r="CL26" t="s">
        <v>234</v>
      </c>
      <c r="CM26" t="s">
        <v>234</v>
      </c>
      <c r="CN26" t="s">
        <v>234</v>
      </c>
      <c r="CO26" t="s">
        <v>234</v>
      </c>
      <c r="CP26" t="s">
        <v>234</v>
      </c>
      <c r="CQ26" t="s">
        <v>234</v>
      </c>
      <c r="DF26" t="s">
        <v>234</v>
      </c>
      <c r="DG26" t="s">
        <v>234</v>
      </c>
      <c r="DH26" t="s">
        <v>234</v>
      </c>
      <c r="DI26" t="s">
        <v>234</v>
      </c>
      <c r="DJ26" t="s">
        <v>234</v>
      </c>
      <c r="DK26" t="s">
        <v>234</v>
      </c>
      <c r="DL26" t="s">
        <v>234</v>
      </c>
      <c r="DM26" t="s">
        <v>234</v>
      </c>
      <c r="DN26" t="s">
        <v>241</v>
      </c>
      <c r="DO26" t="s">
        <v>234</v>
      </c>
      <c r="DP26" t="s">
        <v>241</v>
      </c>
      <c r="DQ26" t="s">
        <v>234</v>
      </c>
      <c r="DR26" t="s">
        <v>234</v>
      </c>
      <c r="DS26" t="s">
        <v>234</v>
      </c>
      <c r="DT26" t="s">
        <v>234</v>
      </c>
      <c r="DX26" t="s">
        <v>234</v>
      </c>
      <c r="DY26" t="s">
        <v>234</v>
      </c>
      <c r="DZ26" t="s">
        <v>234</v>
      </c>
      <c r="EA26" t="s">
        <v>234</v>
      </c>
      <c r="EB26" t="s">
        <v>234</v>
      </c>
      <c r="EC26" t="s">
        <v>234</v>
      </c>
      <c r="ED26" t="s">
        <v>234</v>
      </c>
      <c r="EE26" t="s">
        <v>234</v>
      </c>
      <c r="EF26" t="s">
        <v>234</v>
      </c>
      <c r="EG26" t="s">
        <v>234</v>
      </c>
      <c r="EH26" t="s">
        <v>241</v>
      </c>
      <c r="EI26" t="s">
        <v>234</v>
      </c>
      <c r="EJ26" t="s">
        <v>234</v>
      </c>
      <c r="EK26" t="s">
        <v>234</v>
      </c>
      <c r="EL26" t="s">
        <v>234</v>
      </c>
      <c r="EM26" t="s">
        <v>234</v>
      </c>
      <c r="EN26" t="s">
        <v>234</v>
      </c>
      <c r="EO26" t="s">
        <v>241</v>
      </c>
      <c r="EP26" t="s">
        <v>234</v>
      </c>
      <c r="EQ26" t="s">
        <v>234</v>
      </c>
      <c r="ER26" t="s">
        <v>234</v>
      </c>
      <c r="ES26" t="s">
        <v>234</v>
      </c>
      <c r="ET26" t="s">
        <v>234</v>
      </c>
      <c r="EU26" t="s">
        <v>241</v>
      </c>
      <c r="EV26" t="s">
        <v>234</v>
      </c>
      <c r="EW26" t="s">
        <v>236</v>
      </c>
      <c r="EX26" t="s">
        <v>234</v>
      </c>
      <c r="EY26" t="s">
        <v>234</v>
      </c>
      <c r="EZ26" t="s">
        <v>234</v>
      </c>
      <c r="FA26" t="s">
        <v>234</v>
      </c>
      <c r="FB26" t="s">
        <v>234</v>
      </c>
      <c r="FC26" t="s">
        <v>234</v>
      </c>
      <c r="FD26" t="s">
        <v>234</v>
      </c>
      <c r="FE26" t="s">
        <v>234</v>
      </c>
      <c r="FF26" t="s">
        <v>234</v>
      </c>
      <c r="FG26" t="s">
        <v>234</v>
      </c>
      <c r="FH26" t="s">
        <v>234</v>
      </c>
      <c r="FI26" t="s">
        <v>234</v>
      </c>
      <c r="FJ26" t="s">
        <v>234</v>
      </c>
      <c r="FK26" t="s">
        <v>234</v>
      </c>
      <c r="FL26" t="s">
        <v>241</v>
      </c>
      <c r="FM26" t="s">
        <v>234</v>
      </c>
      <c r="FN26" t="s">
        <v>234</v>
      </c>
      <c r="FO26" t="s">
        <v>234</v>
      </c>
      <c r="FP26" t="s">
        <v>234</v>
      </c>
      <c r="FQ26" t="s">
        <v>234</v>
      </c>
      <c r="FR26" t="s">
        <v>234</v>
      </c>
      <c r="FU26" t="s">
        <v>234</v>
      </c>
      <c r="FV26" t="s">
        <v>234</v>
      </c>
      <c r="FW26" t="s">
        <v>234</v>
      </c>
      <c r="FX26" t="s">
        <v>234</v>
      </c>
      <c r="FY26" t="s">
        <v>234</v>
      </c>
      <c r="FZ26" t="s">
        <v>234</v>
      </c>
      <c r="GA26" t="s">
        <v>234</v>
      </c>
      <c r="GB26" t="s">
        <v>234</v>
      </c>
      <c r="GC26" t="s">
        <v>234</v>
      </c>
      <c r="GD26" t="s">
        <v>234</v>
      </c>
      <c r="GE26" t="s">
        <v>234</v>
      </c>
      <c r="GF26" t="s">
        <v>234</v>
      </c>
      <c r="GG26" t="s">
        <v>234</v>
      </c>
      <c r="GH26" t="s">
        <v>234</v>
      </c>
      <c r="GI26" t="s">
        <v>241</v>
      </c>
      <c r="GJ26" t="s">
        <v>234</v>
      </c>
      <c r="GK26" t="s">
        <v>234</v>
      </c>
      <c r="GL26" t="s">
        <v>234</v>
      </c>
      <c r="GM26" t="s">
        <v>234</v>
      </c>
      <c r="GN26" t="s">
        <v>234</v>
      </c>
      <c r="GO26" t="s">
        <v>234</v>
      </c>
      <c r="GP26" t="s">
        <v>234</v>
      </c>
      <c r="GQ26" t="s">
        <v>234</v>
      </c>
      <c r="GR26" t="s">
        <v>234</v>
      </c>
      <c r="GS26" t="s">
        <v>234</v>
      </c>
      <c r="GT26" t="s">
        <v>234</v>
      </c>
      <c r="GU26" t="s">
        <v>234</v>
      </c>
      <c r="GV26" t="s">
        <v>234</v>
      </c>
      <c r="GW26" t="s">
        <v>241</v>
      </c>
      <c r="GX26" t="s">
        <v>234</v>
      </c>
      <c r="GY26" t="s">
        <v>234</v>
      </c>
      <c r="GZ26" t="s">
        <v>234</v>
      </c>
      <c r="HA26" t="s">
        <v>234</v>
      </c>
      <c r="HB26" t="s">
        <v>234</v>
      </c>
      <c r="HC26" t="s">
        <v>234</v>
      </c>
      <c r="HD26" t="s">
        <v>234</v>
      </c>
      <c r="HE26" t="s">
        <v>234</v>
      </c>
      <c r="HF26" t="s">
        <v>234</v>
      </c>
      <c r="HG26" t="s">
        <v>234</v>
      </c>
      <c r="HH26" t="s">
        <v>234</v>
      </c>
      <c r="HI26" t="s">
        <v>234</v>
      </c>
      <c r="HJ26" t="s">
        <v>234</v>
      </c>
      <c r="HK26" t="s">
        <v>236</v>
      </c>
      <c r="HL26" t="s">
        <v>241</v>
      </c>
      <c r="HM26" t="s">
        <v>241</v>
      </c>
      <c r="HN26" t="s">
        <v>236</v>
      </c>
      <c r="HO26" t="s">
        <v>234</v>
      </c>
      <c r="HP26" t="s">
        <v>241</v>
      </c>
    </row>
    <row r="27" spans="1:224" x14ac:dyDescent="0.2">
      <c r="A27" t="s">
        <v>263</v>
      </c>
      <c r="B27" t="s">
        <v>236</v>
      </c>
      <c r="C27" t="s">
        <v>236</v>
      </c>
      <c r="D27" t="s">
        <v>236</v>
      </c>
      <c r="E27" t="s">
        <v>236</v>
      </c>
      <c r="F27" t="s">
        <v>236</v>
      </c>
      <c r="G27" t="s">
        <v>236</v>
      </c>
      <c r="H27" t="s">
        <v>236</v>
      </c>
      <c r="I27" t="s">
        <v>241</v>
      </c>
      <c r="J27" t="s">
        <v>236</v>
      </c>
      <c r="K27" t="s">
        <v>236</v>
      </c>
      <c r="L27" t="s">
        <v>236</v>
      </c>
      <c r="M27" t="s">
        <v>236</v>
      </c>
      <c r="N27" t="s">
        <v>236</v>
      </c>
      <c r="Q27" t="s">
        <v>236</v>
      </c>
      <c r="R27" t="s">
        <v>236</v>
      </c>
      <c r="S27" t="s">
        <v>236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236</v>
      </c>
      <c r="AB27" t="s">
        <v>236</v>
      </c>
      <c r="AC27" t="s">
        <v>236</v>
      </c>
      <c r="AF27" t="s">
        <v>236</v>
      </c>
      <c r="AG27" t="s">
        <v>236</v>
      </c>
      <c r="AH27" t="s">
        <v>236</v>
      </c>
      <c r="AI27" t="s">
        <v>236</v>
      </c>
      <c r="AJ27" t="s">
        <v>236</v>
      </c>
      <c r="AK27" t="s">
        <v>236</v>
      </c>
      <c r="AL27" t="s">
        <v>236</v>
      </c>
      <c r="AM27" t="s">
        <v>236</v>
      </c>
      <c r="AN27" t="s">
        <v>236</v>
      </c>
      <c r="AO27" t="s">
        <v>236</v>
      </c>
      <c r="AP27" t="s">
        <v>236</v>
      </c>
      <c r="AQ27" t="s">
        <v>236</v>
      </c>
      <c r="AR27" t="s">
        <v>236</v>
      </c>
      <c r="AU27" t="s">
        <v>236</v>
      </c>
      <c r="AV27" t="s">
        <v>236</v>
      </c>
      <c r="AW27" t="s">
        <v>236</v>
      </c>
      <c r="AX27" t="s">
        <v>236</v>
      </c>
      <c r="AY27" t="s">
        <v>236</v>
      </c>
      <c r="AZ27" t="s">
        <v>236</v>
      </c>
      <c r="BA27" t="s">
        <v>236</v>
      </c>
      <c r="BB27" t="s">
        <v>236</v>
      </c>
      <c r="BC27" t="s">
        <v>236</v>
      </c>
      <c r="BD27" t="s">
        <v>236</v>
      </c>
      <c r="BE27" t="s">
        <v>236</v>
      </c>
      <c r="BH27" t="s">
        <v>236</v>
      </c>
      <c r="BI27" t="s">
        <v>236</v>
      </c>
      <c r="BJ27" t="s">
        <v>236</v>
      </c>
      <c r="BK27" t="s">
        <v>236</v>
      </c>
      <c r="BL27" t="s">
        <v>236</v>
      </c>
      <c r="BM27" t="s">
        <v>236</v>
      </c>
      <c r="BN27" t="s">
        <v>236</v>
      </c>
      <c r="BO27" t="s">
        <v>236</v>
      </c>
      <c r="BP27" t="s">
        <v>236</v>
      </c>
      <c r="BQ27" t="s">
        <v>236</v>
      </c>
      <c r="BR27" t="s">
        <v>236</v>
      </c>
      <c r="BS27" t="s">
        <v>236</v>
      </c>
      <c r="BT27" t="s">
        <v>236</v>
      </c>
      <c r="BW27" t="s">
        <v>236</v>
      </c>
      <c r="BX27" t="s">
        <v>236</v>
      </c>
      <c r="BY27" t="s">
        <v>236</v>
      </c>
      <c r="BZ27" t="s">
        <v>236</v>
      </c>
      <c r="CA27" t="s">
        <v>236</v>
      </c>
      <c r="CB27" t="s">
        <v>236</v>
      </c>
      <c r="CC27" t="s">
        <v>238</v>
      </c>
      <c r="CD27" t="s">
        <v>236</v>
      </c>
      <c r="CE27" t="s">
        <v>236</v>
      </c>
      <c r="CF27" t="s">
        <v>236</v>
      </c>
      <c r="CG27" t="s">
        <v>236</v>
      </c>
      <c r="CH27" t="s">
        <v>236</v>
      </c>
      <c r="CK27" t="s">
        <v>236</v>
      </c>
      <c r="CL27" t="s">
        <v>241</v>
      </c>
      <c r="CM27" t="s">
        <v>236</v>
      </c>
      <c r="CN27" t="s">
        <v>236</v>
      </c>
      <c r="CO27" t="s">
        <v>236</v>
      </c>
      <c r="CP27" t="s">
        <v>236</v>
      </c>
      <c r="CQ27" t="s">
        <v>236</v>
      </c>
      <c r="DF27" t="s">
        <v>241</v>
      </c>
      <c r="DG27" t="s">
        <v>241</v>
      </c>
      <c r="DH27" t="s">
        <v>241</v>
      </c>
      <c r="DI27" t="s">
        <v>241</v>
      </c>
      <c r="DJ27" t="s">
        <v>241</v>
      </c>
      <c r="DK27" t="s">
        <v>236</v>
      </c>
      <c r="DL27" t="s">
        <v>241</v>
      </c>
      <c r="DM27" t="s">
        <v>236</v>
      </c>
      <c r="DN27" t="s">
        <v>236</v>
      </c>
      <c r="DO27" t="s">
        <v>236</v>
      </c>
      <c r="DP27" t="s">
        <v>236</v>
      </c>
      <c r="DQ27" t="s">
        <v>236</v>
      </c>
      <c r="DR27" t="s">
        <v>236</v>
      </c>
      <c r="DS27" t="s">
        <v>236</v>
      </c>
      <c r="DT27" t="s">
        <v>236</v>
      </c>
      <c r="DX27" t="s">
        <v>241</v>
      </c>
      <c r="DY27" t="s">
        <v>236</v>
      </c>
      <c r="DZ27" t="s">
        <v>241</v>
      </c>
      <c r="EA27" t="s">
        <v>241</v>
      </c>
      <c r="EB27" t="s">
        <v>241</v>
      </c>
      <c r="EC27" t="s">
        <v>241</v>
      </c>
      <c r="ED27" t="s">
        <v>236</v>
      </c>
      <c r="EE27" t="s">
        <v>236</v>
      </c>
      <c r="EF27" t="s">
        <v>236</v>
      </c>
      <c r="EG27" t="s">
        <v>236</v>
      </c>
      <c r="EH27" t="s">
        <v>236</v>
      </c>
      <c r="EI27" t="s">
        <v>236</v>
      </c>
      <c r="EJ27" t="s">
        <v>241</v>
      </c>
      <c r="EK27" t="s">
        <v>241</v>
      </c>
      <c r="EL27" t="s">
        <v>241</v>
      </c>
      <c r="EM27" t="s">
        <v>241</v>
      </c>
      <c r="EN27" t="s">
        <v>241</v>
      </c>
      <c r="EO27" t="s">
        <v>241</v>
      </c>
      <c r="EP27" t="s">
        <v>236</v>
      </c>
      <c r="EQ27" t="s">
        <v>236</v>
      </c>
      <c r="ER27" t="s">
        <v>236</v>
      </c>
      <c r="ES27" t="s">
        <v>236</v>
      </c>
      <c r="ET27" t="s">
        <v>236</v>
      </c>
      <c r="EU27" t="s">
        <v>236</v>
      </c>
      <c r="EV27" t="s">
        <v>236</v>
      </c>
      <c r="EW27" t="s">
        <v>236</v>
      </c>
      <c r="EX27" t="s">
        <v>236</v>
      </c>
      <c r="EY27" t="s">
        <v>236</v>
      </c>
      <c r="EZ27" t="s">
        <v>236</v>
      </c>
      <c r="FA27" t="s">
        <v>236</v>
      </c>
      <c r="FB27" t="s">
        <v>241</v>
      </c>
      <c r="FC27" t="s">
        <v>236</v>
      </c>
      <c r="FD27" t="s">
        <v>236</v>
      </c>
      <c r="FE27" t="s">
        <v>236</v>
      </c>
      <c r="FF27" t="s">
        <v>236</v>
      </c>
      <c r="FG27" t="s">
        <v>236</v>
      </c>
      <c r="FH27" t="s">
        <v>236</v>
      </c>
      <c r="FI27" t="s">
        <v>236</v>
      </c>
      <c r="FJ27" t="s">
        <v>236</v>
      </c>
      <c r="FK27" t="s">
        <v>236</v>
      </c>
      <c r="FL27" t="s">
        <v>236</v>
      </c>
      <c r="FM27" t="s">
        <v>236</v>
      </c>
      <c r="FN27" t="s">
        <v>236</v>
      </c>
      <c r="FO27" t="s">
        <v>236</v>
      </c>
      <c r="FP27" t="s">
        <v>236</v>
      </c>
      <c r="FQ27" t="s">
        <v>236</v>
      </c>
      <c r="FR27" t="s">
        <v>236</v>
      </c>
      <c r="FU27" t="s">
        <v>241</v>
      </c>
      <c r="FV27" t="s">
        <v>241</v>
      </c>
      <c r="FW27" t="s">
        <v>241</v>
      </c>
      <c r="FX27" t="s">
        <v>241</v>
      </c>
      <c r="FY27" t="s">
        <v>241</v>
      </c>
      <c r="FZ27" t="s">
        <v>241</v>
      </c>
      <c r="GA27" t="s">
        <v>236</v>
      </c>
      <c r="GB27" t="s">
        <v>236</v>
      </c>
      <c r="GC27" t="s">
        <v>236</v>
      </c>
      <c r="GD27" t="s">
        <v>236</v>
      </c>
      <c r="GE27" t="s">
        <v>236</v>
      </c>
      <c r="GF27" t="s">
        <v>236</v>
      </c>
      <c r="GG27" t="s">
        <v>241</v>
      </c>
      <c r="GH27" t="s">
        <v>241</v>
      </c>
      <c r="GI27" t="s">
        <v>236</v>
      </c>
      <c r="GJ27" t="s">
        <v>241</v>
      </c>
      <c r="GK27" t="s">
        <v>241</v>
      </c>
      <c r="GL27" t="s">
        <v>241</v>
      </c>
      <c r="GM27" t="s">
        <v>236</v>
      </c>
      <c r="GN27" t="s">
        <v>236</v>
      </c>
      <c r="GO27" t="s">
        <v>236</v>
      </c>
      <c r="GP27" t="s">
        <v>236</v>
      </c>
      <c r="GQ27" t="s">
        <v>236</v>
      </c>
      <c r="GR27" t="s">
        <v>236</v>
      </c>
      <c r="GS27" t="s">
        <v>236</v>
      </c>
      <c r="GT27" t="s">
        <v>236</v>
      </c>
      <c r="GU27" t="s">
        <v>236</v>
      </c>
      <c r="GV27" t="s">
        <v>236</v>
      </c>
      <c r="GW27" t="s">
        <v>236</v>
      </c>
      <c r="GX27" t="s">
        <v>236</v>
      </c>
      <c r="GY27" t="s">
        <v>236</v>
      </c>
      <c r="GZ27" t="s">
        <v>236</v>
      </c>
      <c r="HA27" t="s">
        <v>236</v>
      </c>
      <c r="HB27" t="s">
        <v>236</v>
      </c>
      <c r="HC27" t="s">
        <v>236</v>
      </c>
      <c r="HD27" t="s">
        <v>236</v>
      </c>
      <c r="HE27" t="s">
        <v>236</v>
      </c>
      <c r="HF27" t="s">
        <v>236</v>
      </c>
      <c r="HG27" t="s">
        <v>236</v>
      </c>
      <c r="HH27" t="s">
        <v>236</v>
      </c>
      <c r="HI27" t="s">
        <v>236</v>
      </c>
      <c r="HJ27" t="s">
        <v>236</v>
      </c>
      <c r="HK27" t="s">
        <v>236</v>
      </c>
      <c r="HL27" t="s">
        <v>236</v>
      </c>
      <c r="HM27" t="s">
        <v>236</v>
      </c>
      <c r="HN27" t="s">
        <v>236</v>
      </c>
      <c r="HO27" t="s">
        <v>236</v>
      </c>
      <c r="HP27" t="s">
        <v>236</v>
      </c>
    </row>
    <row r="28" spans="1:224" x14ac:dyDescent="0.2">
      <c r="A28" t="s">
        <v>264</v>
      </c>
      <c r="B28" t="s">
        <v>234</v>
      </c>
      <c r="C28" t="s">
        <v>234</v>
      </c>
      <c r="D28" t="s">
        <v>234</v>
      </c>
      <c r="E28" t="s">
        <v>234</v>
      </c>
      <c r="F28" t="s">
        <v>234</v>
      </c>
      <c r="G28" t="s">
        <v>234</v>
      </c>
      <c r="H28" t="s">
        <v>234</v>
      </c>
      <c r="I28" t="s">
        <v>234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Q28" t="s">
        <v>234</v>
      </c>
      <c r="R28" t="s">
        <v>234</v>
      </c>
      <c r="S28" t="s">
        <v>241</v>
      </c>
      <c r="T28" t="s">
        <v>238</v>
      </c>
      <c r="U28" t="s">
        <v>234</v>
      </c>
      <c r="V28" t="s">
        <v>234</v>
      </c>
      <c r="W28" t="s">
        <v>236</v>
      </c>
      <c r="X28" t="s">
        <v>234</v>
      </c>
      <c r="Y28" t="s">
        <v>234</v>
      </c>
      <c r="Z28" t="s">
        <v>236</v>
      </c>
      <c r="AA28" t="s">
        <v>234</v>
      </c>
      <c r="AB28" t="s">
        <v>234</v>
      </c>
      <c r="AC28" t="s">
        <v>234</v>
      </c>
      <c r="AF28" t="s">
        <v>234</v>
      </c>
      <c r="AG28" t="s">
        <v>234</v>
      </c>
      <c r="AH28" t="s">
        <v>236</v>
      </c>
      <c r="AI28" t="s">
        <v>234</v>
      </c>
      <c r="AJ28" t="s">
        <v>234</v>
      </c>
      <c r="AK28" t="s">
        <v>234</v>
      </c>
      <c r="AL28" t="s">
        <v>234</v>
      </c>
      <c r="AM28" t="s">
        <v>234</v>
      </c>
      <c r="AN28" t="s">
        <v>234</v>
      </c>
      <c r="AO28" t="s">
        <v>234</v>
      </c>
      <c r="AP28" t="s">
        <v>234</v>
      </c>
      <c r="AQ28" t="s">
        <v>234</v>
      </c>
      <c r="AR28" t="s">
        <v>234</v>
      </c>
      <c r="AU28" t="s">
        <v>234</v>
      </c>
      <c r="AV28" t="s">
        <v>234</v>
      </c>
      <c r="AW28" t="s">
        <v>234</v>
      </c>
      <c r="AX28" t="s">
        <v>236</v>
      </c>
      <c r="AY28" t="s">
        <v>234</v>
      </c>
      <c r="AZ28" t="s">
        <v>234</v>
      </c>
      <c r="BA28" t="s">
        <v>234</v>
      </c>
      <c r="BB28" t="s">
        <v>234</v>
      </c>
      <c r="BC28" t="s">
        <v>234</v>
      </c>
      <c r="BD28" t="s">
        <v>234</v>
      </c>
      <c r="BE28" t="s">
        <v>234</v>
      </c>
      <c r="BH28" t="s">
        <v>234</v>
      </c>
      <c r="BI28" t="s">
        <v>234</v>
      </c>
      <c r="BJ28" t="s">
        <v>238</v>
      </c>
      <c r="BK28" t="s">
        <v>238</v>
      </c>
      <c r="BL28" t="s">
        <v>234</v>
      </c>
      <c r="BM28" t="s">
        <v>234</v>
      </c>
      <c r="BN28" t="s">
        <v>234</v>
      </c>
      <c r="BO28" t="s">
        <v>238</v>
      </c>
      <c r="BP28" t="s">
        <v>234</v>
      </c>
      <c r="BQ28" t="s">
        <v>234</v>
      </c>
      <c r="BR28" t="s">
        <v>234</v>
      </c>
      <c r="BS28" t="s">
        <v>234</v>
      </c>
      <c r="BT28" t="s">
        <v>236</v>
      </c>
      <c r="BW28" t="s">
        <v>234</v>
      </c>
      <c r="BX28" t="s">
        <v>234</v>
      </c>
      <c r="BY28" t="s">
        <v>234</v>
      </c>
      <c r="BZ28" t="s">
        <v>234</v>
      </c>
      <c r="CA28" t="s">
        <v>238</v>
      </c>
      <c r="CB28" t="s">
        <v>234</v>
      </c>
      <c r="CC28" t="s">
        <v>238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K28" t="s">
        <v>234</v>
      </c>
      <c r="CL28" t="s">
        <v>234</v>
      </c>
      <c r="CM28" t="s">
        <v>234</v>
      </c>
      <c r="CN28" t="s">
        <v>234</v>
      </c>
      <c r="CO28" t="s">
        <v>234</v>
      </c>
      <c r="CP28" t="s">
        <v>234</v>
      </c>
      <c r="CQ28" t="s">
        <v>234</v>
      </c>
      <c r="DF28" t="s">
        <v>234</v>
      </c>
      <c r="DG28" t="s">
        <v>234</v>
      </c>
      <c r="DH28" t="s">
        <v>234</v>
      </c>
      <c r="DI28" t="s">
        <v>234</v>
      </c>
      <c r="DJ28" t="s">
        <v>234</v>
      </c>
      <c r="DK28" t="s">
        <v>234</v>
      </c>
      <c r="DL28" t="s">
        <v>234</v>
      </c>
      <c r="DM28" t="s">
        <v>234</v>
      </c>
      <c r="DN28" t="s">
        <v>234</v>
      </c>
      <c r="DO28" t="s">
        <v>234</v>
      </c>
      <c r="DP28" t="s">
        <v>236</v>
      </c>
      <c r="DQ28" t="s">
        <v>234</v>
      </c>
      <c r="DR28" t="s">
        <v>234</v>
      </c>
      <c r="DS28" t="s">
        <v>234</v>
      </c>
      <c r="DT28" t="s">
        <v>234</v>
      </c>
      <c r="DX28" t="s">
        <v>234</v>
      </c>
      <c r="DY28" t="s">
        <v>234</v>
      </c>
      <c r="DZ28" t="s">
        <v>234</v>
      </c>
      <c r="EA28" t="s">
        <v>234</v>
      </c>
      <c r="EB28" t="s">
        <v>234</v>
      </c>
      <c r="EC28" t="s">
        <v>234</v>
      </c>
      <c r="ED28" t="s">
        <v>234</v>
      </c>
      <c r="EE28" t="s">
        <v>234</v>
      </c>
      <c r="EF28" t="s">
        <v>234</v>
      </c>
      <c r="EG28" t="s">
        <v>234</v>
      </c>
      <c r="EH28" t="s">
        <v>234</v>
      </c>
      <c r="EI28" t="s">
        <v>234</v>
      </c>
      <c r="EJ28" t="s">
        <v>234</v>
      </c>
      <c r="EK28" t="s">
        <v>234</v>
      </c>
      <c r="EL28" t="s">
        <v>234</v>
      </c>
      <c r="EM28" t="s">
        <v>234</v>
      </c>
      <c r="EN28" t="s">
        <v>234</v>
      </c>
      <c r="EO28" t="s">
        <v>241</v>
      </c>
      <c r="EP28" t="s">
        <v>234</v>
      </c>
      <c r="EQ28" t="s">
        <v>234</v>
      </c>
      <c r="ER28" t="s">
        <v>234</v>
      </c>
      <c r="ES28" t="s">
        <v>234</v>
      </c>
      <c r="ET28" t="s">
        <v>234</v>
      </c>
      <c r="EU28" t="s">
        <v>234</v>
      </c>
      <c r="EV28" t="s">
        <v>234</v>
      </c>
      <c r="EW28" t="s">
        <v>234</v>
      </c>
      <c r="EX28" t="s">
        <v>234</v>
      </c>
      <c r="EY28" t="s">
        <v>234</v>
      </c>
      <c r="EZ28" t="s">
        <v>234</v>
      </c>
      <c r="FA28" t="s">
        <v>234</v>
      </c>
      <c r="FB28" t="s">
        <v>234</v>
      </c>
      <c r="FC28" t="s">
        <v>234</v>
      </c>
      <c r="FD28" t="s">
        <v>234</v>
      </c>
      <c r="FE28" t="s">
        <v>234</v>
      </c>
      <c r="FF28" t="s">
        <v>234</v>
      </c>
      <c r="FG28" t="s">
        <v>234</v>
      </c>
      <c r="FH28" t="s">
        <v>234</v>
      </c>
      <c r="FI28" t="s">
        <v>234</v>
      </c>
      <c r="FJ28" t="s">
        <v>234</v>
      </c>
      <c r="FK28" t="s">
        <v>234</v>
      </c>
      <c r="FL28" t="s">
        <v>234</v>
      </c>
      <c r="FM28" t="s">
        <v>234</v>
      </c>
      <c r="FN28" t="s">
        <v>234</v>
      </c>
      <c r="FO28" t="s">
        <v>234</v>
      </c>
      <c r="FP28" t="s">
        <v>234</v>
      </c>
      <c r="FQ28" t="s">
        <v>234</v>
      </c>
      <c r="FR28" t="s">
        <v>234</v>
      </c>
      <c r="FU28" t="s">
        <v>234</v>
      </c>
      <c r="FV28" t="s">
        <v>234</v>
      </c>
      <c r="FW28" t="s">
        <v>234</v>
      </c>
      <c r="FX28" t="s">
        <v>234</v>
      </c>
      <c r="FY28" t="s">
        <v>234</v>
      </c>
      <c r="FZ28" t="s">
        <v>234</v>
      </c>
      <c r="GA28" t="s">
        <v>234</v>
      </c>
      <c r="GB28" t="s">
        <v>234</v>
      </c>
      <c r="GC28" t="s">
        <v>234</v>
      </c>
      <c r="GD28" t="s">
        <v>238</v>
      </c>
      <c r="GE28" t="s">
        <v>234</v>
      </c>
      <c r="GF28" t="s">
        <v>234</v>
      </c>
      <c r="GG28" t="s">
        <v>234</v>
      </c>
      <c r="GH28" t="s">
        <v>234</v>
      </c>
      <c r="GI28" t="s">
        <v>234</v>
      </c>
      <c r="GJ28" t="s">
        <v>234</v>
      </c>
      <c r="GK28" t="s">
        <v>234</v>
      </c>
      <c r="GL28" t="s">
        <v>234</v>
      </c>
      <c r="GM28" t="s">
        <v>234</v>
      </c>
      <c r="GN28" t="s">
        <v>234</v>
      </c>
      <c r="GO28" t="s">
        <v>234</v>
      </c>
      <c r="GP28" t="s">
        <v>234</v>
      </c>
      <c r="GQ28" t="s">
        <v>234</v>
      </c>
      <c r="GR28" t="s">
        <v>234</v>
      </c>
      <c r="GS28" t="s">
        <v>234</v>
      </c>
      <c r="GT28" t="s">
        <v>234</v>
      </c>
      <c r="GU28" t="s">
        <v>234</v>
      </c>
      <c r="GV28" t="s">
        <v>234</v>
      </c>
      <c r="GW28" t="s">
        <v>234</v>
      </c>
      <c r="GX28" t="s">
        <v>234</v>
      </c>
      <c r="GY28" t="s">
        <v>234</v>
      </c>
      <c r="GZ28" t="s">
        <v>234</v>
      </c>
      <c r="HA28" t="s">
        <v>234</v>
      </c>
      <c r="HB28" t="s">
        <v>234</v>
      </c>
      <c r="HC28" t="s">
        <v>234</v>
      </c>
      <c r="HD28" t="s">
        <v>234</v>
      </c>
      <c r="HE28" t="s">
        <v>234</v>
      </c>
      <c r="HF28" t="s">
        <v>234</v>
      </c>
      <c r="HG28" t="s">
        <v>234</v>
      </c>
      <c r="HH28" t="s">
        <v>234</v>
      </c>
      <c r="HI28" t="s">
        <v>234</v>
      </c>
      <c r="HJ28" t="s">
        <v>234</v>
      </c>
      <c r="HK28" t="s">
        <v>241</v>
      </c>
      <c r="HL28" t="s">
        <v>241</v>
      </c>
      <c r="HM28" t="s">
        <v>234</v>
      </c>
      <c r="HN28" t="s">
        <v>241</v>
      </c>
      <c r="HO28" t="s">
        <v>234</v>
      </c>
      <c r="HP28" t="s">
        <v>241</v>
      </c>
    </row>
    <row r="29" spans="1:224" x14ac:dyDescent="0.2">
      <c r="A29" t="s">
        <v>265</v>
      </c>
      <c r="B29" t="s">
        <v>236</v>
      </c>
      <c r="C29" t="s">
        <v>234</v>
      </c>
      <c r="D29" t="s">
        <v>236</v>
      </c>
      <c r="E29" t="s">
        <v>234</v>
      </c>
      <c r="F29" t="s">
        <v>237</v>
      </c>
      <c r="G29" t="s">
        <v>234</v>
      </c>
      <c r="H29" t="s">
        <v>236</v>
      </c>
      <c r="I29" t="s">
        <v>236</v>
      </c>
      <c r="J29" t="s">
        <v>234</v>
      </c>
      <c r="K29" t="s">
        <v>234</v>
      </c>
      <c r="L29" t="s">
        <v>236</v>
      </c>
      <c r="M29" t="s">
        <v>237</v>
      </c>
      <c r="N29" t="s">
        <v>234</v>
      </c>
      <c r="Q29" t="s">
        <v>234</v>
      </c>
      <c r="R29" t="s">
        <v>234</v>
      </c>
      <c r="S29" t="s">
        <v>234</v>
      </c>
      <c r="T29" t="s">
        <v>237</v>
      </c>
      <c r="U29" t="s">
        <v>237</v>
      </c>
      <c r="V29" t="s">
        <v>236</v>
      </c>
      <c r="W29" t="s">
        <v>236</v>
      </c>
      <c r="X29" t="s">
        <v>234</v>
      </c>
      <c r="Y29" t="s">
        <v>234</v>
      </c>
      <c r="Z29" t="s">
        <v>236</v>
      </c>
      <c r="AA29" t="s">
        <v>237</v>
      </c>
      <c r="AB29" t="s">
        <v>234</v>
      </c>
      <c r="AC29" t="s">
        <v>234</v>
      </c>
      <c r="AF29" t="s">
        <v>234</v>
      </c>
      <c r="AG29" t="s">
        <v>234</v>
      </c>
      <c r="AH29" t="s">
        <v>236</v>
      </c>
      <c r="AI29" t="s">
        <v>237</v>
      </c>
      <c r="AJ29" t="s">
        <v>237</v>
      </c>
      <c r="AK29" t="s">
        <v>234</v>
      </c>
      <c r="AL29" t="s">
        <v>234</v>
      </c>
      <c r="AM29" t="s">
        <v>236</v>
      </c>
      <c r="AN29" t="s">
        <v>236</v>
      </c>
      <c r="AO29" t="s">
        <v>234</v>
      </c>
      <c r="AP29" t="s">
        <v>236</v>
      </c>
      <c r="AQ29" t="s">
        <v>236</v>
      </c>
      <c r="AR29" t="s">
        <v>236</v>
      </c>
      <c r="AU29" t="s">
        <v>234</v>
      </c>
      <c r="AV29" t="s">
        <v>234</v>
      </c>
      <c r="AW29" t="s">
        <v>236</v>
      </c>
      <c r="AX29" t="s">
        <v>236</v>
      </c>
      <c r="AY29" t="s">
        <v>237</v>
      </c>
      <c r="AZ29" t="s">
        <v>234</v>
      </c>
      <c r="BA29" t="s">
        <v>234</v>
      </c>
      <c r="BB29" t="s">
        <v>236</v>
      </c>
      <c r="BC29" t="s">
        <v>234</v>
      </c>
      <c r="BD29" t="s">
        <v>234</v>
      </c>
      <c r="BE29" t="s">
        <v>236</v>
      </c>
      <c r="BH29" t="s">
        <v>234</v>
      </c>
      <c r="BI29" t="s">
        <v>237</v>
      </c>
      <c r="BJ29" t="s">
        <v>234</v>
      </c>
      <c r="BK29" t="s">
        <v>234</v>
      </c>
      <c r="BL29" t="s">
        <v>236</v>
      </c>
      <c r="BM29" t="s">
        <v>234</v>
      </c>
      <c r="BN29" t="s">
        <v>234</v>
      </c>
      <c r="BO29" t="s">
        <v>234</v>
      </c>
      <c r="BP29" t="s">
        <v>234</v>
      </c>
      <c r="BQ29" t="s">
        <v>234</v>
      </c>
      <c r="BR29" t="s">
        <v>237</v>
      </c>
      <c r="BS29" t="s">
        <v>234</v>
      </c>
      <c r="BT29" t="s">
        <v>236</v>
      </c>
      <c r="BW29" t="s">
        <v>236</v>
      </c>
      <c r="BX29" t="s">
        <v>236</v>
      </c>
      <c r="BY29" t="s">
        <v>236</v>
      </c>
      <c r="BZ29" t="s">
        <v>234</v>
      </c>
      <c r="CA29" t="s">
        <v>234</v>
      </c>
      <c r="CB29" t="s">
        <v>234</v>
      </c>
      <c r="CC29" t="s">
        <v>238</v>
      </c>
      <c r="CD29" t="s">
        <v>236</v>
      </c>
      <c r="CE29" t="s">
        <v>236</v>
      </c>
      <c r="CF29" t="s">
        <v>234</v>
      </c>
      <c r="CG29" t="s">
        <v>237</v>
      </c>
      <c r="CH29" t="s">
        <v>234</v>
      </c>
      <c r="CK29" t="s">
        <v>234</v>
      </c>
      <c r="CL29" t="s">
        <v>234</v>
      </c>
      <c r="CM29" t="s">
        <v>234</v>
      </c>
      <c r="CN29" t="s">
        <v>234</v>
      </c>
      <c r="CO29" t="s">
        <v>234</v>
      </c>
      <c r="CP29" t="s">
        <v>234</v>
      </c>
      <c r="CQ29" t="s">
        <v>234</v>
      </c>
      <c r="DF29" t="s">
        <v>236</v>
      </c>
      <c r="DG29" t="s">
        <v>234</v>
      </c>
      <c r="DH29" t="s">
        <v>234</v>
      </c>
      <c r="DI29" t="s">
        <v>234</v>
      </c>
      <c r="DJ29" t="s">
        <v>237</v>
      </c>
      <c r="DK29" t="s">
        <v>234</v>
      </c>
      <c r="DL29" t="s">
        <v>234</v>
      </c>
      <c r="DM29" t="s">
        <v>234</v>
      </c>
      <c r="DN29" t="s">
        <v>236</v>
      </c>
      <c r="DO29" t="s">
        <v>234</v>
      </c>
      <c r="DP29" t="s">
        <v>234</v>
      </c>
      <c r="DQ29" t="s">
        <v>234</v>
      </c>
      <c r="DR29" t="s">
        <v>237</v>
      </c>
      <c r="DS29" t="s">
        <v>237</v>
      </c>
      <c r="DT29" t="s">
        <v>237</v>
      </c>
      <c r="DX29" t="s">
        <v>234</v>
      </c>
      <c r="DY29" t="s">
        <v>234</v>
      </c>
      <c r="DZ29" t="s">
        <v>234</v>
      </c>
      <c r="EA29" t="s">
        <v>234</v>
      </c>
      <c r="EB29" t="s">
        <v>234</v>
      </c>
      <c r="EC29" t="s">
        <v>234</v>
      </c>
      <c r="ED29" t="s">
        <v>236</v>
      </c>
      <c r="EE29" t="s">
        <v>234</v>
      </c>
      <c r="EF29" t="s">
        <v>237</v>
      </c>
      <c r="EG29" t="s">
        <v>237</v>
      </c>
      <c r="EH29" t="s">
        <v>234</v>
      </c>
      <c r="EI29" t="s">
        <v>234</v>
      </c>
      <c r="EJ29" t="s">
        <v>234</v>
      </c>
      <c r="EK29" t="s">
        <v>234</v>
      </c>
      <c r="EL29" t="s">
        <v>237</v>
      </c>
      <c r="EM29" t="s">
        <v>234</v>
      </c>
      <c r="EN29" t="s">
        <v>234</v>
      </c>
      <c r="EO29" t="s">
        <v>234</v>
      </c>
      <c r="EP29" t="s">
        <v>236</v>
      </c>
      <c r="EQ29" t="s">
        <v>236</v>
      </c>
      <c r="ER29" t="s">
        <v>236</v>
      </c>
      <c r="ES29" t="s">
        <v>236</v>
      </c>
      <c r="ET29" t="s">
        <v>236</v>
      </c>
      <c r="EU29" t="s">
        <v>234</v>
      </c>
      <c r="EV29" t="s">
        <v>234</v>
      </c>
      <c r="EW29" t="s">
        <v>237</v>
      </c>
      <c r="EX29" t="s">
        <v>234</v>
      </c>
      <c r="EY29" t="s">
        <v>234</v>
      </c>
      <c r="EZ29" t="s">
        <v>234</v>
      </c>
      <c r="FA29" t="s">
        <v>234</v>
      </c>
      <c r="FB29" t="s">
        <v>234</v>
      </c>
      <c r="FC29" t="s">
        <v>234</v>
      </c>
      <c r="FD29" t="s">
        <v>237</v>
      </c>
      <c r="FE29" t="s">
        <v>237</v>
      </c>
      <c r="FF29" t="s">
        <v>234</v>
      </c>
      <c r="FG29" t="s">
        <v>236</v>
      </c>
      <c r="FH29" t="s">
        <v>234</v>
      </c>
      <c r="FI29" t="s">
        <v>236</v>
      </c>
      <c r="FJ29" t="s">
        <v>236</v>
      </c>
      <c r="FK29" t="s">
        <v>234</v>
      </c>
      <c r="FL29" t="s">
        <v>236</v>
      </c>
      <c r="FM29" t="s">
        <v>234</v>
      </c>
      <c r="FN29" t="s">
        <v>236</v>
      </c>
      <c r="FO29" t="s">
        <v>234</v>
      </c>
      <c r="FP29" t="s">
        <v>234</v>
      </c>
      <c r="FQ29" t="s">
        <v>234</v>
      </c>
      <c r="FR29" t="s">
        <v>237</v>
      </c>
      <c r="FU29" t="s">
        <v>234</v>
      </c>
      <c r="FV29" t="s">
        <v>236</v>
      </c>
      <c r="FW29" t="s">
        <v>236</v>
      </c>
      <c r="FX29" t="s">
        <v>236</v>
      </c>
      <c r="FY29" t="s">
        <v>236</v>
      </c>
      <c r="FZ29" t="s">
        <v>234</v>
      </c>
      <c r="GA29" t="s">
        <v>237</v>
      </c>
      <c r="GB29" t="s">
        <v>234</v>
      </c>
      <c r="GC29" t="s">
        <v>234</v>
      </c>
      <c r="GD29" t="s">
        <v>237</v>
      </c>
      <c r="GE29" t="s">
        <v>234</v>
      </c>
      <c r="GF29" t="s">
        <v>234</v>
      </c>
      <c r="GG29" t="s">
        <v>234</v>
      </c>
      <c r="GH29" t="s">
        <v>236</v>
      </c>
      <c r="GI29" t="s">
        <v>236</v>
      </c>
      <c r="GJ29" t="s">
        <v>234</v>
      </c>
      <c r="GK29" t="s">
        <v>236</v>
      </c>
      <c r="GL29" t="s">
        <v>234</v>
      </c>
      <c r="GM29" t="s">
        <v>237</v>
      </c>
      <c r="GN29" t="s">
        <v>237</v>
      </c>
      <c r="GO29" t="s">
        <v>234</v>
      </c>
      <c r="GP29" t="s">
        <v>234</v>
      </c>
      <c r="GQ29" t="s">
        <v>234</v>
      </c>
      <c r="GR29" t="s">
        <v>237</v>
      </c>
      <c r="GS29" t="s">
        <v>234</v>
      </c>
      <c r="GT29" t="s">
        <v>236</v>
      </c>
      <c r="GU29" t="s">
        <v>234</v>
      </c>
      <c r="GV29" t="s">
        <v>236</v>
      </c>
      <c r="GW29" t="s">
        <v>236</v>
      </c>
      <c r="GX29" t="s">
        <v>234</v>
      </c>
      <c r="GY29" t="s">
        <v>237</v>
      </c>
      <c r="GZ29" t="s">
        <v>234</v>
      </c>
      <c r="HA29" t="s">
        <v>237</v>
      </c>
      <c r="HB29" t="s">
        <v>234</v>
      </c>
      <c r="HC29" t="s">
        <v>234</v>
      </c>
      <c r="HD29" t="s">
        <v>237</v>
      </c>
      <c r="HE29" t="s">
        <v>237</v>
      </c>
      <c r="HF29" t="s">
        <v>237</v>
      </c>
      <c r="HG29" t="s">
        <v>234</v>
      </c>
      <c r="HH29" t="s">
        <v>234</v>
      </c>
      <c r="HI29" t="s">
        <v>237</v>
      </c>
      <c r="HJ29" t="s">
        <v>234</v>
      </c>
      <c r="HK29" t="s">
        <v>234</v>
      </c>
      <c r="HL29" t="s">
        <v>234</v>
      </c>
      <c r="HM29" t="s">
        <v>234</v>
      </c>
      <c r="HN29" t="s">
        <v>237</v>
      </c>
      <c r="HO29" t="s">
        <v>237</v>
      </c>
      <c r="HP29" t="s">
        <v>234</v>
      </c>
    </row>
    <row r="30" spans="1:224" x14ac:dyDescent="0.2">
      <c r="A30" t="s">
        <v>266</v>
      </c>
      <c r="B30" t="s">
        <v>234</v>
      </c>
      <c r="C30" t="s">
        <v>234</v>
      </c>
      <c r="D30" t="s">
        <v>234</v>
      </c>
      <c r="E30" t="s">
        <v>234</v>
      </c>
      <c r="F30" t="s">
        <v>234</v>
      </c>
      <c r="G30" t="s">
        <v>234</v>
      </c>
      <c r="H30" t="s">
        <v>234</v>
      </c>
      <c r="I30" t="s">
        <v>235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Q30" t="s">
        <v>234</v>
      </c>
      <c r="R30" t="s">
        <v>234</v>
      </c>
      <c r="S30" t="s">
        <v>241</v>
      </c>
      <c r="T30" t="s">
        <v>238</v>
      </c>
      <c r="U30" t="s">
        <v>234</v>
      </c>
      <c r="V30" t="s">
        <v>234</v>
      </c>
      <c r="W30" t="s">
        <v>236</v>
      </c>
      <c r="X30" t="s">
        <v>234</v>
      </c>
      <c r="Y30" t="s">
        <v>234</v>
      </c>
      <c r="Z30" t="s">
        <v>236</v>
      </c>
      <c r="AA30" t="s">
        <v>234</v>
      </c>
      <c r="AB30" t="s">
        <v>234</v>
      </c>
      <c r="AC30" t="s">
        <v>234</v>
      </c>
      <c r="AF30" t="s">
        <v>234</v>
      </c>
      <c r="AG30" t="s">
        <v>234</v>
      </c>
      <c r="AH30" t="s">
        <v>236</v>
      </c>
      <c r="AI30" t="s">
        <v>234</v>
      </c>
      <c r="AJ30" t="s">
        <v>234</v>
      </c>
      <c r="AK30" t="s">
        <v>234</v>
      </c>
      <c r="AL30" t="s">
        <v>234</v>
      </c>
      <c r="AM30" t="s">
        <v>234</v>
      </c>
      <c r="AN30" t="s">
        <v>234</v>
      </c>
      <c r="AO30" t="s">
        <v>234</v>
      </c>
      <c r="AP30" t="s">
        <v>234</v>
      </c>
      <c r="AQ30" t="s">
        <v>234</v>
      </c>
      <c r="AR30" t="s">
        <v>234</v>
      </c>
      <c r="AU30" t="s">
        <v>234</v>
      </c>
      <c r="AV30" t="s">
        <v>234</v>
      </c>
      <c r="AW30" t="s">
        <v>234</v>
      </c>
      <c r="AX30" t="s">
        <v>236</v>
      </c>
      <c r="AY30" t="s">
        <v>234</v>
      </c>
      <c r="AZ30" t="s">
        <v>234</v>
      </c>
      <c r="BA30" t="s">
        <v>234</v>
      </c>
      <c r="BB30" t="s">
        <v>234</v>
      </c>
      <c r="BC30" t="s">
        <v>241</v>
      </c>
      <c r="BD30" t="s">
        <v>241</v>
      </c>
      <c r="BE30" t="s">
        <v>234</v>
      </c>
      <c r="BH30" t="s">
        <v>234</v>
      </c>
      <c r="BI30" t="s">
        <v>234</v>
      </c>
      <c r="BJ30" t="s">
        <v>238</v>
      </c>
      <c r="BK30" t="s">
        <v>238</v>
      </c>
      <c r="BL30" t="s">
        <v>234</v>
      </c>
      <c r="BM30" t="s">
        <v>234</v>
      </c>
      <c r="BN30" t="s">
        <v>234</v>
      </c>
      <c r="BO30" t="s">
        <v>238</v>
      </c>
      <c r="BP30" t="s">
        <v>234</v>
      </c>
      <c r="BQ30" t="s">
        <v>234</v>
      </c>
      <c r="BR30" t="s">
        <v>234</v>
      </c>
      <c r="BS30" t="s">
        <v>234</v>
      </c>
      <c r="BT30" t="s">
        <v>236</v>
      </c>
      <c r="BW30" t="s">
        <v>234</v>
      </c>
      <c r="BX30" t="s">
        <v>234</v>
      </c>
      <c r="BY30" t="s">
        <v>234</v>
      </c>
      <c r="BZ30" t="s">
        <v>234</v>
      </c>
      <c r="CA30" t="s">
        <v>238</v>
      </c>
      <c r="CB30" t="s">
        <v>234</v>
      </c>
      <c r="CC30" t="s">
        <v>238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K30" t="s">
        <v>234</v>
      </c>
      <c r="CL30" t="s">
        <v>234</v>
      </c>
      <c r="CM30" t="s">
        <v>234</v>
      </c>
      <c r="CN30" t="s">
        <v>234</v>
      </c>
      <c r="CO30" t="s">
        <v>234</v>
      </c>
      <c r="CP30" t="s">
        <v>234</v>
      </c>
      <c r="CQ30" t="s">
        <v>234</v>
      </c>
      <c r="DF30" t="s">
        <v>234</v>
      </c>
      <c r="DG30" t="s">
        <v>234</v>
      </c>
      <c r="DH30" t="s">
        <v>234</v>
      </c>
      <c r="DI30" t="s">
        <v>234</v>
      </c>
      <c r="DJ30" t="s">
        <v>234</v>
      </c>
      <c r="DK30" t="s">
        <v>234</v>
      </c>
      <c r="DL30" t="s">
        <v>234</v>
      </c>
      <c r="DM30" t="s">
        <v>234</v>
      </c>
      <c r="DN30" t="s">
        <v>234</v>
      </c>
      <c r="DO30" t="s">
        <v>234</v>
      </c>
      <c r="DP30" t="s">
        <v>241</v>
      </c>
      <c r="DQ30" t="s">
        <v>234</v>
      </c>
      <c r="DR30" t="s">
        <v>234</v>
      </c>
      <c r="DS30" t="s">
        <v>234</v>
      </c>
      <c r="DT30" t="s">
        <v>234</v>
      </c>
      <c r="DX30" t="s">
        <v>234</v>
      </c>
      <c r="DY30" t="s">
        <v>234</v>
      </c>
      <c r="DZ30" t="s">
        <v>234</v>
      </c>
      <c r="EA30" t="s">
        <v>234</v>
      </c>
      <c r="EB30" t="s">
        <v>236</v>
      </c>
      <c r="EC30" t="s">
        <v>234</v>
      </c>
      <c r="ED30" t="s">
        <v>234</v>
      </c>
      <c r="EE30" t="s">
        <v>234</v>
      </c>
      <c r="EF30" t="s">
        <v>234</v>
      </c>
      <c r="EG30" t="s">
        <v>234</v>
      </c>
      <c r="EH30" t="s">
        <v>234</v>
      </c>
      <c r="EI30" t="s">
        <v>234</v>
      </c>
      <c r="EJ30" t="s">
        <v>234</v>
      </c>
      <c r="EK30" t="s">
        <v>234</v>
      </c>
      <c r="EL30" t="s">
        <v>234</v>
      </c>
      <c r="EM30" t="s">
        <v>234</v>
      </c>
      <c r="EN30" t="s">
        <v>234</v>
      </c>
      <c r="EO30" t="s">
        <v>241</v>
      </c>
      <c r="EP30" t="s">
        <v>234</v>
      </c>
      <c r="EQ30" t="s">
        <v>234</v>
      </c>
      <c r="ER30" t="s">
        <v>234</v>
      </c>
      <c r="ES30" t="s">
        <v>234</v>
      </c>
      <c r="ET30" t="s">
        <v>234</v>
      </c>
      <c r="EU30" t="s">
        <v>234</v>
      </c>
      <c r="EV30" t="s">
        <v>234</v>
      </c>
      <c r="EW30" t="s">
        <v>234</v>
      </c>
      <c r="EX30" t="s">
        <v>234</v>
      </c>
      <c r="EY30" t="s">
        <v>234</v>
      </c>
      <c r="EZ30" t="s">
        <v>234</v>
      </c>
      <c r="FA30" t="s">
        <v>234</v>
      </c>
      <c r="FB30" t="s">
        <v>234</v>
      </c>
      <c r="FC30" t="s">
        <v>234</v>
      </c>
      <c r="FD30" t="s">
        <v>234</v>
      </c>
      <c r="FE30" t="s">
        <v>234</v>
      </c>
      <c r="FF30" t="s">
        <v>234</v>
      </c>
      <c r="FG30" t="s">
        <v>234</v>
      </c>
      <c r="FH30" t="s">
        <v>234</v>
      </c>
      <c r="FI30" t="s">
        <v>234</v>
      </c>
      <c r="FJ30" t="s">
        <v>234</v>
      </c>
      <c r="FK30" t="s">
        <v>234</v>
      </c>
      <c r="FL30" t="s">
        <v>234</v>
      </c>
      <c r="FM30" t="s">
        <v>234</v>
      </c>
      <c r="FN30" t="s">
        <v>234</v>
      </c>
      <c r="FO30" t="s">
        <v>234</v>
      </c>
      <c r="FP30" t="s">
        <v>234</v>
      </c>
      <c r="FQ30" t="s">
        <v>234</v>
      </c>
      <c r="FR30" t="s">
        <v>234</v>
      </c>
      <c r="FU30" t="s">
        <v>234</v>
      </c>
      <c r="FV30" t="s">
        <v>234</v>
      </c>
      <c r="FW30" t="s">
        <v>234</v>
      </c>
      <c r="FX30" t="s">
        <v>234</v>
      </c>
      <c r="FY30" t="s">
        <v>234</v>
      </c>
      <c r="FZ30" t="s">
        <v>234</v>
      </c>
      <c r="GA30" t="s">
        <v>234</v>
      </c>
      <c r="GB30" t="s">
        <v>234</v>
      </c>
      <c r="GC30" t="s">
        <v>234</v>
      </c>
      <c r="GD30" t="s">
        <v>234</v>
      </c>
      <c r="GE30" t="s">
        <v>234</v>
      </c>
      <c r="GF30" t="s">
        <v>234</v>
      </c>
      <c r="GG30" t="s">
        <v>234</v>
      </c>
      <c r="GH30" t="s">
        <v>234</v>
      </c>
      <c r="GI30" t="s">
        <v>234</v>
      </c>
      <c r="GJ30" t="s">
        <v>234</v>
      </c>
      <c r="GK30" t="s">
        <v>234</v>
      </c>
      <c r="GL30" t="s">
        <v>234</v>
      </c>
      <c r="GM30" t="s">
        <v>234</v>
      </c>
      <c r="GN30" t="s">
        <v>234</v>
      </c>
      <c r="GO30" t="s">
        <v>234</v>
      </c>
      <c r="GP30" t="s">
        <v>234</v>
      </c>
      <c r="GQ30" t="s">
        <v>234</v>
      </c>
      <c r="GR30" t="s">
        <v>234</v>
      </c>
      <c r="GS30" t="s">
        <v>234</v>
      </c>
      <c r="GT30" t="s">
        <v>234</v>
      </c>
      <c r="GU30" t="s">
        <v>234</v>
      </c>
      <c r="GV30" t="s">
        <v>234</v>
      </c>
      <c r="GW30" t="s">
        <v>234</v>
      </c>
      <c r="GX30" t="s">
        <v>234</v>
      </c>
      <c r="GY30" t="s">
        <v>234</v>
      </c>
      <c r="GZ30" t="s">
        <v>234</v>
      </c>
      <c r="HA30" t="s">
        <v>234</v>
      </c>
      <c r="HB30" t="s">
        <v>234</v>
      </c>
      <c r="HC30" t="s">
        <v>234</v>
      </c>
      <c r="HD30" t="s">
        <v>234</v>
      </c>
      <c r="HE30" t="s">
        <v>234</v>
      </c>
      <c r="HF30" t="s">
        <v>234</v>
      </c>
      <c r="HG30" t="s">
        <v>234</v>
      </c>
      <c r="HH30" t="s">
        <v>234</v>
      </c>
      <c r="HI30" t="s">
        <v>234</v>
      </c>
      <c r="HJ30" t="s">
        <v>234</v>
      </c>
      <c r="HK30" t="s">
        <v>241</v>
      </c>
      <c r="HL30" t="s">
        <v>241</v>
      </c>
      <c r="HM30" t="s">
        <v>241</v>
      </c>
      <c r="HN30" t="s">
        <v>241</v>
      </c>
      <c r="HO30" t="s">
        <v>234</v>
      </c>
      <c r="HP30" t="s">
        <v>241</v>
      </c>
    </row>
    <row r="31" spans="1:224" x14ac:dyDescent="0.2">
      <c r="A31" t="s">
        <v>267</v>
      </c>
      <c r="B31" t="s">
        <v>238</v>
      </c>
      <c r="C31" t="s">
        <v>237</v>
      </c>
      <c r="D31" t="s">
        <v>238</v>
      </c>
      <c r="E31" t="s">
        <v>236</v>
      </c>
      <c r="F31" t="s">
        <v>238</v>
      </c>
      <c r="G31" t="s">
        <v>238</v>
      </c>
      <c r="H31" t="s">
        <v>238</v>
      </c>
      <c r="I31" t="s">
        <v>235</v>
      </c>
      <c r="J31" t="s">
        <v>238</v>
      </c>
      <c r="K31" t="s">
        <v>238</v>
      </c>
      <c r="L31" t="s">
        <v>238</v>
      </c>
      <c r="M31" t="s">
        <v>238</v>
      </c>
      <c r="N31" t="s">
        <v>238</v>
      </c>
      <c r="Q31" t="s">
        <v>235</v>
      </c>
      <c r="R31" t="s">
        <v>238</v>
      </c>
      <c r="S31" t="s">
        <v>238</v>
      </c>
      <c r="T31" t="s">
        <v>238</v>
      </c>
      <c r="U31" t="s">
        <v>235</v>
      </c>
      <c r="V31" t="s">
        <v>238</v>
      </c>
      <c r="W31" t="s">
        <v>235</v>
      </c>
      <c r="X31" t="s">
        <v>238</v>
      </c>
      <c r="Y31" t="s">
        <v>238</v>
      </c>
      <c r="Z31" t="s">
        <v>236</v>
      </c>
      <c r="AA31" t="s">
        <v>238</v>
      </c>
      <c r="AB31" t="s">
        <v>238</v>
      </c>
      <c r="AC31" t="s">
        <v>238</v>
      </c>
      <c r="AF31" t="s">
        <v>238</v>
      </c>
      <c r="AG31" t="s">
        <v>238</v>
      </c>
      <c r="AH31" t="s">
        <v>236</v>
      </c>
      <c r="AI31" t="s">
        <v>238</v>
      </c>
      <c r="AJ31" t="s">
        <v>238</v>
      </c>
      <c r="AK31" t="s">
        <v>238</v>
      </c>
      <c r="AL31" t="s">
        <v>238</v>
      </c>
      <c r="AM31" t="s">
        <v>238</v>
      </c>
      <c r="AN31" t="s">
        <v>238</v>
      </c>
      <c r="AO31" t="s">
        <v>238</v>
      </c>
      <c r="AP31" t="s">
        <v>238</v>
      </c>
      <c r="AQ31" t="s">
        <v>238</v>
      </c>
      <c r="AR31" t="s">
        <v>238</v>
      </c>
      <c r="AU31" t="s">
        <v>236</v>
      </c>
      <c r="AV31" t="s">
        <v>236</v>
      </c>
      <c r="AW31" t="s">
        <v>238</v>
      </c>
      <c r="AX31" t="s">
        <v>235</v>
      </c>
      <c r="AY31" t="s">
        <v>236</v>
      </c>
      <c r="AZ31" t="s">
        <v>236</v>
      </c>
      <c r="BA31" t="s">
        <v>241</v>
      </c>
      <c r="BB31" t="s">
        <v>236</v>
      </c>
      <c r="BC31" t="s">
        <v>236</v>
      </c>
      <c r="BD31" t="s">
        <v>236</v>
      </c>
      <c r="BE31" t="s">
        <v>236</v>
      </c>
      <c r="BH31" t="s">
        <v>238</v>
      </c>
      <c r="BI31" t="s">
        <v>238</v>
      </c>
      <c r="BJ31" t="s">
        <v>238</v>
      </c>
      <c r="BK31" t="s">
        <v>238</v>
      </c>
      <c r="BL31" t="s">
        <v>238</v>
      </c>
      <c r="BM31" t="s">
        <v>238</v>
      </c>
      <c r="BN31" t="s">
        <v>238</v>
      </c>
      <c r="BO31" t="s">
        <v>238</v>
      </c>
      <c r="BP31" t="s">
        <v>238</v>
      </c>
      <c r="BQ31" t="s">
        <v>238</v>
      </c>
      <c r="BR31" t="s">
        <v>238</v>
      </c>
      <c r="BS31" t="s">
        <v>238</v>
      </c>
      <c r="BT31" t="s">
        <v>235</v>
      </c>
      <c r="BW31" t="s">
        <v>238</v>
      </c>
      <c r="BX31" t="s">
        <v>238</v>
      </c>
      <c r="BY31" t="s">
        <v>238</v>
      </c>
      <c r="BZ31" t="s">
        <v>238</v>
      </c>
      <c r="CA31" t="s">
        <v>238</v>
      </c>
      <c r="CB31" t="s">
        <v>238</v>
      </c>
      <c r="CC31" t="s">
        <v>238</v>
      </c>
      <c r="CD31" t="s">
        <v>238</v>
      </c>
      <c r="CE31" t="s">
        <v>238</v>
      </c>
      <c r="CF31" t="s">
        <v>238</v>
      </c>
      <c r="CG31" t="s">
        <v>238</v>
      </c>
      <c r="CH31" t="s">
        <v>238</v>
      </c>
      <c r="CK31" t="s">
        <v>238</v>
      </c>
      <c r="CL31" t="s">
        <v>238</v>
      </c>
      <c r="CM31" t="s">
        <v>238</v>
      </c>
      <c r="CN31" t="s">
        <v>238</v>
      </c>
      <c r="CO31" t="s">
        <v>238</v>
      </c>
      <c r="CP31" t="s">
        <v>238</v>
      </c>
      <c r="CQ31" t="s">
        <v>238</v>
      </c>
      <c r="DF31" t="s">
        <v>236</v>
      </c>
      <c r="DG31" t="s">
        <v>236</v>
      </c>
      <c r="DH31" t="s">
        <v>236</v>
      </c>
      <c r="DI31" t="s">
        <v>236</v>
      </c>
      <c r="DJ31" t="s">
        <v>236</v>
      </c>
      <c r="DK31" t="s">
        <v>236</v>
      </c>
      <c r="DL31" t="s">
        <v>236</v>
      </c>
      <c r="DM31" t="s">
        <v>236</v>
      </c>
      <c r="DN31" t="s">
        <v>238</v>
      </c>
      <c r="DO31" t="s">
        <v>236</v>
      </c>
      <c r="DP31" t="s">
        <v>236</v>
      </c>
      <c r="DQ31" t="s">
        <v>236</v>
      </c>
      <c r="DR31" t="s">
        <v>236</v>
      </c>
      <c r="DS31" t="s">
        <v>236</v>
      </c>
      <c r="DT31" t="s">
        <v>236</v>
      </c>
      <c r="DX31" t="s">
        <v>236</v>
      </c>
      <c r="DY31" t="s">
        <v>238</v>
      </c>
      <c r="DZ31" t="s">
        <v>236</v>
      </c>
      <c r="EA31" t="s">
        <v>236</v>
      </c>
      <c r="EB31" t="s">
        <v>235</v>
      </c>
      <c r="EC31" t="s">
        <v>236</v>
      </c>
      <c r="ED31" t="s">
        <v>238</v>
      </c>
      <c r="EE31" t="s">
        <v>238</v>
      </c>
      <c r="EF31" t="s">
        <v>238</v>
      </c>
      <c r="EG31" t="s">
        <v>238</v>
      </c>
      <c r="EH31" t="s">
        <v>238</v>
      </c>
      <c r="EI31" t="s">
        <v>238</v>
      </c>
      <c r="EJ31" t="s">
        <v>236</v>
      </c>
      <c r="EK31" t="s">
        <v>236</v>
      </c>
      <c r="EL31" t="s">
        <v>236</v>
      </c>
      <c r="EM31" t="s">
        <v>236</v>
      </c>
      <c r="EN31" t="s">
        <v>236</v>
      </c>
      <c r="EO31" t="s">
        <v>236</v>
      </c>
      <c r="EP31" t="s">
        <v>238</v>
      </c>
      <c r="EQ31" t="s">
        <v>238</v>
      </c>
      <c r="ER31" t="s">
        <v>238</v>
      </c>
      <c r="ES31" t="s">
        <v>238</v>
      </c>
      <c r="ET31" t="s">
        <v>238</v>
      </c>
      <c r="EU31" t="s">
        <v>238</v>
      </c>
      <c r="EV31" t="s">
        <v>236</v>
      </c>
      <c r="EW31" t="s">
        <v>236</v>
      </c>
      <c r="EX31" t="s">
        <v>236</v>
      </c>
      <c r="EY31" t="s">
        <v>236</v>
      </c>
      <c r="EZ31" t="s">
        <v>236</v>
      </c>
      <c r="FA31" t="s">
        <v>238</v>
      </c>
      <c r="FB31" t="s">
        <v>236</v>
      </c>
      <c r="FC31" t="s">
        <v>238</v>
      </c>
      <c r="FD31" t="s">
        <v>238</v>
      </c>
      <c r="FE31" t="s">
        <v>238</v>
      </c>
      <c r="FF31" t="s">
        <v>238</v>
      </c>
      <c r="FG31" t="s">
        <v>236</v>
      </c>
      <c r="FH31" t="s">
        <v>236</v>
      </c>
      <c r="FI31" t="s">
        <v>236</v>
      </c>
      <c r="FJ31" t="s">
        <v>236</v>
      </c>
      <c r="FK31" t="s">
        <v>236</v>
      </c>
      <c r="FL31" t="s">
        <v>236</v>
      </c>
      <c r="FM31" t="s">
        <v>236</v>
      </c>
      <c r="FN31" t="s">
        <v>236</v>
      </c>
      <c r="FO31" t="s">
        <v>236</v>
      </c>
      <c r="FP31" t="s">
        <v>236</v>
      </c>
      <c r="FQ31" t="s">
        <v>236</v>
      </c>
      <c r="FR31" t="s">
        <v>236</v>
      </c>
      <c r="FU31" t="s">
        <v>236</v>
      </c>
      <c r="FV31" t="s">
        <v>236</v>
      </c>
      <c r="FW31" t="s">
        <v>236</v>
      </c>
      <c r="FX31" t="s">
        <v>236</v>
      </c>
      <c r="FY31" t="s">
        <v>236</v>
      </c>
      <c r="FZ31" t="s">
        <v>236</v>
      </c>
      <c r="GA31" t="s">
        <v>238</v>
      </c>
      <c r="GB31" t="s">
        <v>238</v>
      </c>
      <c r="GC31" t="s">
        <v>238</v>
      </c>
      <c r="GD31" t="s">
        <v>238</v>
      </c>
      <c r="GE31" t="s">
        <v>238</v>
      </c>
      <c r="GF31" t="s">
        <v>238</v>
      </c>
      <c r="GG31" t="s">
        <v>236</v>
      </c>
      <c r="GH31" t="s">
        <v>236</v>
      </c>
      <c r="GI31" t="s">
        <v>238</v>
      </c>
      <c r="GJ31" t="s">
        <v>236</v>
      </c>
      <c r="GK31" t="s">
        <v>236</v>
      </c>
      <c r="GL31" t="s">
        <v>236</v>
      </c>
      <c r="GM31" t="s">
        <v>238</v>
      </c>
      <c r="GN31" t="s">
        <v>238</v>
      </c>
      <c r="GO31" t="s">
        <v>238</v>
      </c>
      <c r="GP31" t="s">
        <v>238</v>
      </c>
      <c r="GQ31" t="s">
        <v>238</v>
      </c>
      <c r="GR31" t="s">
        <v>238</v>
      </c>
      <c r="GS31" t="s">
        <v>236</v>
      </c>
      <c r="GT31" t="s">
        <v>236</v>
      </c>
      <c r="GU31" t="s">
        <v>236</v>
      </c>
      <c r="GV31" t="s">
        <v>236</v>
      </c>
      <c r="GW31" t="s">
        <v>236</v>
      </c>
      <c r="GX31" t="s">
        <v>236</v>
      </c>
      <c r="GY31" t="s">
        <v>238</v>
      </c>
      <c r="GZ31" t="s">
        <v>238</v>
      </c>
      <c r="HA31" t="s">
        <v>238</v>
      </c>
      <c r="HB31" t="s">
        <v>238</v>
      </c>
      <c r="HC31" t="s">
        <v>238</v>
      </c>
      <c r="HD31" t="s">
        <v>238</v>
      </c>
      <c r="HE31" t="s">
        <v>236</v>
      </c>
      <c r="HF31" t="s">
        <v>236</v>
      </c>
      <c r="HG31" t="s">
        <v>236</v>
      </c>
      <c r="HH31" t="s">
        <v>236</v>
      </c>
      <c r="HI31" t="s">
        <v>236</v>
      </c>
      <c r="HJ31" t="s">
        <v>236</v>
      </c>
      <c r="HK31" t="s">
        <v>236</v>
      </c>
      <c r="HL31" t="s">
        <v>236</v>
      </c>
      <c r="HM31" t="s">
        <v>236</v>
      </c>
      <c r="HN31" t="s">
        <v>236</v>
      </c>
      <c r="HO31" t="s">
        <v>236</v>
      </c>
      <c r="HP31" t="s">
        <v>236</v>
      </c>
    </row>
    <row r="32" spans="1:224" x14ac:dyDescent="0.2">
      <c r="A32" t="s">
        <v>268</v>
      </c>
      <c r="B32" t="s">
        <v>234</v>
      </c>
      <c r="C32" t="s">
        <v>234</v>
      </c>
      <c r="D32" t="s">
        <v>234</v>
      </c>
      <c r="E32" t="s">
        <v>234</v>
      </c>
      <c r="F32" t="s">
        <v>234</v>
      </c>
      <c r="G32" t="s">
        <v>234</v>
      </c>
      <c r="H32" t="s">
        <v>234</v>
      </c>
      <c r="I32" t="s">
        <v>241</v>
      </c>
      <c r="J32" t="s">
        <v>234</v>
      </c>
      <c r="K32" t="s">
        <v>234</v>
      </c>
      <c r="L32" t="s">
        <v>234</v>
      </c>
      <c r="M32" t="s">
        <v>234</v>
      </c>
      <c r="N32" t="s">
        <v>234</v>
      </c>
      <c r="Q32" t="s">
        <v>234</v>
      </c>
      <c r="R32" t="s">
        <v>234</v>
      </c>
      <c r="S32" t="s">
        <v>241</v>
      </c>
      <c r="T32" t="s">
        <v>234</v>
      </c>
      <c r="U32" t="s">
        <v>234</v>
      </c>
      <c r="V32" t="s">
        <v>234</v>
      </c>
      <c r="W32" t="s">
        <v>236</v>
      </c>
      <c r="X32" t="s">
        <v>234</v>
      </c>
      <c r="Y32" t="s">
        <v>234</v>
      </c>
      <c r="Z32" t="s">
        <v>236</v>
      </c>
      <c r="AA32" t="s">
        <v>234</v>
      </c>
      <c r="AB32" t="s">
        <v>234</v>
      </c>
      <c r="AC32" t="s">
        <v>234</v>
      </c>
      <c r="AF32" t="s">
        <v>234</v>
      </c>
      <c r="AG32" t="s">
        <v>234</v>
      </c>
      <c r="AH32" t="s">
        <v>236</v>
      </c>
      <c r="AI32" t="s">
        <v>238</v>
      </c>
      <c r="AJ32" t="s">
        <v>234</v>
      </c>
      <c r="AK32" t="s">
        <v>234</v>
      </c>
      <c r="AL32" t="s">
        <v>234</v>
      </c>
      <c r="AM32" t="s">
        <v>234</v>
      </c>
      <c r="AN32" t="s">
        <v>234</v>
      </c>
      <c r="AO32" t="s">
        <v>234</v>
      </c>
      <c r="AP32" t="s">
        <v>234</v>
      </c>
      <c r="AQ32" t="s">
        <v>234</v>
      </c>
      <c r="AR32" t="s">
        <v>234</v>
      </c>
      <c r="AU32" t="s">
        <v>234</v>
      </c>
      <c r="AV32" t="s">
        <v>234</v>
      </c>
      <c r="AW32" t="s">
        <v>234</v>
      </c>
      <c r="AX32" t="s">
        <v>236</v>
      </c>
      <c r="AY32" t="s">
        <v>234</v>
      </c>
      <c r="AZ32" t="s">
        <v>234</v>
      </c>
      <c r="BA32" t="s">
        <v>234</v>
      </c>
      <c r="BB32" t="s">
        <v>234</v>
      </c>
      <c r="BC32" t="s">
        <v>234</v>
      </c>
      <c r="BD32" t="s">
        <v>234</v>
      </c>
      <c r="BE32" t="s">
        <v>234</v>
      </c>
      <c r="BH32" t="s">
        <v>234</v>
      </c>
      <c r="BI32" t="s">
        <v>234</v>
      </c>
      <c r="BJ32" t="s">
        <v>234</v>
      </c>
      <c r="BK32" t="s">
        <v>234</v>
      </c>
      <c r="BL32" t="s">
        <v>234</v>
      </c>
      <c r="BM32" t="s">
        <v>234</v>
      </c>
      <c r="BN32" t="s">
        <v>234</v>
      </c>
      <c r="BO32" t="s">
        <v>234</v>
      </c>
      <c r="BP32" t="s">
        <v>234</v>
      </c>
      <c r="BQ32" t="s">
        <v>234</v>
      </c>
      <c r="BR32" t="s">
        <v>234</v>
      </c>
      <c r="BS32" t="s">
        <v>234</v>
      </c>
      <c r="BT32" t="s">
        <v>236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238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K32" t="s">
        <v>234</v>
      </c>
      <c r="CL32" t="s">
        <v>234</v>
      </c>
      <c r="CM32" t="s">
        <v>234</v>
      </c>
      <c r="CN32" t="s">
        <v>234</v>
      </c>
      <c r="CO32" t="s">
        <v>234</v>
      </c>
      <c r="CP32" t="s">
        <v>234</v>
      </c>
      <c r="CQ32" t="s">
        <v>234</v>
      </c>
      <c r="DF32" t="s">
        <v>234</v>
      </c>
      <c r="DG32" t="s">
        <v>234</v>
      </c>
      <c r="DH32" t="s">
        <v>234</v>
      </c>
      <c r="DI32" t="s">
        <v>234</v>
      </c>
      <c r="DJ32" t="s">
        <v>234</v>
      </c>
      <c r="DK32" t="s">
        <v>234</v>
      </c>
      <c r="DL32" t="s">
        <v>234</v>
      </c>
      <c r="DM32" t="s">
        <v>234</v>
      </c>
      <c r="DN32" t="s">
        <v>234</v>
      </c>
      <c r="DO32" t="s">
        <v>234</v>
      </c>
      <c r="DP32" t="s">
        <v>234</v>
      </c>
      <c r="DQ32" t="s">
        <v>234</v>
      </c>
      <c r="DR32" t="s">
        <v>234</v>
      </c>
      <c r="DS32" t="s">
        <v>234</v>
      </c>
      <c r="DT32" t="s">
        <v>234</v>
      </c>
      <c r="DX32" t="s">
        <v>234</v>
      </c>
      <c r="DY32" t="s">
        <v>234</v>
      </c>
      <c r="DZ32" t="s">
        <v>234</v>
      </c>
      <c r="EA32" t="s">
        <v>234</v>
      </c>
      <c r="EB32" t="s">
        <v>235</v>
      </c>
      <c r="EC32" t="s">
        <v>234</v>
      </c>
      <c r="ED32" t="s">
        <v>234</v>
      </c>
      <c r="EE32" t="s">
        <v>234</v>
      </c>
      <c r="EF32" t="s">
        <v>234</v>
      </c>
      <c r="EG32" t="s">
        <v>234</v>
      </c>
      <c r="EH32" t="s">
        <v>234</v>
      </c>
      <c r="EI32" t="s">
        <v>234</v>
      </c>
      <c r="EJ32" t="s">
        <v>234</v>
      </c>
      <c r="EK32" t="s">
        <v>234</v>
      </c>
      <c r="EL32" t="s">
        <v>234</v>
      </c>
      <c r="EM32" t="s">
        <v>234</v>
      </c>
      <c r="EN32" t="s">
        <v>234</v>
      </c>
      <c r="EO32" t="s">
        <v>241</v>
      </c>
      <c r="EP32" t="s">
        <v>234</v>
      </c>
      <c r="EQ32" t="s">
        <v>234</v>
      </c>
      <c r="ER32" t="s">
        <v>234</v>
      </c>
      <c r="ES32" t="s">
        <v>234</v>
      </c>
      <c r="ET32" t="s">
        <v>234</v>
      </c>
      <c r="EU32" t="s">
        <v>234</v>
      </c>
      <c r="EV32" t="s">
        <v>234</v>
      </c>
      <c r="EW32" t="s">
        <v>234</v>
      </c>
      <c r="EX32" t="s">
        <v>234</v>
      </c>
      <c r="EY32" t="s">
        <v>234</v>
      </c>
      <c r="EZ32" t="s">
        <v>234</v>
      </c>
      <c r="FA32" t="s">
        <v>234</v>
      </c>
      <c r="FB32" t="s">
        <v>234</v>
      </c>
      <c r="FC32" t="s">
        <v>234</v>
      </c>
      <c r="FD32" t="s">
        <v>234</v>
      </c>
      <c r="FE32" t="s">
        <v>234</v>
      </c>
      <c r="FF32" t="s">
        <v>234</v>
      </c>
      <c r="FG32" t="s">
        <v>234</v>
      </c>
      <c r="FH32" t="s">
        <v>234</v>
      </c>
      <c r="FI32" t="s">
        <v>234</v>
      </c>
      <c r="FJ32" t="s">
        <v>234</v>
      </c>
      <c r="FK32" t="s">
        <v>234</v>
      </c>
      <c r="FL32" t="s">
        <v>234</v>
      </c>
      <c r="FM32" t="s">
        <v>234</v>
      </c>
      <c r="FN32" t="s">
        <v>234</v>
      </c>
      <c r="FO32" t="s">
        <v>234</v>
      </c>
      <c r="FP32" t="s">
        <v>234</v>
      </c>
      <c r="FQ32" t="s">
        <v>234</v>
      </c>
      <c r="FR32" t="s">
        <v>234</v>
      </c>
      <c r="FU32" t="s">
        <v>234</v>
      </c>
      <c r="FV32" t="s">
        <v>234</v>
      </c>
      <c r="FW32" t="s">
        <v>234</v>
      </c>
      <c r="FX32" t="s">
        <v>234</v>
      </c>
      <c r="FY32" t="s">
        <v>234</v>
      </c>
      <c r="FZ32" t="s">
        <v>234</v>
      </c>
      <c r="GA32" t="s">
        <v>234</v>
      </c>
      <c r="GB32" t="s">
        <v>234</v>
      </c>
      <c r="GC32" t="s">
        <v>234</v>
      </c>
      <c r="GD32" t="s">
        <v>234</v>
      </c>
      <c r="GE32" t="s">
        <v>234</v>
      </c>
      <c r="GF32" t="s">
        <v>234</v>
      </c>
      <c r="GG32" t="s">
        <v>234</v>
      </c>
      <c r="GH32" t="s">
        <v>234</v>
      </c>
      <c r="GI32" t="s">
        <v>234</v>
      </c>
      <c r="GJ32" t="s">
        <v>234</v>
      </c>
      <c r="GK32" t="s">
        <v>234</v>
      </c>
      <c r="GL32" t="s">
        <v>234</v>
      </c>
      <c r="GM32" t="s">
        <v>234</v>
      </c>
      <c r="GN32" t="s">
        <v>234</v>
      </c>
      <c r="GO32" t="s">
        <v>234</v>
      </c>
      <c r="GP32" t="s">
        <v>234</v>
      </c>
      <c r="GQ32" t="s">
        <v>234</v>
      </c>
      <c r="GR32" t="s">
        <v>234</v>
      </c>
      <c r="GS32" t="s">
        <v>234</v>
      </c>
      <c r="GT32" t="s">
        <v>234</v>
      </c>
      <c r="GU32" t="s">
        <v>234</v>
      </c>
      <c r="GV32" t="s">
        <v>234</v>
      </c>
      <c r="GW32" t="s">
        <v>234</v>
      </c>
      <c r="GX32" t="s">
        <v>234</v>
      </c>
      <c r="GY32" t="s">
        <v>234</v>
      </c>
      <c r="GZ32" t="s">
        <v>234</v>
      </c>
      <c r="HA32" t="s">
        <v>234</v>
      </c>
      <c r="HB32" t="s">
        <v>234</v>
      </c>
      <c r="HC32" t="s">
        <v>234</v>
      </c>
      <c r="HD32" t="s">
        <v>234</v>
      </c>
      <c r="HE32" t="s">
        <v>234</v>
      </c>
      <c r="HF32" t="s">
        <v>234</v>
      </c>
      <c r="HG32" t="s">
        <v>234</v>
      </c>
      <c r="HH32" t="s">
        <v>234</v>
      </c>
      <c r="HI32" t="s">
        <v>234</v>
      </c>
      <c r="HJ32" t="s">
        <v>234</v>
      </c>
      <c r="HK32" t="s">
        <v>234</v>
      </c>
      <c r="HL32" t="s">
        <v>234</v>
      </c>
      <c r="HM32" t="s">
        <v>234</v>
      </c>
      <c r="HN32" t="s">
        <v>234</v>
      </c>
      <c r="HO32" t="s">
        <v>234</v>
      </c>
      <c r="HP32" t="s">
        <v>234</v>
      </c>
    </row>
    <row r="33" spans="1:224" x14ac:dyDescent="0.2">
      <c r="A33" t="s">
        <v>269</v>
      </c>
      <c r="B33" t="s">
        <v>234</v>
      </c>
      <c r="C33" t="s">
        <v>234</v>
      </c>
      <c r="D33" t="s">
        <v>234</v>
      </c>
      <c r="E33" t="s">
        <v>234</v>
      </c>
      <c r="F33" t="s">
        <v>234</v>
      </c>
      <c r="G33" t="s">
        <v>234</v>
      </c>
      <c r="H33" t="s">
        <v>234</v>
      </c>
      <c r="I33" t="s">
        <v>236</v>
      </c>
      <c r="J33" t="s">
        <v>234</v>
      </c>
      <c r="K33" t="s">
        <v>234</v>
      </c>
      <c r="L33" t="s">
        <v>234</v>
      </c>
      <c r="M33" t="s">
        <v>234</v>
      </c>
      <c r="N33" t="s">
        <v>234</v>
      </c>
      <c r="Q33" t="s">
        <v>236</v>
      </c>
      <c r="R33" t="s">
        <v>234</v>
      </c>
      <c r="S33" t="s">
        <v>234</v>
      </c>
      <c r="T33" t="s">
        <v>236</v>
      </c>
      <c r="U33" t="s">
        <v>234</v>
      </c>
      <c r="V33" t="s">
        <v>234</v>
      </c>
      <c r="W33" t="s">
        <v>236</v>
      </c>
      <c r="X33" t="s">
        <v>234</v>
      </c>
      <c r="Y33" t="s">
        <v>234</v>
      </c>
      <c r="Z33" t="s">
        <v>236</v>
      </c>
      <c r="AA33" t="s">
        <v>234</v>
      </c>
      <c r="AB33" t="s">
        <v>234</v>
      </c>
      <c r="AC33" t="s">
        <v>234</v>
      </c>
      <c r="AF33" t="s">
        <v>234</v>
      </c>
      <c r="AG33" t="s">
        <v>234</v>
      </c>
      <c r="AH33" t="s">
        <v>236</v>
      </c>
      <c r="AI33" t="s">
        <v>234</v>
      </c>
      <c r="AJ33" t="s">
        <v>236</v>
      </c>
      <c r="AK33" t="s">
        <v>234</v>
      </c>
      <c r="AL33" t="s">
        <v>237</v>
      </c>
      <c r="AM33" t="s">
        <v>237</v>
      </c>
      <c r="AN33" t="s">
        <v>236</v>
      </c>
      <c r="AO33" t="s">
        <v>234</v>
      </c>
      <c r="AP33" t="s">
        <v>237</v>
      </c>
      <c r="AQ33" t="s">
        <v>234</v>
      </c>
      <c r="AR33" t="s">
        <v>234</v>
      </c>
      <c r="AU33" t="s">
        <v>234</v>
      </c>
      <c r="AV33" t="s">
        <v>234</v>
      </c>
      <c r="AW33" t="s">
        <v>234</v>
      </c>
      <c r="AX33" t="s">
        <v>236</v>
      </c>
      <c r="AY33" t="s">
        <v>234</v>
      </c>
      <c r="AZ33" t="s">
        <v>234</v>
      </c>
      <c r="BA33" t="s">
        <v>237</v>
      </c>
      <c r="BB33" t="s">
        <v>234</v>
      </c>
      <c r="BC33" t="s">
        <v>237</v>
      </c>
      <c r="BD33" t="s">
        <v>234</v>
      </c>
      <c r="BE33" t="s">
        <v>234</v>
      </c>
      <c r="BH33" t="s">
        <v>234</v>
      </c>
      <c r="BI33" t="s">
        <v>234</v>
      </c>
      <c r="BJ33" t="s">
        <v>234</v>
      </c>
      <c r="BK33" t="s">
        <v>234</v>
      </c>
      <c r="BL33" t="s">
        <v>234</v>
      </c>
      <c r="BM33" t="s">
        <v>234</v>
      </c>
      <c r="BN33" t="s">
        <v>234</v>
      </c>
      <c r="BO33" t="s">
        <v>234</v>
      </c>
      <c r="BP33" t="s">
        <v>234</v>
      </c>
      <c r="BQ33" t="s">
        <v>234</v>
      </c>
      <c r="BR33" t="s">
        <v>234</v>
      </c>
      <c r="BS33" t="s">
        <v>234</v>
      </c>
      <c r="BT33" t="s">
        <v>236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238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K33" t="s">
        <v>236</v>
      </c>
      <c r="CL33" t="s">
        <v>234</v>
      </c>
      <c r="CM33" t="s">
        <v>234</v>
      </c>
      <c r="CN33" t="s">
        <v>234</v>
      </c>
      <c r="CO33" t="s">
        <v>234</v>
      </c>
      <c r="CP33" t="s">
        <v>234</v>
      </c>
      <c r="CQ33" t="s">
        <v>234</v>
      </c>
      <c r="DF33" t="s">
        <v>234</v>
      </c>
      <c r="DG33" t="s">
        <v>234</v>
      </c>
      <c r="DH33" t="s">
        <v>234</v>
      </c>
      <c r="DI33" t="s">
        <v>234</v>
      </c>
      <c r="DJ33" t="s">
        <v>234</v>
      </c>
      <c r="DK33" t="s">
        <v>234</v>
      </c>
      <c r="DL33" t="s">
        <v>234</v>
      </c>
      <c r="DM33" t="s">
        <v>234</v>
      </c>
      <c r="DN33" t="s">
        <v>234</v>
      </c>
      <c r="DO33" t="s">
        <v>234</v>
      </c>
      <c r="DP33" t="s">
        <v>234</v>
      </c>
      <c r="DQ33" t="s">
        <v>234</v>
      </c>
      <c r="DR33" t="s">
        <v>234</v>
      </c>
      <c r="DS33" t="s">
        <v>234</v>
      </c>
      <c r="DT33" t="s">
        <v>234</v>
      </c>
      <c r="DX33" t="s">
        <v>234</v>
      </c>
      <c r="DY33" t="s">
        <v>234</v>
      </c>
      <c r="DZ33" t="s">
        <v>234</v>
      </c>
      <c r="EA33" t="s">
        <v>234</v>
      </c>
      <c r="EB33" t="s">
        <v>235</v>
      </c>
      <c r="EC33" t="s">
        <v>234</v>
      </c>
      <c r="ED33" t="s">
        <v>234</v>
      </c>
      <c r="EE33" t="s">
        <v>234</v>
      </c>
      <c r="EF33" t="s">
        <v>234</v>
      </c>
      <c r="EG33" t="s">
        <v>234</v>
      </c>
      <c r="EH33" t="s">
        <v>234</v>
      </c>
      <c r="EI33" t="s">
        <v>234</v>
      </c>
      <c r="EJ33" t="s">
        <v>234</v>
      </c>
      <c r="EK33" t="s">
        <v>234</v>
      </c>
      <c r="EL33" t="s">
        <v>234</v>
      </c>
      <c r="EM33" t="s">
        <v>234</v>
      </c>
      <c r="EN33" t="s">
        <v>234</v>
      </c>
      <c r="EO33" t="s">
        <v>234</v>
      </c>
      <c r="EP33" t="s">
        <v>234</v>
      </c>
      <c r="EQ33" t="s">
        <v>234</v>
      </c>
      <c r="ER33" t="s">
        <v>234</v>
      </c>
      <c r="ES33" t="s">
        <v>234</v>
      </c>
      <c r="ET33" t="s">
        <v>234</v>
      </c>
      <c r="EU33" t="s">
        <v>236</v>
      </c>
      <c r="EV33" t="s">
        <v>234</v>
      </c>
      <c r="EW33" t="s">
        <v>234</v>
      </c>
      <c r="EX33" t="s">
        <v>234</v>
      </c>
      <c r="EY33" t="s">
        <v>234</v>
      </c>
      <c r="EZ33" t="s">
        <v>234</v>
      </c>
      <c r="FA33" t="s">
        <v>234</v>
      </c>
      <c r="FB33" t="s">
        <v>234</v>
      </c>
      <c r="FC33" t="s">
        <v>234</v>
      </c>
      <c r="FD33" t="s">
        <v>234</v>
      </c>
      <c r="FE33" t="s">
        <v>234</v>
      </c>
      <c r="FF33" t="s">
        <v>234</v>
      </c>
      <c r="FG33" t="s">
        <v>234</v>
      </c>
      <c r="FH33" t="s">
        <v>234</v>
      </c>
      <c r="FI33" t="s">
        <v>234</v>
      </c>
      <c r="FJ33" t="s">
        <v>234</v>
      </c>
      <c r="FK33" t="s">
        <v>234</v>
      </c>
      <c r="FL33" t="s">
        <v>234</v>
      </c>
      <c r="FM33" t="s">
        <v>234</v>
      </c>
      <c r="FN33" t="s">
        <v>236</v>
      </c>
      <c r="FO33" t="s">
        <v>234</v>
      </c>
      <c r="FP33" t="s">
        <v>234</v>
      </c>
      <c r="FQ33" t="s">
        <v>234</v>
      </c>
      <c r="FR33" t="s">
        <v>234</v>
      </c>
      <c r="FU33" t="s">
        <v>234</v>
      </c>
      <c r="FV33" t="s">
        <v>234</v>
      </c>
      <c r="FW33" t="s">
        <v>234</v>
      </c>
      <c r="FX33" t="s">
        <v>234</v>
      </c>
      <c r="FY33" t="s">
        <v>234</v>
      </c>
      <c r="FZ33" t="s">
        <v>234</v>
      </c>
      <c r="GA33" t="s">
        <v>234</v>
      </c>
      <c r="GB33" t="s">
        <v>234</v>
      </c>
      <c r="GC33" t="s">
        <v>234</v>
      </c>
      <c r="GD33" t="s">
        <v>234</v>
      </c>
      <c r="GE33" t="s">
        <v>234</v>
      </c>
      <c r="GF33" t="s">
        <v>234</v>
      </c>
      <c r="GG33" t="s">
        <v>234</v>
      </c>
      <c r="GH33" t="s">
        <v>234</v>
      </c>
      <c r="GI33" t="s">
        <v>234</v>
      </c>
      <c r="GJ33" t="s">
        <v>234</v>
      </c>
      <c r="GK33" t="s">
        <v>234</v>
      </c>
      <c r="GL33" t="s">
        <v>234</v>
      </c>
      <c r="GM33" t="s">
        <v>234</v>
      </c>
      <c r="GN33" t="s">
        <v>234</v>
      </c>
      <c r="GO33" t="s">
        <v>234</v>
      </c>
      <c r="GP33" t="s">
        <v>234</v>
      </c>
      <c r="GQ33" t="s">
        <v>234</v>
      </c>
      <c r="GR33" t="s">
        <v>234</v>
      </c>
      <c r="GS33" t="s">
        <v>234</v>
      </c>
      <c r="GT33" t="s">
        <v>234</v>
      </c>
      <c r="GU33" t="s">
        <v>234</v>
      </c>
      <c r="GV33" t="s">
        <v>234</v>
      </c>
      <c r="GW33" t="s">
        <v>234</v>
      </c>
      <c r="GX33" t="s">
        <v>234</v>
      </c>
      <c r="GY33" t="s">
        <v>234</v>
      </c>
      <c r="GZ33" t="s">
        <v>234</v>
      </c>
      <c r="HA33" t="s">
        <v>234</v>
      </c>
      <c r="HB33" t="s">
        <v>234</v>
      </c>
      <c r="HC33" t="s">
        <v>234</v>
      </c>
      <c r="HD33" t="s">
        <v>234</v>
      </c>
      <c r="HE33" t="s">
        <v>234</v>
      </c>
      <c r="HF33" t="s">
        <v>234</v>
      </c>
      <c r="HG33" t="s">
        <v>234</v>
      </c>
      <c r="HH33" t="s">
        <v>234</v>
      </c>
      <c r="HI33" t="s">
        <v>234</v>
      </c>
      <c r="HJ33" t="s">
        <v>234</v>
      </c>
      <c r="HK33" t="s">
        <v>234</v>
      </c>
      <c r="HL33" t="s">
        <v>234</v>
      </c>
      <c r="HM33" t="s">
        <v>234</v>
      </c>
      <c r="HN33" t="s">
        <v>234</v>
      </c>
      <c r="HO33" t="s">
        <v>234</v>
      </c>
      <c r="HP33" t="s">
        <v>234</v>
      </c>
    </row>
    <row r="34" spans="1:224" x14ac:dyDescent="0.2">
      <c r="A34" t="s">
        <v>270</v>
      </c>
      <c r="B34" t="s">
        <v>235</v>
      </c>
      <c r="C34" t="s">
        <v>235</v>
      </c>
      <c r="D34" t="s">
        <v>238</v>
      </c>
      <c r="E34" t="s">
        <v>236</v>
      </c>
      <c r="F34" t="s">
        <v>235</v>
      </c>
      <c r="G34" t="s">
        <v>238</v>
      </c>
      <c r="H34" t="s">
        <v>238</v>
      </c>
      <c r="I34" t="s">
        <v>235</v>
      </c>
      <c r="J34" t="s">
        <v>238</v>
      </c>
      <c r="K34" t="s">
        <v>238</v>
      </c>
      <c r="L34" t="s">
        <v>238</v>
      </c>
      <c r="M34" t="s">
        <v>238</v>
      </c>
      <c r="N34" t="s">
        <v>238</v>
      </c>
      <c r="Q34" t="s">
        <v>238</v>
      </c>
      <c r="R34" t="s">
        <v>238</v>
      </c>
      <c r="S34" t="s">
        <v>238</v>
      </c>
      <c r="T34" t="s">
        <v>238</v>
      </c>
      <c r="U34" t="s">
        <v>235</v>
      </c>
      <c r="V34" t="s">
        <v>238</v>
      </c>
      <c r="W34" t="s">
        <v>235</v>
      </c>
      <c r="X34" t="s">
        <v>238</v>
      </c>
      <c r="Y34" t="s">
        <v>238</v>
      </c>
      <c r="Z34" t="s">
        <v>235</v>
      </c>
      <c r="AA34" t="s">
        <v>238</v>
      </c>
      <c r="AB34" t="s">
        <v>238</v>
      </c>
      <c r="AC34" t="s">
        <v>238</v>
      </c>
      <c r="AF34" t="s">
        <v>235</v>
      </c>
      <c r="AG34" t="s">
        <v>235</v>
      </c>
      <c r="AH34" t="s">
        <v>235</v>
      </c>
      <c r="AI34" t="s">
        <v>235</v>
      </c>
      <c r="AJ34" t="s">
        <v>235</v>
      </c>
      <c r="AK34" t="s">
        <v>235</v>
      </c>
      <c r="AL34" t="s">
        <v>235</v>
      </c>
      <c r="AM34" t="s">
        <v>235</v>
      </c>
      <c r="AN34" t="s">
        <v>235</v>
      </c>
      <c r="AO34" t="s">
        <v>235</v>
      </c>
      <c r="AP34" t="s">
        <v>235</v>
      </c>
      <c r="AQ34" t="s">
        <v>235</v>
      </c>
      <c r="AR34" t="s">
        <v>235</v>
      </c>
      <c r="AU34" t="s">
        <v>241</v>
      </c>
      <c r="AV34" t="s">
        <v>236</v>
      </c>
      <c r="AW34" t="s">
        <v>235</v>
      </c>
      <c r="AX34" t="s">
        <v>235</v>
      </c>
      <c r="AY34" t="s">
        <v>236</v>
      </c>
      <c r="AZ34" t="s">
        <v>236</v>
      </c>
      <c r="BA34" t="s">
        <v>241</v>
      </c>
      <c r="BB34" t="s">
        <v>237</v>
      </c>
      <c r="BC34" t="s">
        <v>236</v>
      </c>
      <c r="BD34" t="s">
        <v>241</v>
      </c>
      <c r="BE34" t="s">
        <v>236</v>
      </c>
      <c r="BH34" t="s">
        <v>238</v>
      </c>
      <c r="BI34" t="s">
        <v>238</v>
      </c>
      <c r="BJ34" t="s">
        <v>238</v>
      </c>
      <c r="BK34" t="s">
        <v>238</v>
      </c>
      <c r="BL34" t="s">
        <v>238</v>
      </c>
      <c r="BM34" t="s">
        <v>238</v>
      </c>
      <c r="BN34" t="s">
        <v>238</v>
      </c>
      <c r="BO34" t="s">
        <v>238</v>
      </c>
      <c r="BP34" t="s">
        <v>238</v>
      </c>
      <c r="BQ34" t="s">
        <v>238</v>
      </c>
      <c r="BR34" t="s">
        <v>235</v>
      </c>
      <c r="BS34" t="s">
        <v>238</v>
      </c>
      <c r="BT34" t="s">
        <v>236</v>
      </c>
      <c r="BW34" t="s">
        <v>238</v>
      </c>
      <c r="BX34" t="s">
        <v>238</v>
      </c>
      <c r="BY34" t="s">
        <v>238</v>
      </c>
      <c r="BZ34" t="s">
        <v>238</v>
      </c>
      <c r="CA34" t="s">
        <v>238</v>
      </c>
      <c r="CB34" t="s">
        <v>238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 t="s">
        <v>238</v>
      </c>
      <c r="CK34" t="s">
        <v>238</v>
      </c>
      <c r="CL34" t="s">
        <v>235</v>
      </c>
      <c r="CM34" t="s">
        <v>235</v>
      </c>
      <c r="CN34" t="s">
        <v>238</v>
      </c>
      <c r="CO34" t="s">
        <v>238</v>
      </c>
      <c r="CP34" t="s">
        <v>238</v>
      </c>
      <c r="CQ34" t="s">
        <v>238</v>
      </c>
      <c r="DF34" t="s">
        <v>236</v>
      </c>
      <c r="DG34" t="s">
        <v>241</v>
      </c>
      <c r="DH34" t="s">
        <v>241</v>
      </c>
      <c r="DI34" t="s">
        <v>241</v>
      </c>
      <c r="DJ34" t="s">
        <v>241</v>
      </c>
      <c r="DK34" t="s">
        <v>241</v>
      </c>
      <c r="DL34" t="s">
        <v>241</v>
      </c>
      <c r="DM34" t="s">
        <v>241</v>
      </c>
      <c r="DN34" t="s">
        <v>238</v>
      </c>
      <c r="DO34" t="s">
        <v>236</v>
      </c>
      <c r="DP34" t="s">
        <v>241</v>
      </c>
      <c r="DQ34" t="s">
        <v>237</v>
      </c>
      <c r="DR34" t="s">
        <v>241</v>
      </c>
      <c r="DS34" t="s">
        <v>241</v>
      </c>
      <c r="DT34" t="s">
        <v>241</v>
      </c>
      <c r="DX34" t="s">
        <v>241</v>
      </c>
      <c r="DY34" t="s">
        <v>235</v>
      </c>
      <c r="DZ34" t="s">
        <v>241</v>
      </c>
      <c r="EA34" t="s">
        <v>241</v>
      </c>
      <c r="EB34" t="s">
        <v>235</v>
      </c>
      <c r="EC34" t="s">
        <v>241</v>
      </c>
      <c r="ED34" t="s">
        <v>241</v>
      </c>
      <c r="EE34" t="s">
        <v>241</v>
      </c>
      <c r="EF34" t="s">
        <v>241</v>
      </c>
      <c r="EG34" t="s">
        <v>241</v>
      </c>
      <c r="EH34" t="s">
        <v>241</v>
      </c>
      <c r="EI34" t="s">
        <v>241</v>
      </c>
      <c r="EJ34" t="s">
        <v>238</v>
      </c>
      <c r="EK34" t="s">
        <v>238</v>
      </c>
      <c r="EL34" t="s">
        <v>235</v>
      </c>
      <c r="EM34" t="s">
        <v>238</v>
      </c>
      <c r="EN34" t="s">
        <v>238</v>
      </c>
      <c r="EO34" t="s">
        <v>238</v>
      </c>
      <c r="EP34" t="s">
        <v>238</v>
      </c>
      <c r="EQ34" t="s">
        <v>238</v>
      </c>
      <c r="ER34" t="s">
        <v>238</v>
      </c>
      <c r="ES34" t="s">
        <v>238</v>
      </c>
      <c r="ET34" t="s">
        <v>238</v>
      </c>
      <c r="EU34" t="s">
        <v>238</v>
      </c>
      <c r="EV34" t="s">
        <v>241</v>
      </c>
      <c r="EW34" t="s">
        <v>241</v>
      </c>
      <c r="EX34" t="s">
        <v>241</v>
      </c>
      <c r="EY34" t="s">
        <v>241</v>
      </c>
      <c r="EZ34" t="s">
        <v>241</v>
      </c>
      <c r="FA34" t="s">
        <v>238</v>
      </c>
      <c r="FB34" t="s">
        <v>241</v>
      </c>
      <c r="FC34" t="s">
        <v>238</v>
      </c>
      <c r="FD34" t="s">
        <v>238</v>
      </c>
      <c r="FE34" t="s">
        <v>238</v>
      </c>
      <c r="FF34" t="s">
        <v>238</v>
      </c>
      <c r="FG34" t="s">
        <v>241</v>
      </c>
      <c r="FH34" t="s">
        <v>241</v>
      </c>
      <c r="FI34" t="s">
        <v>237</v>
      </c>
      <c r="FJ34" t="s">
        <v>236</v>
      </c>
      <c r="FK34" t="s">
        <v>241</v>
      </c>
      <c r="FL34" t="s">
        <v>241</v>
      </c>
      <c r="FM34" t="s">
        <v>241</v>
      </c>
      <c r="FN34" t="s">
        <v>236</v>
      </c>
      <c r="FO34" t="s">
        <v>236</v>
      </c>
      <c r="FP34" t="s">
        <v>241</v>
      </c>
      <c r="FQ34" t="s">
        <v>241</v>
      </c>
      <c r="FR34" t="s">
        <v>241</v>
      </c>
      <c r="FU34" t="s">
        <v>241</v>
      </c>
      <c r="FV34" t="s">
        <v>241</v>
      </c>
      <c r="FW34" t="s">
        <v>241</v>
      </c>
      <c r="FX34" t="s">
        <v>241</v>
      </c>
      <c r="FY34" t="s">
        <v>241</v>
      </c>
      <c r="FZ34" t="s">
        <v>241</v>
      </c>
      <c r="GA34" t="s">
        <v>241</v>
      </c>
      <c r="GB34" t="s">
        <v>241</v>
      </c>
      <c r="GC34" t="s">
        <v>236</v>
      </c>
      <c r="GD34" t="s">
        <v>241</v>
      </c>
      <c r="GE34" t="s">
        <v>241</v>
      </c>
      <c r="GF34" t="s">
        <v>241</v>
      </c>
      <c r="GG34" t="s">
        <v>238</v>
      </c>
      <c r="GH34" t="s">
        <v>238</v>
      </c>
      <c r="GI34" t="s">
        <v>241</v>
      </c>
      <c r="GJ34" t="s">
        <v>238</v>
      </c>
      <c r="GK34" t="s">
        <v>238</v>
      </c>
      <c r="GL34" t="s">
        <v>238</v>
      </c>
      <c r="GM34" t="s">
        <v>235</v>
      </c>
      <c r="GN34" t="s">
        <v>238</v>
      </c>
      <c r="GO34" t="s">
        <v>235</v>
      </c>
      <c r="GP34" t="s">
        <v>238</v>
      </c>
      <c r="GQ34" t="s">
        <v>238</v>
      </c>
      <c r="GR34" t="s">
        <v>235</v>
      </c>
      <c r="GS34" t="s">
        <v>241</v>
      </c>
      <c r="GT34" t="s">
        <v>241</v>
      </c>
      <c r="GU34" t="s">
        <v>241</v>
      </c>
      <c r="GV34" t="s">
        <v>241</v>
      </c>
      <c r="GW34" t="s">
        <v>241</v>
      </c>
      <c r="GX34" t="s">
        <v>241</v>
      </c>
      <c r="GY34" t="s">
        <v>238</v>
      </c>
      <c r="GZ34" t="s">
        <v>238</v>
      </c>
      <c r="HA34" t="s">
        <v>238</v>
      </c>
      <c r="HB34" t="s">
        <v>238</v>
      </c>
      <c r="HC34" t="s">
        <v>238</v>
      </c>
      <c r="HD34" t="s">
        <v>238</v>
      </c>
      <c r="HE34" t="s">
        <v>234</v>
      </c>
      <c r="HF34" t="s">
        <v>241</v>
      </c>
      <c r="HG34" t="s">
        <v>241</v>
      </c>
      <c r="HH34" t="s">
        <v>241</v>
      </c>
      <c r="HI34" t="s">
        <v>241</v>
      </c>
      <c r="HJ34" t="s">
        <v>237</v>
      </c>
      <c r="HK34" t="s">
        <v>241</v>
      </c>
      <c r="HL34" t="s">
        <v>241</v>
      </c>
      <c r="HM34" t="s">
        <v>236</v>
      </c>
      <c r="HN34" t="s">
        <v>241</v>
      </c>
      <c r="HO34" t="s">
        <v>241</v>
      </c>
      <c r="HP34" t="s">
        <v>241</v>
      </c>
    </row>
    <row r="35" spans="1:224" x14ac:dyDescent="0.2">
      <c r="A35" t="s">
        <v>271</v>
      </c>
      <c r="B35" t="s">
        <v>234</v>
      </c>
      <c r="C35" t="s">
        <v>234</v>
      </c>
      <c r="D35" t="s">
        <v>234</v>
      </c>
      <c r="E35" t="s">
        <v>234</v>
      </c>
      <c r="F35" t="s">
        <v>234</v>
      </c>
      <c r="G35" t="s">
        <v>234</v>
      </c>
      <c r="H35" t="s">
        <v>234</v>
      </c>
      <c r="I35" t="s">
        <v>236</v>
      </c>
      <c r="J35" t="s">
        <v>234</v>
      </c>
      <c r="K35" t="s">
        <v>234</v>
      </c>
      <c r="L35" t="s">
        <v>234</v>
      </c>
      <c r="M35" t="s">
        <v>234</v>
      </c>
      <c r="N35" t="s">
        <v>234</v>
      </c>
      <c r="Q35" t="s">
        <v>234</v>
      </c>
      <c r="R35" t="s">
        <v>234</v>
      </c>
      <c r="S35" t="s">
        <v>234</v>
      </c>
      <c r="T35" t="s">
        <v>234</v>
      </c>
      <c r="U35" t="s">
        <v>234</v>
      </c>
      <c r="V35" t="s">
        <v>234</v>
      </c>
      <c r="W35" t="s">
        <v>236</v>
      </c>
      <c r="X35" t="s">
        <v>234</v>
      </c>
      <c r="Y35" t="s">
        <v>234</v>
      </c>
      <c r="Z35" t="s">
        <v>236</v>
      </c>
      <c r="AA35" t="s">
        <v>234</v>
      </c>
      <c r="AB35" t="s">
        <v>234</v>
      </c>
      <c r="AC35" t="s">
        <v>234</v>
      </c>
      <c r="AF35" t="s">
        <v>234</v>
      </c>
      <c r="AG35" t="s">
        <v>234</v>
      </c>
      <c r="AH35" t="s">
        <v>236</v>
      </c>
      <c r="AI35" t="s">
        <v>234</v>
      </c>
      <c r="AJ35" t="s">
        <v>234</v>
      </c>
      <c r="AK35" t="s">
        <v>234</v>
      </c>
      <c r="AL35" t="s">
        <v>234</v>
      </c>
      <c r="AM35" t="s">
        <v>234</v>
      </c>
      <c r="AN35" t="s">
        <v>234</v>
      </c>
      <c r="AO35" t="s">
        <v>234</v>
      </c>
      <c r="AP35" t="s">
        <v>234</v>
      </c>
      <c r="AQ35" t="s">
        <v>234</v>
      </c>
      <c r="AR35" t="s">
        <v>234</v>
      </c>
      <c r="AU35" t="s">
        <v>234</v>
      </c>
      <c r="AV35" t="s">
        <v>234</v>
      </c>
      <c r="AW35" t="s">
        <v>234</v>
      </c>
      <c r="AX35" t="s">
        <v>236</v>
      </c>
      <c r="AY35" t="s">
        <v>234</v>
      </c>
      <c r="AZ35" t="s">
        <v>234</v>
      </c>
      <c r="BA35" t="s">
        <v>234</v>
      </c>
      <c r="BB35" t="s">
        <v>234</v>
      </c>
      <c r="BC35" t="s">
        <v>234</v>
      </c>
      <c r="BD35" t="s">
        <v>234</v>
      </c>
      <c r="BE35" t="s">
        <v>234</v>
      </c>
      <c r="BH35" t="s">
        <v>234</v>
      </c>
      <c r="BI35" t="s">
        <v>234</v>
      </c>
      <c r="BJ35" t="s">
        <v>234</v>
      </c>
      <c r="BK35" t="s">
        <v>234</v>
      </c>
      <c r="BL35" t="s">
        <v>234</v>
      </c>
      <c r="BM35" t="s">
        <v>234</v>
      </c>
      <c r="BN35" t="s">
        <v>234</v>
      </c>
      <c r="BO35" t="s">
        <v>234</v>
      </c>
      <c r="BP35" t="s">
        <v>234</v>
      </c>
      <c r="BQ35" t="s">
        <v>234</v>
      </c>
      <c r="BR35" t="s">
        <v>234</v>
      </c>
      <c r="BS35" t="s">
        <v>234</v>
      </c>
      <c r="BT35" t="s">
        <v>236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238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K35" t="s">
        <v>234</v>
      </c>
      <c r="CL35" t="s">
        <v>241</v>
      </c>
      <c r="CM35" t="s">
        <v>234</v>
      </c>
      <c r="CN35" t="s">
        <v>234</v>
      </c>
      <c r="CO35" t="s">
        <v>234</v>
      </c>
      <c r="CP35" t="s">
        <v>234</v>
      </c>
      <c r="CQ35" t="s">
        <v>234</v>
      </c>
      <c r="DF35" t="s">
        <v>234</v>
      </c>
      <c r="DG35" t="s">
        <v>234</v>
      </c>
      <c r="DH35" t="s">
        <v>234</v>
      </c>
      <c r="DI35" t="s">
        <v>234</v>
      </c>
      <c r="DJ35" t="s">
        <v>234</v>
      </c>
      <c r="DK35" t="s">
        <v>234</v>
      </c>
      <c r="DL35" t="s">
        <v>234</v>
      </c>
      <c r="DM35" t="s">
        <v>234</v>
      </c>
      <c r="DN35" t="s">
        <v>234</v>
      </c>
      <c r="DO35" t="s">
        <v>234</v>
      </c>
      <c r="DP35" t="s">
        <v>234</v>
      </c>
      <c r="DQ35" t="s">
        <v>234</v>
      </c>
      <c r="DR35" t="s">
        <v>234</v>
      </c>
      <c r="DS35" t="s">
        <v>234</v>
      </c>
      <c r="DT35" t="s">
        <v>234</v>
      </c>
      <c r="DX35" t="s">
        <v>234</v>
      </c>
      <c r="DY35" t="s">
        <v>234</v>
      </c>
      <c r="DZ35" t="s">
        <v>234</v>
      </c>
      <c r="EA35" t="s">
        <v>234</v>
      </c>
      <c r="EB35" t="s">
        <v>235</v>
      </c>
      <c r="EC35" t="s">
        <v>234</v>
      </c>
      <c r="ED35" t="s">
        <v>234</v>
      </c>
      <c r="EE35" t="s">
        <v>234</v>
      </c>
      <c r="EF35" t="s">
        <v>234</v>
      </c>
      <c r="EG35" t="s">
        <v>234</v>
      </c>
      <c r="EH35" t="s">
        <v>234</v>
      </c>
      <c r="EI35" t="s">
        <v>234</v>
      </c>
      <c r="EJ35" t="s">
        <v>234</v>
      </c>
      <c r="EK35" t="s">
        <v>234</v>
      </c>
      <c r="EL35" t="s">
        <v>234</v>
      </c>
      <c r="EM35" t="s">
        <v>234</v>
      </c>
      <c r="EN35" t="s">
        <v>234</v>
      </c>
      <c r="EO35" t="s">
        <v>234</v>
      </c>
      <c r="EP35" t="s">
        <v>234</v>
      </c>
      <c r="EQ35" t="s">
        <v>234</v>
      </c>
      <c r="ER35" t="s">
        <v>234</v>
      </c>
      <c r="ES35" t="s">
        <v>234</v>
      </c>
      <c r="ET35" t="s">
        <v>234</v>
      </c>
      <c r="EU35" t="s">
        <v>234</v>
      </c>
      <c r="EV35" t="s">
        <v>234</v>
      </c>
      <c r="EW35" t="s">
        <v>234</v>
      </c>
      <c r="EX35" t="s">
        <v>234</v>
      </c>
      <c r="EY35" t="s">
        <v>234</v>
      </c>
      <c r="EZ35" t="s">
        <v>234</v>
      </c>
      <c r="FA35" t="s">
        <v>234</v>
      </c>
      <c r="FB35" t="s">
        <v>234</v>
      </c>
      <c r="FC35" t="s">
        <v>234</v>
      </c>
      <c r="FD35" t="s">
        <v>234</v>
      </c>
      <c r="FE35" t="s">
        <v>234</v>
      </c>
      <c r="FF35" t="s">
        <v>234</v>
      </c>
      <c r="FG35" t="s">
        <v>234</v>
      </c>
      <c r="FH35" t="s">
        <v>234</v>
      </c>
      <c r="FI35" t="s">
        <v>234</v>
      </c>
      <c r="FJ35" t="s">
        <v>234</v>
      </c>
      <c r="FK35" t="s">
        <v>234</v>
      </c>
      <c r="FL35" t="s">
        <v>234</v>
      </c>
      <c r="FM35" t="s">
        <v>234</v>
      </c>
      <c r="FN35" t="s">
        <v>234</v>
      </c>
      <c r="FO35" t="s">
        <v>237</v>
      </c>
      <c r="FP35" t="s">
        <v>234</v>
      </c>
      <c r="FQ35" t="s">
        <v>234</v>
      </c>
      <c r="FR35" t="s">
        <v>234</v>
      </c>
      <c r="FU35" t="s">
        <v>234</v>
      </c>
      <c r="FV35" t="s">
        <v>234</v>
      </c>
      <c r="FW35" t="s">
        <v>234</v>
      </c>
      <c r="FX35" t="s">
        <v>234</v>
      </c>
      <c r="FY35" t="s">
        <v>234</v>
      </c>
      <c r="FZ35" t="s">
        <v>234</v>
      </c>
      <c r="GA35" t="s">
        <v>234</v>
      </c>
      <c r="GB35" t="s">
        <v>234</v>
      </c>
      <c r="GC35" t="s">
        <v>234</v>
      </c>
      <c r="GD35" t="s">
        <v>234</v>
      </c>
      <c r="GE35" t="s">
        <v>241</v>
      </c>
      <c r="GF35" t="s">
        <v>234</v>
      </c>
      <c r="GG35" t="s">
        <v>234</v>
      </c>
      <c r="GH35" t="s">
        <v>234</v>
      </c>
      <c r="GI35" t="s">
        <v>234</v>
      </c>
      <c r="GJ35" t="s">
        <v>234</v>
      </c>
      <c r="GK35" t="s">
        <v>234</v>
      </c>
      <c r="GL35" t="s">
        <v>234</v>
      </c>
      <c r="GM35" t="s">
        <v>234</v>
      </c>
      <c r="GN35" t="s">
        <v>234</v>
      </c>
      <c r="GO35" t="s">
        <v>234</v>
      </c>
      <c r="GP35" t="s">
        <v>234</v>
      </c>
      <c r="GQ35" t="s">
        <v>234</v>
      </c>
      <c r="GR35" t="s">
        <v>234</v>
      </c>
      <c r="GS35" t="s">
        <v>234</v>
      </c>
      <c r="GT35" t="s">
        <v>234</v>
      </c>
      <c r="GU35" t="s">
        <v>234</v>
      </c>
      <c r="GV35" t="s">
        <v>234</v>
      </c>
      <c r="GW35" t="s">
        <v>234</v>
      </c>
      <c r="GX35" t="s">
        <v>234</v>
      </c>
      <c r="GY35" t="s">
        <v>234</v>
      </c>
      <c r="GZ35" t="s">
        <v>234</v>
      </c>
      <c r="HA35" t="s">
        <v>234</v>
      </c>
      <c r="HB35" t="s">
        <v>234</v>
      </c>
      <c r="HC35" t="s">
        <v>234</v>
      </c>
      <c r="HD35" t="s">
        <v>234</v>
      </c>
      <c r="HE35" t="s">
        <v>234</v>
      </c>
      <c r="HF35" t="s">
        <v>234</v>
      </c>
      <c r="HG35" t="s">
        <v>234</v>
      </c>
      <c r="HH35" t="s">
        <v>234</v>
      </c>
      <c r="HI35" t="s">
        <v>234</v>
      </c>
      <c r="HJ35" t="s">
        <v>234</v>
      </c>
      <c r="HK35" t="s">
        <v>234</v>
      </c>
      <c r="HL35" t="s">
        <v>234</v>
      </c>
      <c r="HM35" t="s">
        <v>234</v>
      </c>
      <c r="HN35" t="s">
        <v>234</v>
      </c>
      <c r="HO35" t="s">
        <v>234</v>
      </c>
      <c r="HP35" t="s">
        <v>234</v>
      </c>
    </row>
    <row r="36" spans="1:224" x14ac:dyDescent="0.2">
      <c r="A36" t="s">
        <v>272</v>
      </c>
      <c r="B36" t="s">
        <v>234</v>
      </c>
      <c r="C36" t="s">
        <v>234</v>
      </c>
      <c r="D36" t="s">
        <v>234</v>
      </c>
      <c r="E36" t="s">
        <v>234</v>
      </c>
      <c r="F36" t="s">
        <v>234</v>
      </c>
      <c r="G36" t="s">
        <v>234</v>
      </c>
      <c r="H36" t="s">
        <v>234</v>
      </c>
      <c r="I36" t="s">
        <v>236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234</v>
      </c>
      <c r="W36" t="s">
        <v>236</v>
      </c>
      <c r="X36" t="s">
        <v>234</v>
      </c>
      <c r="Y36" t="s">
        <v>234</v>
      </c>
      <c r="Z36" t="s">
        <v>236</v>
      </c>
      <c r="AA36" t="s">
        <v>234</v>
      </c>
      <c r="AB36" t="s">
        <v>234</v>
      </c>
      <c r="AC36" t="s">
        <v>234</v>
      </c>
      <c r="AF36" t="s">
        <v>234</v>
      </c>
      <c r="AG36" t="s">
        <v>234</v>
      </c>
      <c r="AH36" t="s">
        <v>236</v>
      </c>
      <c r="AI36" t="s">
        <v>234</v>
      </c>
      <c r="AJ36" t="s">
        <v>234</v>
      </c>
      <c r="AK36" t="s">
        <v>234</v>
      </c>
      <c r="AL36" t="s">
        <v>234</v>
      </c>
      <c r="AM36" t="s">
        <v>234</v>
      </c>
      <c r="AN36" t="s">
        <v>234</v>
      </c>
      <c r="AO36" t="s">
        <v>234</v>
      </c>
      <c r="AP36" t="s">
        <v>234</v>
      </c>
      <c r="AQ36" t="s">
        <v>234</v>
      </c>
      <c r="AR36" t="s">
        <v>234</v>
      </c>
      <c r="AU36" t="s">
        <v>234</v>
      </c>
      <c r="AV36" t="s">
        <v>234</v>
      </c>
      <c r="AW36" t="s">
        <v>234</v>
      </c>
      <c r="AX36" t="s">
        <v>236</v>
      </c>
      <c r="AY36" t="s">
        <v>234</v>
      </c>
      <c r="AZ36" t="s">
        <v>234</v>
      </c>
      <c r="BA36" t="s">
        <v>234</v>
      </c>
      <c r="BB36" t="s">
        <v>234</v>
      </c>
      <c r="BC36" t="s">
        <v>234</v>
      </c>
      <c r="BD36" t="s">
        <v>234</v>
      </c>
      <c r="BE36" t="s">
        <v>234</v>
      </c>
      <c r="BH36" t="s">
        <v>234</v>
      </c>
      <c r="BI36" t="s">
        <v>234</v>
      </c>
      <c r="BJ36" t="s">
        <v>234</v>
      </c>
      <c r="BK36" t="s">
        <v>234</v>
      </c>
      <c r="BL36" t="s">
        <v>234</v>
      </c>
      <c r="BM36" t="s">
        <v>234</v>
      </c>
      <c r="BN36" t="s">
        <v>234</v>
      </c>
      <c r="BO36" t="s">
        <v>234</v>
      </c>
      <c r="BP36" t="s">
        <v>234</v>
      </c>
      <c r="BQ36" t="s">
        <v>234</v>
      </c>
      <c r="BR36" t="s">
        <v>234</v>
      </c>
      <c r="BS36" t="s">
        <v>234</v>
      </c>
      <c r="BT36" t="s">
        <v>236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238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K36" t="s">
        <v>234</v>
      </c>
      <c r="CL36" t="s">
        <v>241</v>
      </c>
      <c r="CM36" t="s">
        <v>234</v>
      </c>
      <c r="CN36" t="s">
        <v>234</v>
      </c>
      <c r="CO36" t="s">
        <v>234</v>
      </c>
      <c r="CP36" t="s">
        <v>234</v>
      </c>
      <c r="CQ36" t="s">
        <v>234</v>
      </c>
      <c r="DF36" t="s">
        <v>234</v>
      </c>
      <c r="DG36" t="s">
        <v>234</v>
      </c>
      <c r="DH36" t="s">
        <v>234</v>
      </c>
      <c r="DI36" t="s">
        <v>234</v>
      </c>
      <c r="DJ36" t="s">
        <v>234</v>
      </c>
      <c r="DK36" t="s">
        <v>234</v>
      </c>
      <c r="DL36" t="s">
        <v>234</v>
      </c>
      <c r="DM36" t="s">
        <v>234</v>
      </c>
      <c r="DN36" t="s">
        <v>234</v>
      </c>
      <c r="DO36" t="s">
        <v>234</v>
      </c>
      <c r="DP36" t="s">
        <v>234</v>
      </c>
      <c r="DQ36" t="s">
        <v>234</v>
      </c>
      <c r="DR36" t="s">
        <v>234</v>
      </c>
      <c r="DS36" t="s">
        <v>234</v>
      </c>
      <c r="DT36" t="s">
        <v>234</v>
      </c>
      <c r="DX36" t="s">
        <v>234</v>
      </c>
      <c r="DY36" t="s">
        <v>234</v>
      </c>
      <c r="DZ36" t="s">
        <v>234</v>
      </c>
      <c r="EA36" t="s">
        <v>234</v>
      </c>
      <c r="EB36" t="s">
        <v>241</v>
      </c>
      <c r="EC36" t="s">
        <v>234</v>
      </c>
      <c r="ED36" t="s">
        <v>234</v>
      </c>
      <c r="EE36" t="s">
        <v>234</v>
      </c>
      <c r="EF36" t="s">
        <v>234</v>
      </c>
      <c r="EG36" t="s">
        <v>234</v>
      </c>
      <c r="EH36" t="s">
        <v>234</v>
      </c>
      <c r="EI36" t="s">
        <v>234</v>
      </c>
      <c r="EJ36" t="s">
        <v>234</v>
      </c>
      <c r="EK36" t="s">
        <v>234</v>
      </c>
      <c r="EL36" t="s">
        <v>234</v>
      </c>
      <c r="EM36" t="s">
        <v>234</v>
      </c>
      <c r="EN36" t="s">
        <v>234</v>
      </c>
      <c r="EO36" t="s">
        <v>234</v>
      </c>
      <c r="EP36" t="s">
        <v>234</v>
      </c>
      <c r="EQ36" t="s">
        <v>234</v>
      </c>
      <c r="ER36" t="s">
        <v>234</v>
      </c>
      <c r="ES36" t="s">
        <v>234</v>
      </c>
      <c r="ET36" t="s">
        <v>234</v>
      </c>
      <c r="EU36" t="s">
        <v>234</v>
      </c>
      <c r="EV36" t="s">
        <v>234</v>
      </c>
      <c r="EW36" t="s">
        <v>234</v>
      </c>
      <c r="EX36" t="s">
        <v>234</v>
      </c>
      <c r="EY36" t="s">
        <v>234</v>
      </c>
      <c r="EZ36" t="s">
        <v>234</v>
      </c>
      <c r="FA36" t="s">
        <v>234</v>
      </c>
      <c r="FB36" t="s">
        <v>234</v>
      </c>
      <c r="FC36" t="s">
        <v>234</v>
      </c>
      <c r="FD36" t="s">
        <v>234</v>
      </c>
      <c r="FE36" t="s">
        <v>234</v>
      </c>
      <c r="FF36" t="s">
        <v>234</v>
      </c>
      <c r="FG36" t="s">
        <v>234</v>
      </c>
      <c r="FH36" t="s">
        <v>234</v>
      </c>
      <c r="FI36" t="s">
        <v>234</v>
      </c>
      <c r="FJ36" t="s">
        <v>234</v>
      </c>
      <c r="FK36" t="s">
        <v>234</v>
      </c>
      <c r="FL36" t="s">
        <v>234</v>
      </c>
      <c r="FM36" t="s">
        <v>234</v>
      </c>
      <c r="FN36" t="s">
        <v>234</v>
      </c>
      <c r="FO36" t="s">
        <v>234</v>
      </c>
      <c r="FP36" t="s">
        <v>234</v>
      </c>
      <c r="FQ36" t="s">
        <v>234</v>
      </c>
      <c r="FR36" t="s">
        <v>234</v>
      </c>
      <c r="FU36" t="s">
        <v>241</v>
      </c>
      <c r="FV36" t="s">
        <v>234</v>
      </c>
      <c r="FW36" t="s">
        <v>234</v>
      </c>
      <c r="FX36" t="s">
        <v>234</v>
      </c>
      <c r="FY36" t="s">
        <v>234</v>
      </c>
      <c r="FZ36" t="s">
        <v>234</v>
      </c>
      <c r="GA36" t="s">
        <v>234</v>
      </c>
      <c r="GB36" t="s">
        <v>234</v>
      </c>
      <c r="GC36" t="s">
        <v>241</v>
      </c>
      <c r="GD36" t="s">
        <v>234</v>
      </c>
      <c r="GE36" t="s">
        <v>241</v>
      </c>
      <c r="GF36" t="s">
        <v>234</v>
      </c>
      <c r="GG36" t="s">
        <v>234</v>
      </c>
      <c r="GH36" t="s">
        <v>234</v>
      </c>
      <c r="GI36" t="s">
        <v>234</v>
      </c>
      <c r="GJ36" t="s">
        <v>234</v>
      </c>
      <c r="GK36" t="s">
        <v>234</v>
      </c>
      <c r="GL36" t="s">
        <v>234</v>
      </c>
      <c r="GM36" t="s">
        <v>234</v>
      </c>
      <c r="GN36" t="s">
        <v>234</v>
      </c>
      <c r="GO36" t="s">
        <v>234</v>
      </c>
      <c r="GP36" t="s">
        <v>234</v>
      </c>
      <c r="GQ36" t="s">
        <v>234</v>
      </c>
      <c r="GR36" t="s">
        <v>234</v>
      </c>
      <c r="GS36" t="s">
        <v>234</v>
      </c>
      <c r="GT36" t="s">
        <v>234</v>
      </c>
      <c r="GU36" t="s">
        <v>234</v>
      </c>
      <c r="GV36" t="s">
        <v>234</v>
      </c>
      <c r="GW36" t="s">
        <v>234</v>
      </c>
      <c r="GX36" t="s">
        <v>234</v>
      </c>
      <c r="GY36" t="s">
        <v>234</v>
      </c>
      <c r="GZ36" t="s">
        <v>234</v>
      </c>
      <c r="HA36" t="s">
        <v>234</v>
      </c>
      <c r="HB36" t="s">
        <v>234</v>
      </c>
      <c r="HC36" t="s">
        <v>234</v>
      </c>
      <c r="HD36" t="s">
        <v>234</v>
      </c>
      <c r="HE36" t="s">
        <v>234</v>
      </c>
      <c r="HF36" t="s">
        <v>234</v>
      </c>
      <c r="HG36" t="s">
        <v>234</v>
      </c>
      <c r="HH36" t="s">
        <v>234</v>
      </c>
      <c r="HI36" t="s">
        <v>234</v>
      </c>
      <c r="HJ36" t="s">
        <v>234</v>
      </c>
      <c r="HK36" t="s">
        <v>234</v>
      </c>
      <c r="HL36" t="s">
        <v>234</v>
      </c>
      <c r="HM36" t="s">
        <v>234</v>
      </c>
      <c r="HN36" t="s">
        <v>234</v>
      </c>
      <c r="HO36" t="s">
        <v>234</v>
      </c>
      <c r="HP36" t="s">
        <v>234</v>
      </c>
    </row>
    <row r="37" spans="1:224" x14ac:dyDescent="0.2">
      <c r="A37" t="s">
        <v>273</v>
      </c>
      <c r="B37" t="s">
        <v>234</v>
      </c>
      <c r="C37" t="s">
        <v>234</v>
      </c>
      <c r="D37" t="s">
        <v>236</v>
      </c>
      <c r="E37" t="s">
        <v>234</v>
      </c>
      <c r="F37" t="s">
        <v>234</v>
      </c>
      <c r="G37" t="s">
        <v>234</v>
      </c>
      <c r="H37" t="s">
        <v>234</v>
      </c>
      <c r="I37" t="s">
        <v>234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Q37" t="s">
        <v>234</v>
      </c>
      <c r="R37" t="s">
        <v>234</v>
      </c>
      <c r="S37" t="s">
        <v>234</v>
      </c>
      <c r="T37" t="s">
        <v>234</v>
      </c>
      <c r="U37" t="s">
        <v>234</v>
      </c>
      <c r="V37" t="s">
        <v>234</v>
      </c>
      <c r="W37" t="s">
        <v>236</v>
      </c>
      <c r="X37" t="s">
        <v>234</v>
      </c>
      <c r="Y37" t="s">
        <v>234</v>
      </c>
      <c r="Z37" t="s">
        <v>236</v>
      </c>
      <c r="AA37" t="s">
        <v>234</v>
      </c>
      <c r="AB37" t="s">
        <v>234</v>
      </c>
      <c r="AC37" t="s">
        <v>234</v>
      </c>
      <c r="AF37" t="s">
        <v>234</v>
      </c>
      <c r="AG37" t="s">
        <v>234</v>
      </c>
      <c r="AH37" t="s">
        <v>236</v>
      </c>
      <c r="AI37" t="s">
        <v>234</v>
      </c>
      <c r="AJ37" t="s">
        <v>234</v>
      </c>
      <c r="AK37" t="s">
        <v>234</v>
      </c>
      <c r="AL37" t="s">
        <v>234</v>
      </c>
      <c r="AM37" t="s">
        <v>234</v>
      </c>
      <c r="AN37" t="s">
        <v>234</v>
      </c>
      <c r="AO37" t="s">
        <v>234</v>
      </c>
      <c r="AP37" t="s">
        <v>234</v>
      </c>
      <c r="AQ37" t="s">
        <v>234</v>
      </c>
      <c r="AR37" t="s">
        <v>234</v>
      </c>
      <c r="AU37" t="s">
        <v>234</v>
      </c>
      <c r="AV37" t="s">
        <v>234</v>
      </c>
      <c r="AW37" t="s">
        <v>234</v>
      </c>
      <c r="AX37" t="s">
        <v>236</v>
      </c>
      <c r="AY37" t="s">
        <v>234</v>
      </c>
      <c r="AZ37" t="s">
        <v>234</v>
      </c>
      <c r="BA37" t="s">
        <v>234</v>
      </c>
      <c r="BB37" t="s">
        <v>234</v>
      </c>
      <c r="BC37" t="s">
        <v>234</v>
      </c>
      <c r="BD37" t="s">
        <v>234</v>
      </c>
      <c r="BE37" t="s">
        <v>234</v>
      </c>
      <c r="BH37" t="s">
        <v>234</v>
      </c>
      <c r="BI37" t="s">
        <v>234</v>
      </c>
      <c r="BJ37" t="s">
        <v>234</v>
      </c>
      <c r="BK37" t="s">
        <v>234</v>
      </c>
      <c r="BL37" t="s">
        <v>234</v>
      </c>
      <c r="BM37" t="s">
        <v>234</v>
      </c>
      <c r="BN37" t="s">
        <v>234</v>
      </c>
      <c r="BO37" t="s">
        <v>234</v>
      </c>
      <c r="BP37" t="s">
        <v>236</v>
      </c>
      <c r="BQ37" t="s">
        <v>234</v>
      </c>
      <c r="BR37" t="s">
        <v>234</v>
      </c>
      <c r="BS37" t="s">
        <v>234</v>
      </c>
      <c r="BT37" t="s">
        <v>236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238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K37" t="s">
        <v>234</v>
      </c>
      <c r="CL37" t="s">
        <v>234</v>
      </c>
      <c r="CM37" t="s">
        <v>234</v>
      </c>
      <c r="CN37" t="s">
        <v>234</v>
      </c>
      <c r="CO37" t="s">
        <v>234</v>
      </c>
      <c r="CP37" t="s">
        <v>234</v>
      </c>
      <c r="CQ37" t="s">
        <v>234</v>
      </c>
      <c r="DF37" t="s">
        <v>234</v>
      </c>
      <c r="DG37" t="s">
        <v>234</v>
      </c>
      <c r="DH37" t="s">
        <v>234</v>
      </c>
      <c r="DI37" t="s">
        <v>234</v>
      </c>
      <c r="DJ37" t="s">
        <v>234</v>
      </c>
      <c r="DK37" t="s">
        <v>234</v>
      </c>
      <c r="DL37" t="s">
        <v>234</v>
      </c>
      <c r="DM37" t="s">
        <v>234</v>
      </c>
      <c r="DN37" t="s">
        <v>234</v>
      </c>
      <c r="DO37" t="s">
        <v>234</v>
      </c>
      <c r="DP37" t="s">
        <v>234</v>
      </c>
      <c r="DQ37" t="s">
        <v>234</v>
      </c>
      <c r="DR37" t="s">
        <v>234</v>
      </c>
      <c r="DS37" t="s">
        <v>234</v>
      </c>
      <c r="DT37" t="s">
        <v>234</v>
      </c>
      <c r="DX37" t="s">
        <v>234</v>
      </c>
      <c r="DY37" t="s">
        <v>234</v>
      </c>
      <c r="DZ37" t="s">
        <v>234</v>
      </c>
      <c r="EA37" t="s">
        <v>234</v>
      </c>
      <c r="EB37" t="s">
        <v>234</v>
      </c>
      <c r="EC37" t="s">
        <v>234</v>
      </c>
      <c r="ED37" t="s">
        <v>234</v>
      </c>
      <c r="EE37" t="s">
        <v>234</v>
      </c>
      <c r="EF37" t="s">
        <v>234</v>
      </c>
      <c r="EG37" t="s">
        <v>234</v>
      </c>
      <c r="EH37" t="s">
        <v>234</v>
      </c>
      <c r="EI37" t="s">
        <v>234</v>
      </c>
      <c r="EJ37" t="s">
        <v>234</v>
      </c>
      <c r="EK37" t="s">
        <v>234</v>
      </c>
      <c r="EL37" t="s">
        <v>238</v>
      </c>
      <c r="EM37" t="s">
        <v>234</v>
      </c>
      <c r="EN37" t="s">
        <v>234</v>
      </c>
      <c r="EO37" t="s">
        <v>234</v>
      </c>
      <c r="EP37" t="s">
        <v>234</v>
      </c>
      <c r="EQ37" t="s">
        <v>234</v>
      </c>
      <c r="ER37" t="s">
        <v>234</v>
      </c>
      <c r="ES37" t="s">
        <v>234</v>
      </c>
      <c r="ET37" t="s">
        <v>234</v>
      </c>
      <c r="EU37" t="s">
        <v>234</v>
      </c>
      <c r="EV37" t="s">
        <v>234</v>
      </c>
      <c r="EW37" t="s">
        <v>234</v>
      </c>
      <c r="EX37" t="s">
        <v>234</v>
      </c>
      <c r="EY37" t="s">
        <v>234</v>
      </c>
      <c r="EZ37" t="s">
        <v>234</v>
      </c>
      <c r="FA37" t="s">
        <v>234</v>
      </c>
      <c r="FB37" t="s">
        <v>234</v>
      </c>
      <c r="FC37" t="s">
        <v>234</v>
      </c>
      <c r="FD37" t="s">
        <v>241</v>
      </c>
      <c r="FE37" t="s">
        <v>234</v>
      </c>
      <c r="FF37" t="s">
        <v>234</v>
      </c>
      <c r="FG37" t="s">
        <v>234</v>
      </c>
      <c r="FH37" t="s">
        <v>234</v>
      </c>
      <c r="FI37" t="s">
        <v>234</v>
      </c>
      <c r="FJ37" t="s">
        <v>234</v>
      </c>
      <c r="FK37" t="s">
        <v>234</v>
      </c>
      <c r="FL37" t="s">
        <v>234</v>
      </c>
      <c r="FM37" t="s">
        <v>234</v>
      </c>
      <c r="FN37" t="s">
        <v>234</v>
      </c>
      <c r="FO37" t="s">
        <v>234</v>
      </c>
      <c r="FP37" t="s">
        <v>234</v>
      </c>
      <c r="FQ37" t="s">
        <v>234</v>
      </c>
      <c r="FR37" t="s">
        <v>234</v>
      </c>
      <c r="FU37" t="s">
        <v>234</v>
      </c>
      <c r="FV37" t="s">
        <v>234</v>
      </c>
      <c r="FW37" t="s">
        <v>234</v>
      </c>
      <c r="FX37" t="s">
        <v>234</v>
      </c>
      <c r="FY37" t="s">
        <v>234</v>
      </c>
      <c r="FZ37" t="s">
        <v>234</v>
      </c>
      <c r="GA37" t="s">
        <v>234</v>
      </c>
      <c r="GB37" t="s">
        <v>238</v>
      </c>
      <c r="GC37" t="s">
        <v>234</v>
      </c>
      <c r="GD37" t="s">
        <v>234</v>
      </c>
      <c r="GE37" t="s">
        <v>234</v>
      </c>
      <c r="GF37" t="s">
        <v>234</v>
      </c>
      <c r="GG37" t="s">
        <v>238</v>
      </c>
      <c r="GH37" t="s">
        <v>234</v>
      </c>
      <c r="GI37" t="s">
        <v>234</v>
      </c>
      <c r="GJ37" t="s">
        <v>234</v>
      </c>
      <c r="GK37" t="s">
        <v>238</v>
      </c>
      <c r="GL37" t="s">
        <v>234</v>
      </c>
      <c r="GM37" t="s">
        <v>234</v>
      </c>
      <c r="GN37" t="s">
        <v>234</v>
      </c>
      <c r="GO37" t="s">
        <v>234</v>
      </c>
      <c r="GP37" t="s">
        <v>234</v>
      </c>
      <c r="GQ37" t="s">
        <v>234</v>
      </c>
      <c r="GR37" t="s">
        <v>234</v>
      </c>
      <c r="GS37" t="s">
        <v>234</v>
      </c>
      <c r="GT37" t="s">
        <v>234</v>
      </c>
      <c r="GU37" t="s">
        <v>234</v>
      </c>
      <c r="GV37" t="s">
        <v>234</v>
      </c>
      <c r="GW37" t="s">
        <v>234</v>
      </c>
      <c r="GX37" t="s">
        <v>234</v>
      </c>
      <c r="GY37" t="s">
        <v>234</v>
      </c>
      <c r="GZ37" t="s">
        <v>234</v>
      </c>
      <c r="HA37" t="s">
        <v>234</v>
      </c>
      <c r="HB37" t="s">
        <v>234</v>
      </c>
      <c r="HC37" t="s">
        <v>234</v>
      </c>
      <c r="HD37" t="s">
        <v>234</v>
      </c>
      <c r="HE37" t="s">
        <v>234</v>
      </c>
      <c r="HF37" t="s">
        <v>234</v>
      </c>
      <c r="HG37" t="s">
        <v>234</v>
      </c>
      <c r="HH37" t="s">
        <v>234</v>
      </c>
      <c r="HI37" t="s">
        <v>234</v>
      </c>
      <c r="HJ37" t="s">
        <v>234</v>
      </c>
      <c r="HK37" t="s">
        <v>234</v>
      </c>
      <c r="HL37" t="s">
        <v>234</v>
      </c>
      <c r="HM37" t="s">
        <v>234</v>
      </c>
      <c r="HN37" t="s">
        <v>234</v>
      </c>
      <c r="HO37" t="s">
        <v>234</v>
      </c>
      <c r="HP37" t="s">
        <v>234</v>
      </c>
    </row>
    <row r="38" spans="1:224" x14ac:dyDescent="0.2">
      <c r="A38" t="s">
        <v>274</v>
      </c>
      <c r="B38" t="s">
        <v>234</v>
      </c>
      <c r="C38" t="s">
        <v>234</v>
      </c>
      <c r="D38" t="s">
        <v>234</v>
      </c>
      <c r="E38" t="s">
        <v>234</v>
      </c>
      <c r="F38" t="s">
        <v>234</v>
      </c>
      <c r="G38" t="s">
        <v>236</v>
      </c>
      <c r="H38" t="s">
        <v>234</v>
      </c>
      <c r="I38" t="s">
        <v>236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Q38" t="s">
        <v>234</v>
      </c>
      <c r="R38" t="s">
        <v>234</v>
      </c>
      <c r="S38" t="s">
        <v>238</v>
      </c>
      <c r="T38" t="s">
        <v>234</v>
      </c>
      <c r="U38" t="s">
        <v>234</v>
      </c>
      <c r="V38" t="s">
        <v>234</v>
      </c>
      <c r="W38" t="s">
        <v>236</v>
      </c>
      <c r="X38" t="s">
        <v>234</v>
      </c>
      <c r="Y38" t="s">
        <v>234</v>
      </c>
      <c r="Z38" t="s">
        <v>236</v>
      </c>
      <c r="AA38" t="s">
        <v>234</v>
      </c>
      <c r="AB38" t="s">
        <v>234</v>
      </c>
      <c r="AC38" t="s">
        <v>234</v>
      </c>
      <c r="AF38" t="s">
        <v>234</v>
      </c>
      <c r="AG38" t="s">
        <v>234</v>
      </c>
      <c r="AH38" t="s">
        <v>236</v>
      </c>
      <c r="AI38" t="s">
        <v>234</v>
      </c>
      <c r="AJ38" t="s">
        <v>234</v>
      </c>
      <c r="AK38" t="s">
        <v>234</v>
      </c>
      <c r="AL38" t="s">
        <v>234</v>
      </c>
      <c r="AM38" t="s">
        <v>234</v>
      </c>
      <c r="AN38" t="s">
        <v>234</v>
      </c>
      <c r="AO38" t="s">
        <v>234</v>
      </c>
      <c r="AP38" t="s">
        <v>234</v>
      </c>
      <c r="AQ38" t="s">
        <v>234</v>
      </c>
      <c r="AR38" t="s">
        <v>234</v>
      </c>
      <c r="AU38" t="s">
        <v>234</v>
      </c>
      <c r="AV38" t="s">
        <v>234</v>
      </c>
      <c r="AW38" t="s">
        <v>234</v>
      </c>
      <c r="AX38" t="s">
        <v>236</v>
      </c>
      <c r="AY38" t="s">
        <v>234</v>
      </c>
      <c r="AZ38" t="s">
        <v>234</v>
      </c>
      <c r="BA38" t="s">
        <v>234</v>
      </c>
      <c r="BB38" t="s">
        <v>241</v>
      </c>
      <c r="BC38" t="s">
        <v>241</v>
      </c>
      <c r="BD38" t="s">
        <v>234</v>
      </c>
      <c r="BE38" t="s">
        <v>234</v>
      </c>
      <c r="BH38" t="s">
        <v>236</v>
      </c>
      <c r="BI38" t="s">
        <v>236</v>
      </c>
      <c r="BJ38" t="s">
        <v>236</v>
      </c>
      <c r="BK38" t="s">
        <v>236</v>
      </c>
      <c r="BL38" t="s">
        <v>236</v>
      </c>
      <c r="BM38" t="s">
        <v>236</v>
      </c>
      <c r="BN38" t="s">
        <v>236</v>
      </c>
      <c r="BO38" t="s">
        <v>236</v>
      </c>
      <c r="BP38" t="s">
        <v>236</v>
      </c>
      <c r="BQ38" t="s">
        <v>236</v>
      </c>
      <c r="BR38" t="s">
        <v>236</v>
      </c>
      <c r="BS38" t="s">
        <v>236</v>
      </c>
      <c r="BT38" t="s">
        <v>236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238</v>
      </c>
      <c r="CD38" t="s">
        <v>234</v>
      </c>
      <c r="CE38" t="s">
        <v>234</v>
      </c>
      <c r="CF38" t="s">
        <v>234</v>
      </c>
      <c r="CG38" t="s">
        <v>234</v>
      </c>
      <c r="CH38" t="s">
        <v>236</v>
      </c>
      <c r="CK38" t="s">
        <v>234</v>
      </c>
      <c r="CL38" t="s">
        <v>234</v>
      </c>
      <c r="CM38" t="s">
        <v>234</v>
      </c>
      <c r="CN38" t="s">
        <v>234</v>
      </c>
      <c r="CO38" t="s">
        <v>234</v>
      </c>
      <c r="CP38" t="s">
        <v>234</v>
      </c>
      <c r="CQ38" t="s">
        <v>234</v>
      </c>
      <c r="DF38" t="s">
        <v>234</v>
      </c>
      <c r="DG38" t="s">
        <v>234</v>
      </c>
      <c r="DH38" t="s">
        <v>234</v>
      </c>
      <c r="DI38" t="s">
        <v>234</v>
      </c>
      <c r="DJ38" t="s">
        <v>234</v>
      </c>
      <c r="DK38" t="s">
        <v>234</v>
      </c>
      <c r="DL38" t="s">
        <v>234</v>
      </c>
      <c r="DM38" t="s">
        <v>234</v>
      </c>
      <c r="DN38" t="s">
        <v>234</v>
      </c>
      <c r="DO38" t="s">
        <v>236</v>
      </c>
      <c r="DP38" t="s">
        <v>236</v>
      </c>
      <c r="DQ38" t="s">
        <v>236</v>
      </c>
      <c r="DR38" t="s">
        <v>236</v>
      </c>
      <c r="DS38" t="s">
        <v>236</v>
      </c>
      <c r="DT38" t="s">
        <v>236</v>
      </c>
      <c r="DX38" t="s">
        <v>234</v>
      </c>
      <c r="DY38" t="s">
        <v>234</v>
      </c>
      <c r="DZ38" t="s">
        <v>234</v>
      </c>
      <c r="EA38" t="s">
        <v>234</v>
      </c>
      <c r="EB38" t="s">
        <v>234</v>
      </c>
      <c r="EC38" t="s">
        <v>234</v>
      </c>
      <c r="ED38" t="s">
        <v>234</v>
      </c>
      <c r="EE38" t="s">
        <v>234</v>
      </c>
      <c r="EF38" t="s">
        <v>234</v>
      </c>
      <c r="EG38" t="s">
        <v>234</v>
      </c>
      <c r="EH38" t="s">
        <v>234</v>
      </c>
      <c r="EI38" t="s">
        <v>234</v>
      </c>
      <c r="EJ38" t="s">
        <v>234</v>
      </c>
      <c r="EK38" t="s">
        <v>234</v>
      </c>
      <c r="EL38" t="s">
        <v>234</v>
      </c>
      <c r="EM38" t="s">
        <v>234</v>
      </c>
      <c r="EN38" t="s">
        <v>234</v>
      </c>
      <c r="EO38" t="s">
        <v>234</v>
      </c>
      <c r="EP38" t="s">
        <v>234</v>
      </c>
      <c r="EQ38" t="s">
        <v>234</v>
      </c>
      <c r="ER38" t="s">
        <v>234</v>
      </c>
      <c r="ES38" t="s">
        <v>234</v>
      </c>
      <c r="ET38" t="s">
        <v>234</v>
      </c>
      <c r="EU38" t="s">
        <v>234</v>
      </c>
      <c r="EV38" t="s">
        <v>234</v>
      </c>
      <c r="EW38" t="s">
        <v>234</v>
      </c>
      <c r="EX38" t="s">
        <v>234</v>
      </c>
      <c r="EY38" t="s">
        <v>234</v>
      </c>
      <c r="EZ38" t="s">
        <v>234</v>
      </c>
      <c r="FA38" t="s">
        <v>234</v>
      </c>
      <c r="FB38" t="s">
        <v>234</v>
      </c>
      <c r="FC38" t="s">
        <v>234</v>
      </c>
      <c r="FD38" t="s">
        <v>234</v>
      </c>
      <c r="FE38" t="s">
        <v>234</v>
      </c>
      <c r="FF38" t="s">
        <v>234</v>
      </c>
      <c r="FG38" t="s">
        <v>236</v>
      </c>
      <c r="FH38" t="s">
        <v>236</v>
      </c>
      <c r="FI38" t="s">
        <v>236</v>
      </c>
      <c r="FJ38" t="s">
        <v>236</v>
      </c>
      <c r="FK38" t="s">
        <v>236</v>
      </c>
      <c r="FL38" t="s">
        <v>236</v>
      </c>
      <c r="FM38" t="s">
        <v>236</v>
      </c>
      <c r="FN38" t="s">
        <v>236</v>
      </c>
      <c r="FO38" t="s">
        <v>236</v>
      </c>
      <c r="FP38" t="s">
        <v>236</v>
      </c>
      <c r="FQ38" t="s">
        <v>236</v>
      </c>
      <c r="FR38" t="s">
        <v>236</v>
      </c>
      <c r="FU38" t="s">
        <v>234</v>
      </c>
      <c r="FV38" t="s">
        <v>234</v>
      </c>
      <c r="FW38" t="s">
        <v>234</v>
      </c>
      <c r="FX38" t="s">
        <v>234</v>
      </c>
      <c r="FY38" t="s">
        <v>234</v>
      </c>
      <c r="FZ38" t="s">
        <v>234</v>
      </c>
      <c r="GA38" t="s">
        <v>234</v>
      </c>
      <c r="GB38" t="s">
        <v>234</v>
      </c>
      <c r="GC38" t="s">
        <v>234</v>
      </c>
      <c r="GD38" t="s">
        <v>234</v>
      </c>
      <c r="GE38" t="s">
        <v>234</v>
      </c>
      <c r="GF38" t="s">
        <v>234</v>
      </c>
      <c r="GG38" t="s">
        <v>234</v>
      </c>
      <c r="GH38" t="s">
        <v>234</v>
      </c>
      <c r="GI38" t="s">
        <v>234</v>
      </c>
      <c r="GJ38" t="s">
        <v>234</v>
      </c>
      <c r="GK38" t="s">
        <v>234</v>
      </c>
      <c r="GL38" t="s">
        <v>234</v>
      </c>
      <c r="GM38" t="s">
        <v>234</v>
      </c>
      <c r="GN38" t="s">
        <v>234</v>
      </c>
      <c r="GO38" t="s">
        <v>234</v>
      </c>
      <c r="GP38" t="s">
        <v>234</v>
      </c>
      <c r="GQ38" t="s">
        <v>234</v>
      </c>
      <c r="GR38" t="s">
        <v>234</v>
      </c>
      <c r="GS38" t="s">
        <v>234</v>
      </c>
      <c r="GT38" t="s">
        <v>236</v>
      </c>
      <c r="GU38" t="s">
        <v>234</v>
      </c>
      <c r="GV38" t="s">
        <v>234</v>
      </c>
      <c r="GW38" t="s">
        <v>234</v>
      </c>
      <c r="GX38" t="s">
        <v>234</v>
      </c>
      <c r="GY38" t="s">
        <v>234</v>
      </c>
      <c r="GZ38" t="s">
        <v>234</v>
      </c>
      <c r="HA38" t="s">
        <v>234</v>
      </c>
      <c r="HB38" t="s">
        <v>234</v>
      </c>
      <c r="HC38" t="s">
        <v>234</v>
      </c>
      <c r="HD38" t="s">
        <v>234</v>
      </c>
      <c r="HE38" t="s">
        <v>236</v>
      </c>
      <c r="HF38" t="s">
        <v>236</v>
      </c>
      <c r="HG38" t="s">
        <v>236</v>
      </c>
      <c r="HH38" t="s">
        <v>236</v>
      </c>
      <c r="HI38" t="s">
        <v>236</v>
      </c>
      <c r="HJ38" t="s">
        <v>236</v>
      </c>
      <c r="HK38" t="s">
        <v>236</v>
      </c>
      <c r="HL38" t="s">
        <v>236</v>
      </c>
      <c r="HM38" t="s">
        <v>236</v>
      </c>
      <c r="HN38" t="s">
        <v>236</v>
      </c>
      <c r="HO38" t="s">
        <v>236</v>
      </c>
      <c r="HP38" t="s">
        <v>236</v>
      </c>
    </row>
    <row r="39" spans="1:224" x14ac:dyDescent="0.2">
      <c r="A39" t="s">
        <v>275</v>
      </c>
      <c r="B39" t="s">
        <v>234</v>
      </c>
      <c r="C39" t="s">
        <v>234</v>
      </c>
      <c r="D39" t="s">
        <v>234</v>
      </c>
      <c r="E39" t="s">
        <v>234</v>
      </c>
      <c r="F39" t="s">
        <v>234</v>
      </c>
      <c r="G39" t="s">
        <v>234</v>
      </c>
      <c r="H39" t="s">
        <v>234</v>
      </c>
      <c r="I39" t="s">
        <v>236</v>
      </c>
      <c r="J39" t="s">
        <v>234</v>
      </c>
      <c r="K39" t="s">
        <v>234</v>
      </c>
      <c r="L39" t="s">
        <v>234</v>
      </c>
      <c r="M39" t="s">
        <v>234</v>
      </c>
      <c r="N39" t="s">
        <v>234</v>
      </c>
      <c r="Q39" t="s">
        <v>234</v>
      </c>
      <c r="R39" t="s">
        <v>234</v>
      </c>
      <c r="S39" t="s">
        <v>234</v>
      </c>
      <c r="T39" t="s">
        <v>234</v>
      </c>
      <c r="U39" t="s">
        <v>234</v>
      </c>
      <c r="V39" t="s">
        <v>234</v>
      </c>
      <c r="W39" t="s">
        <v>236</v>
      </c>
      <c r="X39" t="s">
        <v>234</v>
      </c>
      <c r="Y39" t="s">
        <v>234</v>
      </c>
      <c r="Z39" t="s">
        <v>236</v>
      </c>
      <c r="AA39" t="s">
        <v>234</v>
      </c>
      <c r="AB39" t="s">
        <v>234</v>
      </c>
      <c r="AC39" t="s">
        <v>234</v>
      </c>
      <c r="AF39" t="s">
        <v>234</v>
      </c>
      <c r="AG39" t="s">
        <v>234</v>
      </c>
      <c r="AH39" t="s">
        <v>236</v>
      </c>
      <c r="AI39" t="s">
        <v>234</v>
      </c>
      <c r="AJ39" t="s">
        <v>234</v>
      </c>
      <c r="AK39" t="s">
        <v>234</v>
      </c>
      <c r="AL39" t="s">
        <v>234</v>
      </c>
      <c r="AM39" t="s">
        <v>234</v>
      </c>
      <c r="AN39" t="s">
        <v>234</v>
      </c>
      <c r="AO39" t="s">
        <v>234</v>
      </c>
      <c r="AP39" t="s">
        <v>234</v>
      </c>
      <c r="AQ39" t="s">
        <v>234</v>
      </c>
      <c r="AR39" t="s">
        <v>237</v>
      </c>
      <c r="AU39" t="s">
        <v>234</v>
      </c>
      <c r="AV39" t="s">
        <v>234</v>
      </c>
      <c r="AW39" t="s">
        <v>234</v>
      </c>
      <c r="AX39" t="s">
        <v>236</v>
      </c>
      <c r="AY39" t="s">
        <v>234</v>
      </c>
      <c r="AZ39" t="s">
        <v>234</v>
      </c>
      <c r="BA39" t="s">
        <v>234</v>
      </c>
      <c r="BB39" t="s">
        <v>234</v>
      </c>
      <c r="BC39" t="s">
        <v>234</v>
      </c>
      <c r="BD39" t="s">
        <v>234</v>
      </c>
      <c r="BE39" t="s">
        <v>234</v>
      </c>
      <c r="BH39" t="s">
        <v>234</v>
      </c>
      <c r="BI39" t="s">
        <v>234</v>
      </c>
      <c r="BJ39" t="s">
        <v>234</v>
      </c>
      <c r="BK39" t="s">
        <v>234</v>
      </c>
      <c r="BL39" t="s">
        <v>234</v>
      </c>
      <c r="BM39" t="s">
        <v>234</v>
      </c>
      <c r="BN39" t="s">
        <v>234</v>
      </c>
      <c r="BO39" t="s">
        <v>234</v>
      </c>
      <c r="BP39" t="s">
        <v>234</v>
      </c>
      <c r="BQ39" t="s">
        <v>234</v>
      </c>
      <c r="BR39" t="s">
        <v>234</v>
      </c>
      <c r="BS39" t="s">
        <v>234</v>
      </c>
      <c r="BT39" t="s">
        <v>236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238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K39" t="s">
        <v>234</v>
      </c>
      <c r="CL39" t="s">
        <v>234</v>
      </c>
      <c r="CM39" t="s">
        <v>234</v>
      </c>
      <c r="CN39" t="s">
        <v>234</v>
      </c>
      <c r="CO39" t="s">
        <v>234</v>
      </c>
      <c r="CP39" t="s">
        <v>234</v>
      </c>
      <c r="CQ39" t="s">
        <v>234</v>
      </c>
      <c r="DF39" t="s">
        <v>234</v>
      </c>
      <c r="DG39" t="s">
        <v>234</v>
      </c>
      <c r="DH39" t="s">
        <v>234</v>
      </c>
      <c r="DI39" t="s">
        <v>234</v>
      </c>
      <c r="DJ39" t="s">
        <v>234</v>
      </c>
      <c r="DK39" t="s">
        <v>234</v>
      </c>
      <c r="DL39" t="s">
        <v>234</v>
      </c>
      <c r="DM39" t="s">
        <v>234</v>
      </c>
      <c r="DN39" t="s">
        <v>234</v>
      </c>
      <c r="DO39" t="s">
        <v>234</v>
      </c>
      <c r="DP39" t="s">
        <v>234</v>
      </c>
      <c r="DQ39" t="s">
        <v>234</v>
      </c>
      <c r="DR39" t="s">
        <v>234</v>
      </c>
      <c r="DS39" t="s">
        <v>234</v>
      </c>
      <c r="DT39" t="s">
        <v>234</v>
      </c>
      <c r="DX39" t="s">
        <v>234</v>
      </c>
      <c r="DY39" t="s">
        <v>234</v>
      </c>
      <c r="DZ39" t="s">
        <v>234</v>
      </c>
      <c r="EA39" t="s">
        <v>234</v>
      </c>
      <c r="EB39" t="s">
        <v>238</v>
      </c>
      <c r="EC39" t="s">
        <v>234</v>
      </c>
      <c r="ED39" t="s">
        <v>234</v>
      </c>
      <c r="EE39" t="s">
        <v>234</v>
      </c>
      <c r="EF39" t="s">
        <v>234</v>
      </c>
      <c r="EG39" t="s">
        <v>234</v>
      </c>
      <c r="EH39" t="s">
        <v>234</v>
      </c>
      <c r="EI39" t="s">
        <v>234</v>
      </c>
      <c r="EJ39" t="s">
        <v>234</v>
      </c>
      <c r="EK39" t="s">
        <v>234</v>
      </c>
      <c r="EL39" t="s">
        <v>234</v>
      </c>
      <c r="EM39" t="s">
        <v>234</v>
      </c>
      <c r="EN39" t="s">
        <v>234</v>
      </c>
      <c r="EO39" t="s">
        <v>234</v>
      </c>
      <c r="EP39" t="s">
        <v>234</v>
      </c>
      <c r="EQ39" t="s">
        <v>234</v>
      </c>
      <c r="ER39" t="s">
        <v>234</v>
      </c>
      <c r="ES39" t="s">
        <v>234</v>
      </c>
      <c r="ET39" t="s">
        <v>234</v>
      </c>
      <c r="EU39" t="s">
        <v>234</v>
      </c>
      <c r="EV39" t="s">
        <v>234</v>
      </c>
      <c r="EW39" t="s">
        <v>234</v>
      </c>
      <c r="EX39" t="s">
        <v>234</v>
      </c>
      <c r="EY39" t="s">
        <v>234</v>
      </c>
      <c r="EZ39" t="s">
        <v>234</v>
      </c>
      <c r="FA39" t="s">
        <v>234</v>
      </c>
      <c r="FB39" t="s">
        <v>234</v>
      </c>
      <c r="FC39" t="s">
        <v>234</v>
      </c>
      <c r="FD39" t="s">
        <v>234</v>
      </c>
      <c r="FE39" t="s">
        <v>234</v>
      </c>
      <c r="FF39" t="s">
        <v>234</v>
      </c>
      <c r="FG39" t="s">
        <v>234</v>
      </c>
      <c r="FH39" t="s">
        <v>234</v>
      </c>
      <c r="FI39" t="s">
        <v>234</v>
      </c>
      <c r="FJ39" t="s">
        <v>234</v>
      </c>
      <c r="FK39" t="s">
        <v>234</v>
      </c>
      <c r="FL39" t="s">
        <v>234</v>
      </c>
      <c r="FM39" t="s">
        <v>234</v>
      </c>
      <c r="FN39" t="s">
        <v>234</v>
      </c>
      <c r="FO39" t="s">
        <v>234</v>
      </c>
      <c r="FP39" t="s">
        <v>234</v>
      </c>
      <c r="FQ39" t="s">
        <v>234</v>
      </c>
      <c r="FR39" t="s">
        <v>234</v>
      </c>
      <c r="FU39" t="s">
        <v>234</v>
      </c>
      <c r="FV39" t="s">
        <v>234</v>
      </c>
      <c r="FW39" t="s">
        <v>234</v>
      </c>
      <c r="FX39" t="s">
        <v>234</v>
      </c>
      <c r="FY39" t="s">
        <v>234</v>
      </c>
      <c r="FZ39" t="s">
        <v>234</v>
      </c>
      <c r="GA39" t="s">
        <v>234</v>
      </c>
      <c r="GB39" t="s">
        <v>234</v>
      </c>
      <c r="GC39" t="s">
        <v>234</v>
      </c>
      <c r="GD39" t="s">
        <v>234</v>
      </c>
      <c r="GE39" t="s">
        <v>234</v>
      </c>
      <c r="GF39" t="s">
        <v>234</v>
      </c>
      <c r="GG39" t="s">
        <v>234</v>
      </c>
      <c r="GH39" t="s">
        <v>234</v>
      </c>
      <c r="GI39" t="s">
        <v>234</v>
      </c>
      <c r="GJ39" t="s">
        <v>234</v>
      </c>
      <c r="GK39" t="s">
        <v>234</v>
      </c>
      <c r="GL39" t="s">
        <v>234</v>
      </c>
      <c r="GM39" t="s">
        <v>234</v>
      </c>
      <c r="GN39" t="s">
        <v>234</v>
      </c>
      <c r="GO39" t="s">
        <v>234</v>
      </c>
      <c r="GP39" t="s">
        <v>234</v>
      </c>
      <c r="GQ39" t="s">
        <v>234</v>
      </c>
      <c r="GR39" t="s">
        <v>234</v>
      </c>
      <c r="GS39" t="s">
        <v>234</v>
      </c>
      <c r="GT39" t="s">
        <v>234</v>
      </c>
      <c r="GU39" t="s">
        <v>234</v>
      </c>
      <c r="GV39" t="s">
        <v>234</v>
      </c>
      <c r="GW39" t="s">
        <v>234</v>
      </c>
      <c r="GX39" t="s">
        <v>234</v>
      </c>
      <c r="GY39" t="s">
        <v>234</v>
      </c>
      <c r="GZ39" t="s">
        <v>234</v>
      </c>
      <c r="HA39" t="s">
        <v>234</v>
      </c>
      <c r="HB39" t="s">
        <v>234</v>
      </c>
      <c r="HC39" t="s">
        <v>234</v>
      </c>
      <c r="HD39" t="s">
        <v>234</v>
      </c>
      <c r="HE39" t="s">
        <v>237</v>
      </c>
      <c r="HF39" t="s">
        <v>234</v>
      </c>
      <c r="HG39" t="s">
        <v>234</v>
      </c>
      <c r="HH39" t="s">
        <v>234</v>
      </c>
      <c r="HI39" t="s">
        <v>234</v>
      </c>
      <c r="HJ39" t="s">
        <v>234</v>
      </c>
      <c r="HK39" t="s">
        <v>234</v>
      </c>
      <c r="HL39" t="s">
        <v>234</v>
      </c>
      <c r="HM39" t="s">
        <v>234</v>
      </c>
      <c r="HN39" t="s">
        <v>234</v>
      </c>
      <c r="HO39" t="s">
        <v>234</v>
      </c>
      <c r="HP39" t="s">
        <v>237</v>
      </c>
    </row>
    <row r="40" spans="1:224" x14ac:dyDescent="0.2">
      <c r="A40" t="s">
        <v>276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  <c r="G40" t="s">
        <v>238</v>
      </c>
      <c r="H40" t="s">
        <v>238</v>
      </c>
      <c r="I40" t="s">
        <v>236</v>
      </c>
      <c r="J40" t="s">
        <v>238</v>
      </c>
      <c r="K40" t="s">
        <v>238</v>
      </c>
      <c r="L40" t="s">
        <v>238</v>
      </c>
      <c r="M40" t="s">
        <v>238</v>
      </c>
      <c r="N40" t="s">
        <v>238</v>
      </c>
      <c r="Q40" t="s">
        <v>238</v>
      </c>
      <c r="R40" t="s">
        <v>238</v>
      </c>
      <c r="S40" t="s">
        <v>238</v>
      </c>
      <c r="T40" t="s">
        <v>238</v>
      </c>
      <c r="U40" t="s">
        <v>238</v>
      </c>
      <c r="V40" t="s">
        <v>238</v>
      </c>
      <c r="W40" t="s">
        <v>236</v>
      </c>
      <c r="X40" t="s">
        <v>238</v>
      </c>
      <c r="Y40" t="s">
        <v>238</v>
      </c>
      <c r="Z40" t="s">
        <v>236</v>
      </c>
      <c r="AA40" t="s">
        <v>238</v>
      </c>
      <c r="AB40" t="s">
        <v>238</v>
      </c>
      <c r="AC40" t="s">
        <v>238</v>
      </c>
      <c r="AF40" t="s">
        <v>238</v>
      </c>
      <c r="AG40" t="s">
        <v>238</v>
      </c>
      <c r="AH40" t="s">
        <v>236</v>
      </c>
      <c r="AI40" t="s">
        <v>238</v>
      </c>
      <c r="AJ40" t="s">
        <v>238</v>
      </c>
      <c r="AK40" t="s">
        <v>238</v>
      </c>
      <c r="AL40" t="s">
        <v>238</v>
      </c>
      <c r="AM40" t="s">
        <v>238</v>
      </c>
      <c r="AN40" t="s">
        <v>238</v>
      </c>
      <c r="AO40" t="s">
        <v>238</v>
      </c>
      <c r="AP40" t="s">
        <v>238</v>
      </c>
      <c r="AQ40" t="s">
        <v>238</v>
      </c>
      <c r="AR40" t="s">
        <v>238</v>
      </c>
      <c r="AU40" t="s">
        <v>238</v>
      </c>
      <c r="AV40" t="s">
        <v>238</v>
      </c>
      <c r="AW40" t="s">
        <v>238</v>
      </c>
      <c r="AX40" t="s">
        <v>236</v>
      </c>
      <c r="AY40" t="s">
        <v>238</v>
      </c>
      <c r="AZ40" t="s">
        <v>238</v>
      </c>
      <c r="BA40" t="s">
        <v>238</v>
      </c>
      <c r="BB40" t="s">
        <v>238</v>
      </c>
      <c r="BC40" t="s">
        <v>238</v>
      </c>
      <c r="BD40" t="s">
        <v>238</v>
      </c>
      <c r="BE40" t="s">
        <v>238</v>
      </c>
      <c r="BH40" t="s">
        <v>238</v>
      </c>
      <c r="BI40" t="s">
        <v>238</v>
      </c>
      <c r="BJ40" t="s">
        <v>238</v>
      </c>
      <c r="BK40" t="s">
        <v>238</v>
      </c>
      <c r="BL40" t="s">
        <v>238</v>
      </c>
      <c r="BM40" t="s">
        <v>238</v>
      </c>
      <c r="BN40" t="s">
        <v>238</v>
      </c>
      <c r="BO40" t="s">
        <v>238</v>
      </c>
      <c r="BP40" t="s">
        <v>238</v>
      </c>
      <c r="BQ40" t="s">
        <v>238</v>
      </c>
      <c r="BR40" t="s">
        <v>238</v>
      </c>
      <c r="BS40" t="s">
        <v>238</v>
      </c>
      <c r="BT40" t="s">
        <v>236</v>
      </c>
      <c r="BW40" t="s">
        <v>238</v>
      </c>
      <c r="BX40" t="s">
        <v>238</v>
      </c>
      <c r="BY40" t="s">
        <v>238</v>
      </c>
      <c r="BZ40" t="s">
        <v>238</v>
      </c>
      <c r="CA40" t="s">
        <v>238</v>
      </c>
      <c r="CB40" t="s">
        <v>238</v>
      </c>
      <c r="CC40" t="s">
        <v>238</v>
      </c>
      <c r="CD40" t="s">
        <v>238</v>
      </c>
      <c r="CE40" t="s">
        <v>238</v>
      </c>
      <c r="CF40" t="s">
        <v>238</v>
      </c>
      <c r="CG40" t="s">
        <v>238</v>
      </c>
      <c r="CH40" t="s">
        <v>238</v>
      </c>
      <c r="CK40" t="s">
        <v>236</v>
      </c>
      <c r="CL40" t="s">
        <v>236</v>
      </c>
      <c r="CM40" t="s">
        <v>238</v>
      </c>
      <c r="CN40" t="s">
        <v>236</v>
      </c>
      <c r="CO40" t="s">
        <v>236</v>
      </c>
      <c r="CP40" t="s">
        <v>236</v>
      </c>
      <c r="CQ40" t="s">
        <v>238</v>
      </c>
      <c r="DF40" t="s">
        <v>238</v>
      </c>
      <c r="DG40" t="s">
        <v>238</v>
      </c>
      <c r="DH40" t="s">
        <v>238</v>
      </c>
      <c r="DI40" t="s">
        <v>238</v>
      </c>
      <c r="DJ40" t="s">
        <v>238</v>
      </c>
      <c r="DK40" t="s">
        <v>238</v>
      </c>
      <c r="DL40" t="s">
        <v>238</v>
      </c>
      <c r="DM40" t="s">
        <v>238</v>
      </c>
      <c r="DN40" t="s">
        <v>236</v>
      </c>
      <c r="DO40" t="s">
        <v>238</v>
      </c>
      <c r="DP40" t="s">
        <v>236</v>
      </c>
      <c r="DQ40" t="s">
        <v>238</v>
      </c>
      <c r="DR40" t="s">
        <v>236</v>
      </c>
      <c r="DS40" t="s">
        <v>236</v>
      </c>
      <c r="DT40" t="s">
        <v>236</v>
      </c>
      <c r="DX40" t="s">
        <v>238</v>
      </c>
      <c r="DY40" t="s">
        <v>238</v>
      </c>
      <c r="DZ40" t="s">
        <v>238</v>
      </c>
      <c r="EA40" t="s">
        <v>238</v>
      </c>
      <c r="EB40" t="s">
        <v>238</v>
      </c>
      <c r="EC40" t="s">
        <v>238</v>
      </c>
      <c r="ED40" t="s">
        <v>238</v>
      </c>
      <c r="EE40" t="s">
        <v>238</v>
      </c>
      <c r="EF40" t="s">
        <v>238</v>
      </c>
      <c r="EG40" t="s">
        <v>238</v>
      </c>
      <c r="EH40" t="s">
        <v>238</v>
      </c>
      <c r="EI40" t="s">
        <v>238</v>
      </c>
      <c r="EJ40" t="s">
        <v>238</v>
      </c>
      <c r="EK40" t="s">
        <v>238</v>
      </c>
      <c r="EL40" t="s">
        <v>238</v>
      </c>
      <c r="EM40" t="s">
        <v>238</v>
      </c>
      <c r="EN40" t="s">
        <v>238</v>
      </c>
      <c r="EO40" t="s">
        <v>238</v>
      </c>
      <c r="EP40" t="s">
        <v>236</v>
      </c>
      <c r="EQ40" t="s">
        <v>236</v>
      </c>
      <c r="ER40" t="s">
        <v>236</v>
      </c>
      <c r="ES40" t="s">
        <v>236</v>
      </c>
      <c r="ET40" t="s">
        <v>236</v>
      </c>
      <c r="EU40" t="s">
        <v>236</v>
      </c>
      <c r="EV40" t="s">
        <v>238</v>
      </c>
      <c r="EW40" t="s">
        <v>238</v>
      </c>
      <c r="EX40" t="s">
        <v>238</v>
      </c>
      <c r="EY40" t="s">
        <v>238</v>
      </c>
      <c r="EZ40" t="s">
        <v>238</v>
      </c>
      <c r="FA40" t="s">
        <v>236</v>
      </c>
      <c r="FB40" t="s">
        <v>238</v>
      </c>
      <c r="FC40" t="s">
        <v>236</v>
      </c>
      <c r="FD40" t="s">
        <v>236</v>
      </c>
      <c r="FE40" t="s">
        <v>236</v>
      </c>
      <c r="FF40" t="s">
        <v>236</v>
      </c>
      <c r="FG40" t="s">
        <v>238</v>
      </c>
      <c r="FH40" t="s">
        <v>238</v>
      </c>
      <c r="FI40" t="s">
        <v>238</v>
      </c>
      <c r="FJ40" t="s">
        <v>238</v>
      </c>
      <c r="FK40" t="s">
        <v>238</v>
      </c>
      <c r="FL40" t="s">
        <v>238</v>
      </c>
      <c r="FM40" t="s">
        <v>238</v>
      </c>
      <c r="FN40" t="s">
        <v>238</v>
      </c>
      <c r="FO40" t="s">
        <v>238</v>
      </c>
      <c r="FP40" t="s">
        <v>238</v>
      </c>
      <c r="FQ40" t="s">
        <v>238</v>
      </c>
      <c r="FR40" t="s">
        <v>238</v>
      </c>
      <c r="FU40" t="s">
        <v>238</v>
      </c>
      <c r="FV40" t="s">
        <v>238</v>
      </c>
      <c r="FW40" t="s">
        <v>238</v>
      </c>
      <c r="FX40" t="s">
        <v>238</v>
      </c>
      <c r="FY40" t="s">
        <v>238</v>
      </c>
      <c r="FZ40" t="s">
        <v>238</v>
      </c>
      <c r="GA40" t="s">
        <v>238</v>
      </c>
      <c r="GB40" t="s">
        <v>238</v>
      </c>
      <c r="GC40" t="s">
        <v>238</v>
      </c>
      <c r="GD40" t="s">
        <v>238</v>
      </c>
      <c r="GE40" t="s">
        <v>238</v>
      </c>
      <c r="GF40" t="s">
        <v>238</v>
      </c>
      <c r="GG40" t="s">
        <v>238</v>
      </c>
      <c r="GH40" t="s">
        <v>238</v>
      </c>
      <c r="GI40" t="s">
        <v>238</v>
      </c>
      <c r="GJ40" t="s">
        <v>238</v>
      </c>
      <c r="GK40" t="s">
        <v>238</v>
      </c>
      <c r="GL40" t="s">
        <v>238</v>
      </c>
      <c r="GM40" t="s">
        <v>236</v>
      </c>
      <c r="GN40" t="s">
        <v>236</v>
      </c>
      <c r="GO40" t="s">
        <v>236</v>
      </c>
      <c r="GP40" t="s">
        <v>236</v>
      </c>
      <c r="GQ40" t="s">
        <v>236</v>
      </c>
      <c r="GR40" t="s">
        <v>236</v>
      </c>
      <c r="GS40" t="s">
        <v>238</v>
      </c>
      <c r="GT40" t="s">
        <v>238</v>
      </c>
      <c r="GU40" t="s">
        <v>238</v>
      </c>
      <c r="GV40" t="s">
        <v>238</v>
      </c>
      <c r="GW40" t="s">
        <v>238</v>
      </c>
      <c r="GX40" t="s">
        <v>238</v>
      </c>
      <c r="GY40" t="s">
        <v>236</v>
      </c>
      <c r="GZ40" t="s">
        <v>236</v>
      </c>
      <c r="HA40" t="s">
        <v>236</v>
      </c>
      <c r="HB40" t="s">
        <v>236</v>
      </c>
      <c r="HC40" t="s">
        <v>236</v>
      </c>
      <c r="HD40" t="s">
        <v>236</v>
      </c>
      <c r="HE40" t="s">
        <v>238</v>
      </c>
      <c r="HF40" t="s">
        <v>238</v>
      </c>
      <c r="HG40" t="s">
        <v>238</v>
      </c>
      <c r="HH40" t="s">
        <v>238</v>
      </c>
      <c r="HI40" t="s">
        <v>238</v>
      </c>
      <c r="HJ40" t="s">
        <v>238</v>
      </c>
      <c r="HK40" t="s">
        <v>238</v>
      </c>
      <c r="HL40" t="s">
        <v>238</v>
      </c>
      <c r="HM40" t="s">
        <v>238</v>
      </c>
      <c r="HN40" t="s">
        <v>238</v>
      </c>
      <c r="HO40" t="s">
        <v>238</v>
      </c>
      <c r="HP40" t="s">
        <v>238</v>
      </c>
    </row>
    <row r="41" spans="1:224" x14ac:dyDescent="0.2">
      <c r="A41" t="s">
        <v>277</v>
      </c>
      <c r="B41" t="s">
        <v>234</v>
      </c>
      <c r="C41" t="s">
        <v>234</v>
      </c>
      <c r="D41" t="s">
        <v>234</v>
      </c>
      <c r="E41" t="s">
        <v>234</v>
      </c>
      <c r="F41" t="s">
        <v>234</v>
      </c>
      <c r="G41" t="s">
        <v>234</v>
      </c>
      <c r="H41" t="s">
        <v>234</v>
      </c>
      <c r="I41" t="s">
        <v>236</v>
      </c>
      <c r="J41" t="s">
        <v>234</v>
      </c>
      <c r="K41" t="s">
        <v>234</v>
      </c>
      <c r="L41" t="s">
        <v>234</v>
      </c>
      <c r="M41" t="s">
        <v>234</v>
      </c>
      <c r="N41" t="s">
        <v>234</v>
      </c>
      <c r="Q41" t="s">
        <v>234</v>
      </c>
      <c r="R41" t="s">
        <v>234</v>
      </c>
      <c r="S41" t="s">
        <v>234</v>
      </c>
      <c r="T41" t="s">
        <v>234</v>
      </c>
      <c r="U41" t="s">
        <v>234</v>
      </c>
      <c r="V41" t="s">
        <v>234</v>
      </c>
      <c r="W41" t="s">
        <v>236</v>
      </c>
      <c r="X41" t="s">
        <v>234</v>
      </c>
      <c r="Y41" t="s">
        <v>234</v>
      </c>
      <c r="Z41" t="s">
        <v>236</v>
      </c>
      <c r="AA41" t="s">
        <v>234</v>
      </c>
      <c r="AB41" t="s">
        <v>234</v>
      </c>
      <c r="AC41" t="s">
        <v>234</v>
      </c>
      <c r="AF41" t="s">
        <v>234</v>
      </c>
      <c r="AG41" t="s">
        <v>234</v>
      </c>
      <c r="AH41" t="s">
        <v>236</v>
      </c>
      <c r="AI41" t="s">
        <v>234</v>
      </c>
      <c r="AJ41" t="s">
        <v>234</v>
      </c>
      <c r="AK41" t="s">
        <v>234</v>
      </c>
      <c r="AL41" t="s">
        <v>234</v>
      </c>
      <c r="AM41" t="s">
        <v>234</v>
      </c>
      <c r="AN41" t="s">
        <v>234</v>
      </c>
      <c r="AO41" t="s">
        <v>234</v>
      </c>
      <c r="AP41" t="s">
        <v>234</v>
      </c>
      <c r="AQ41" t="s">
        <v>234</v>
      </c>
      <c r="AR41" t="s">
        <v>234</v>
      </c>
      <c r="AU41" t="s">
        <v>234</v>
      </c>
      <c r="AV41" t="s">
        <v>234</v>
      </c>
      <c r="AW41" t="s">
        <v>234</v>
      </c>
      <c r="AX41" t="s">
        <v>236</v>
      </c>
      <c r="AY41" t="s">
        <v>234</v>
      </c>
      <c r="AZ41" t="s">
        <v>234</v>
      </c>
      <c r="BA41" t="s">
        <v>234</v>
      </c>
      <c r="BB41" t="s">
        <v>234</v>
      </c>
      <c r="BC41" t="s">
        <v>234</v>
      </c>
      <c r="BD41" t="s">
        <v>234</v>
      </c>
      <c r="BE41" t="s">
        <v>234</v>
      </c>
      <c r="BH41" t="s">
        <v>234</v>
      </c>
      <c r="BI41" t="s">
        <v>234</v>
      </c>
      <c r="BJ41" t="s">
        <v>234</v>
      </c>
      <c r="BK41" t="s">
        <v>234</v>
      </c>
      <c r="BL41" t="s">
        <v>234</v>
      </c>
      <c r="BM41" t="s">
        <v>234</v>
      </c>
      <c r="BN41" t="s">
        <v>234</v>
      </c>
      <c r="BO41" t="s">
        <v>234</v>
      </c>
      <c r="BP41" t="s">
        <v>234</v>
      </c>
      <c r="BQ41" t="s">
        <v>237</v>
      </c>
      <c r="BR41" t="s">
        <v>234</v>
      </c>
      <c r="BS41" t="s">
        <v>234</v>
      </c>
      <c r="BT41" t="s">
        <v>236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238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K41" t="s">
        <v>234</v>
      </c>
      <c r="CL41" t="s">
        <v>234</v>
      </c>
      <c r="CM41" t="s">
        <v>234</v>
      </c>
      <c r="CN41" t="s">
        <v>234</v>
      </c>
      <c r="CO41" t="s">
        <v>234</v>
      </c>
      <c r="CP41" t="s">
        <v>234</v>
      </c>
      <c r="CQ41" t="s">
        <v>234</v>
      </c>
      <c r="DF41" t="s">
        <v>234</v>
      </c>
      <c r="DG41" t="s">
        <v>234</v>
      </c>
      <c r="DH41" t="s">
        <v>234</v>
      </c>
      <c r="DI41" t="s">
        <v>234</v>
      </c>
      <c r="DJ41" t="s">
        <v>234</v>
      </c>
      <c r="DK41" t="s">
        <v>234</v>
      </c>
      <c r="DL41" t="s">
        <v>234</v>
      </c>
      <c r="DM41" t="s">
        <v>234</v>
      </c>
      <c r="DN41" t="s">
        <v>234</v>
      </c>
      <c r="DO41" t="s">
        <v>234</v>
      </c>
      <c r="DP41" t="s">
        <v>234</v>
      </c>
      <c r="DQ41" t="s">
        <v>237</v>
      </c>
      <c r="DR41" t="s">
        <v>234</v>
      </c>
      <c r="DS41" t="s">
        <v>234</v>
      </c>
      <c r="DT41" t="s">
        <v>234</v>
      </c>
      <c r="DX41" t="s">
        <v>234</v>
      </c>
      <c r="DY41" t="s">
        <v>234</v>
      </c>
      <c r="DZ41" t="s">
        <v>236</v>
      </c>
      <c r="EA41" t="s">
        <v>234</v>
      </c>
      <c r="EB41" t="s">
        <v>234</v>
      </c>
      <c r="EC41" t="s">
        <v>234</v>
      </c>
      <c r="ED41" t="s">
        <v>234</v>
      </c>
      <c r="EE41" t="s">
        <v>234</v>
      </c>
      <c r="EF41" t="s">
        <v>234</v>
      </c>
      <c r="EG41" t="s">
        <v>234</v>
      </c>
      <c r="EH41" t="s">
        <v>234</v>
      </c>
      <c r="EI41" t="s">
        <v>234</v>
      </c>
      <c r="EJ41" t="s">
        <v>234</v>
      </c>
      <c r="EK41" t="s">
        <v>236</v>
      </c>
      <c r="EL41" t="s">
        <v>234</v>
      </c>
      <c r="EM41" t="s">
        <v>234</v>
      </c>
      <c r="EN41" t="s">
        <v>234</v>
      </c>
      <c r="EO41" t="s">
        <v>234</v>
      </c>
      <c r="EP41" t="s">
        <v>234</v>
      </c>
      <c r="EQ41" t="s">
        <v>234</v>
      </c>
      <c r="ER41" t="s">
        <v>234</v>
      </c>
      <c r="ES41" t="s">
        <v>234</v>
      </c>
      <c r="ET41" t="s">
        <v>234</v>
      </c>
      <c r="EU41" t="s">
        <v>234</v>
      </c>
      <c r="EV41" t="s">
        <v>234</v>
      </c>
      <c r="EW41" t="s">
        <v>234</v>
      </c>
      <c r="EX41" t="s">
        <v>234</v>
      </c>
      <c r="EY41" t="s">
        <v>234</v>
      </c>
      <c r="EZ41" t="s">
        <v>234</v>
      </c>
      <c r="FA41" t="s">
        <v>234</v>
      </c>
      <c r="FB41" t="s">
        <v>234</v>
      </c>
      <c r="FC41" t="s">
        <v>234</v>
      </c>
      <c r="FD41" t="s">
        <v>234</v>
      </c>
      <c r="FE41" t="s">
        <v>234</v>
      </c>
      <c r="FF41" t="s">
        <v>234</v>
      </c>
      <c r="FG41" t="s">
        <v>234</v>
      </c>
      <c r="FH41" t="s">
        <v>234</v>
      </c>
      <c r="FI41" t="s">
        <v>234</v>
      </c>
      <c r="FJ41" t="s">
        <v>234</v>
      </c>
      <c r="FK41" t="s">
        <v>234</v>
      </c>
      <c r="FL41" t="s">
        <v>234</v>
      </c>
      <c r="FM41" t="s">
        <v>234</v>
      </c>
      <c r="FN41" t="s">
        <v>234</v>
      </c>
      <c r="FO41" t="s">
        <v>234</v>
      </c>
      <c r="FP41" t="s">
        <v>234</v>
      </c>
      <c r="FQ41" t="s">
        <v>234</v>
      </c>
      <c r="FR41" t="s">
        <v>234</v>
      </c>
      <c r="FU41" t="s">
        <v>234</v>
      </c>
      <c r="FV41" t="s">
        <v>234</v>
      </c>
      <c r="FW41" t="s">
        <v>234</v>
      </c>
      <c r="FX41" t="s">
        <v>234</v>
      </c>
      <c r="FY41" t="s">
        <v>234</v>
      </c>
      <c r="FZ41" t="s">
        <v>234</v>
      </c>
      <c r="GA41" t="s">
        <v>234</v>
      </c>
      <c r="GB41" t="s">
        <v>234</v>
      </c>
      <c r="GC41" t="s">
        <v>234</v>
      </c>
      <c r="GD41" t="s">
        <v>234</v>
      </c>
      <c r="GE41" t="s">
        <v>234</v>
      </c>
      <c r="GF41" t="s">
        <v>234</v>
      </c>
      <c r="GG41" t="s">
        <v>234</v>
      </c>
      <c r="GH41" t="s">
        <v>234</v>
      </c>
      <c r="GI41" t="s">
        <v>234</v>
      </c>
      <c r="GJ41" t="s">
        <v>234</v>
      </c>
      <c r="GK41" t="s">
        <v>234</v>
      </c>
      <c r="GL41" t="s">
        <v>234</v>
      </c>
      <c r="GM41" t="s">
        <v>234</v>
      </c>
      <c r="GN41" t="s">
        <v>234</v>
      </c>
      <c r="GO41" t="s">
        <v>234</v>
      </c>
      <c r="GP41" t="s">
        <v>234</v>
      </c>
      <c r="GQ41" t="s">
        <v>234</v>
      </c>
      <c r="GR41" t="s">
        <v>234</v>
      </c>
      <c r="GS41" t="s">
        <v>234</v>
      </c>
      <c r="GT41" t="s">
        <v>234</v>
      </c>
      <c r="GU41" t="s">
        <v>234</v>
      </c>
      <c r="GV41" t="s">
        <v>234</v>
      </c>
      <c r="GW41" t="s">
        <v>234</v>
      </c>
      <c r="GX41" t="s">
        <v>234</v>
      </c>
      <c r="GY41" t="s">
        <v>234</v>
      </c>
      <c r="GZ41" t="s">
        <v>234</v>
      </c>
      <c r="HA41" t="s">
        <v>234</v>
      </c>
      <c r="HB41" t="s">
        <v>234</v>
      </c>
      <c r="HC41" t="s">
        <v>234</v>
      </c>
      <c r="HD41" t="s">
        <v>234</v>
      </c>
      <c r="HE41" t="s">
        <v>234</v>
      </c>
      <c r="HF41" t="s">
        <v>234</v>
      </c>
      <c r="HG41" t="s">
        <v>234</v>
      </c>
      <c r="HH41" t="s">
        <v>234</v>
      </c>
      <c r="HI41" t="s">
        <v>234</v>
      </c>
      <c r="HJ41" t="s">
        <v>234</v>
      </c>
      <c r="HK41" t="s">
        <v>234</v>
      </c>
      <c r="HL41" t="s">
        <v>234</v>
      </c>
      <c r="HM41" t="s">
        <v>234</v>
      </c>
      <c r="HN41" t="s">
        <v>234</v>
      </c>
      <c r="HO41" t="s">
        <v>237</v>
      </c>
      <c r="HP41" t="s">
        <v>234</v>
      </c>
    </row>
    <row r="42" spans="1:224" x14ac:dyDescent="0.2">
      <c r="A42" t="s">
        <v>278</v>
      </c>
      <c r="B42" t="s">
        <v>236</v>
      </c>
      <c r="C42" t="s">
        <v>236</v>
      </c>
      <c r="D42" t="s">
        <v>236</v>
      </c>
      <c r="E42" t="s">
        <v>234</v>
      </c>
      <c r="F42" t="s">
        <v>236</v>
      </c>
      <c r="G42" t="s">
        <v>236</v>
      </c>
      <c r="H42" t="s">
        <v>236</v>
      </c>
      <c r="I42" t="s">
        <v>236</v>
      </c>
      <c r="J42" t="s">
        <v>236</v>
      </c>
      <c r="K42" t="s">
        <v>236</v>
      </c>
      <c r="L42" t="s">
        <v>236</v>
      </c>
      <c r="M42" t="s">
        <v>236</v>
      </c>
      <c r="N42" t="s">
        <v>236</v>
      </c>
      <c r="Q42" t="s">
        <v>234</v>
      </c>
      <c r="R42" t="s">
        <v>234</v>
      </c>
      <c r="S42" t="s">
        <v>234</v>
      </c>
      <c r="T42" t="s">
        <v>234</v>
      </c>
      <c r="U42" t="s">
        <v>234</v>
      </c>
      <c r="V42" t="s">
        <v>234</v>
      </c>
      <c r="W42" t="s">
        <v>236</v>
      </c>
      <c r="X42" t="s">
        <v>234</v>
      </c>
      <c r="Y42" t="s">
        <v>234</v>
      </c>
      <c r="Z42" t="s">
        <v>236</v>
      </c>
      <c r="AA42" t="s">
        <v>234</v>
      </c>
      <c r="AB42" t="s">
        <v>234</v>
      </c>
      <c r="AC42" t="s">
        <v>234</v>
      </c>
      <c r="AF42" t="s">
        <v>236</v>
      </c>
      <c r="AG42" t="s">
        <v>236</v>
      </c>
      <c r="AH42" t="s">
        <v>236</v>
      </c>
      <c r="AI42" t="s">
        <v>236</v>
      </c>
      <c r="AJ42" t="s">
        <v>236</v>
      </c>
      <c r="AK42" t="s">
        <v>236</v>
      </c>
      <c r="AL42" t="s">
        <v>236</v>
      </c>
      <c r="AM42" t="s">
        <v>236</v>
      </c>
      <c r="AN42" t="s">
        <v>236</v>
      </c>
      <c r="AO42" t="s">
        <v>236</v>
      </c>
      <c r="AP42" t="s">
        <v>236</v>
      </c>
      <c r="AQ42" t="s">
        <v>236</v>
      </c>
      <c r="AR42" t="s">
        <v>236</v>
      </c>
      <c r="AU42" t="s">
        <v>234</v>
      </c>
      <c r="AV42" t="s">
        <v>234</v>
      </c>
      <c r="AW42" t="s">
        <v>236</v>
      </c>
      <c r="AX42" t="s">
        <v>236</v>
      </c>
      <c r="AY42" t="s">
        <v>234</v>
      </c>
      <c r="AZ42" t="s">
        <v>234</v>
      </c>
      <c r="BA42" t="s">
        <v>234</v>
      </c>
      <c r="BB42" t="s">
        <v>234</v>
      </c>
      <c r="BC42" t="s">
        <v>234</v>
      </c>
      <c r="BD42" t="s">
        <v>234</v>
      </c>
      <c r="BE42" t="s">
        <v>234</v>
      </c>
      <c r="BH42" t="s">
        <v>234</v>
      </c>
      <c r="BI42" t="s">
        <v>234</v>
      </c>
      <c r="BJ42" t="s">
        <v>234</v>
      </c>
      <c r="BK42" t="s">
        <v>234</v>
      </c>
      <c r="BL42" t="s">
        <v>234</v>
      </c>
      <c r="BM42" t="s">
        <v>234</v>
      </c>
      <c r="BN42" t="s">
        <v>234</v>
      </c>
      <c r="BO42" t="s">
        <v>234</v>
      </c>
      <c r="BP42" t="s">
        <v>234</v>
      </c>
      <c r="BQ42" t="s">
        <v>237</v>
      </c>
      <c r="BR42" t="s">
        <v>234</v>
      </c>
      <c r="BS42" t="s">
        <v>234</v>
      </c>
      <c r="BT42" t="s">
        <v>236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238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K42" t="s">
        <v>234</v>
      </c>
      <c r="CL42" t="s">
        <v>234</v>
      </c>
      <c r="CM42" t="s">
        <v>234</v>
      </c>
      <c r="CN42" t="s">
        <v>234</v>
      </c>
      <c r="CO42" t="s">
        <v>234</v>
      </c>
      <c r="CP42" t="s">
        <v>234</v>
      </c>
      <c r="CQ42" t="s">
        <v>234</v>
      </c>
      <c r="DF42" t="s">
        <v>234</v>
      </c>
      <c r="DG42" t="s">
        <v>234</v>
      </c>
      <c r="DH42" t="s">
        <v>234</v>
      </c>
      <c r="DI42" t="s">
        <v>234</v>
      </c>
      <c r="DJ42" t="s">
        <v>234</v>
      </c>
      <c r="DK42" t="s">
        <v>234</v>
      </c>
      <c r="DL42" t="s">
        <v>234</v>
      </c>
      <c r="DM42" t="s">
        <v>234</v>
      </c>
      <c r="DN42" t="s">
        <v>234</v>
      </c>
      <c r="DO42" t="s">
        <v>234</v>
      </c>
      <c r="DP42" t="s">
        <v>234</v>
      </c>
      <c r="DQ42" t="s">
        <v>237</v>
      </c>
      <c r="DR42" t="s">
        <v>234</v>
      </c>
      <c r="DS42" t="s">
        <v>234</v>
      </c>
      <c r="DT42" t="s">
        <v>234</v>
      </c>
      <c r="DX42" t="s">
        <v>234</v>
      </c>
      <c r="DY42" t="s">
        <v>236</v>
      </c>
      <c r="DZ42" t="s">
        <v>234</v>
      </c>
      <c r="EA42" t="s">
        <v>234</v>
      </c>
      <c r="EB42" t="s">
        <v>234</v>
      </c>
      <c r="EC42" t="s">
        <v>234</v>
      </c>
      <c r="ED42" t="s">
        <v>234</v>
      </c>
      <c r="EE42" t="s">
        <v>234</v>
      </c>
      <c r="EF42" t="s">
        <v>234</v>
      </c>
      <c r="EG42" t="s">
        <v>234</v>
      </c>
      <c r="EH42" t="s">
        <v>234</v>
      </c>
      <c r="EI42" t="s">
        <v>234</v>
      </c>
      <c r="EJ42" t="s">
        <v>234</v>
      </c>
      <c r="EK42" t="s">
        <v>234</v>
      </c>
      <c r="EL42" t="s">
        <v>234</v>
      </c>
      <c r="EM42" t="s">
        <v>234</v>
      </c>
      <c r="EN42" t="s">
        <v>234</v>
      </c>
      <c r="EO42" t="s">
        <v>234</v>
      </c>
      <c r="EP42" t="s">
        <v>234</v>
      </c>
      <c r="EQ42" t="s">
        <v>234</v>
      </c>
      <c r="ER42" t="s">
        <v>234</v>
      </c>
      <c r="ES42" t="s">
        <v>234</v>
      </c>
      <c r="ET42" t="s">
        <v>234</v>
      </c>
      <c r="EU42" t="s">
        <v>234</v>
      </c>
      <c r="EV42" t="s">
        <v>234</v>
      </c>
      <c r="EW42" t="s">
        <v>234</v>
      </c>
      <c r="EX42" t="s">
        <v>234</v>
      </c>
      <c r="EY42" t="s">
        <v>234</v>
      </c>
      <c r="EZ42" t="s">
        <v>234</v>
      </c>
      <c r="FA42" t="s">
        <v>234</v>
      </c>
      <c r="FB42" t="s">
        <v>234</v>
      </c>
      <c r="FC42" t="s">
        <v>234</v>
      </c>
      <c r="FD42" t="s">
        <v>234</v>
      </c>
      <c r="FE42" t="s">
        <v>234</v>
      </c>
      <c r="FF42" t="s">
        <v>234</v>
      </c>
      <c r="FG42" t="s">
        <v>234</v>
      </c>
      <c r="FH42" t="s">
        <v>234</v>
      </c>
      <c r="FI42" t="s">
        <v>234</v>
      </c>
      <c r="FJ42" t="s">
        <v>234</v>
      </c>
      <c r="FK42" t="s">
        <v>234</v>
      </c>
      <c r="FL42" t="s">
        <v>234</v>
      </c>
      <c r="FM42" t="s">
        <v>234</v>
      </c>
      <c r="FN42" t="s">
        <v>234</v>
      </c>
      <c r="FO42" t="s">
        <v>234</v>
      </c>
      <c r="FP42" t="s">
        <v>234</v>
      </c>
      <c r="FQ42" t="s">
        <v>234</v>
      </c>
      <c r="FR42" t="s">
        <v>234</v>
      </c>
      <c r="FU42" t="s">
        <v>234</v>
      </c>
      <c r="FV42" t="s">
        <v>234</v>
      </c>
      <c r="FW42" t="s">
        <v>234</v>
      </c>
      <c r="FX42" t="s">
        <v>234</v>
      </c>
      <c r="FY42" t="s">
        <v>234</v>
      </c>
      <c r="FZ42" t="s">
        <v>234</v>
      </c>
      <c r="GA42" t="s">
        <v>234</v>
      </c>
      <c r="GB42" t="s">
        <v>234</v>
      </c>
      <c r="GC42" t="s">
        <v>234</v>
      </c>
      <c r="GD42" t="s">
        <v>234</v>
      </c>
      <c r="GE42" t="s">
        <v>234</v>
      </c>
      <c r="GF42" t="s">
        <v>234</v>
      </c>
      <c r="GG42" t="s">
        <v>234</v>
      </c>
      <c r="GH42" t="s">
        <v>234</v>
      </c>
      <c r="GI42" t="s">
        <v>234</v>
      </c>
      <c r="GJ42" t="s">
        <v>234</v>
      </c>
      <c r="GK42" t="s">
        <v>234</v>
      </c>
      <c r="GL42" t="s">
        <v>234</v>
      </c>
      <c r="GM42" t="s">
        <v>234</v>
      </c>
      <c r="GN42" t="s">
        <v>234</v>
      </c>
      <c r="GO42" t="s">
        <v>234</v>
      </c>
      <c r="GP42" t="s">
        <v>234</v>
      </c>
      <c r="GQ42" t="s">
        <v>234</v>
      </c>
      <c r="GR42" t="s">
        <v>234</v>
      </c>
      <c r="GS42" t="s">
        <v>234</v>
      </c>
      <c r="GT42" t="s">
        <v>234</v>
      </c>
      <c r="GU42" t="s">
        <v>234</v>
      </c>
      <c r="GV42" t="s">
        <v>234</v>
      </c>
      <c r="GW42" t="s">
        <v>234</v>
      </c>
      <c r="GX42" t="s">
        <v>234</v>
      </c>
      <c r="GY42" t="s">
        <v>234</v>
      </c>
      <c r="GZ42" t="s">
        <v>234</v>
      </c>
      <c r="HA42" t="s">
        <v>234</v>
      </c>
      <c r="HB42" t="s">
        <v>234</v>
      </c>
      <c r="HC42" t="s">
        <v>234</v>
      </c>
      <c r="HD42" t="s">
        <v>234</v>
      </c>
      <c r="HE42" t="s">
        <v>234</v>
      </c>
      <c r="HF42" t="s">
        <v>234</v>
      </c>
      <c r="HG42" t="s">
        <v>234</v>
      </c>
      <c r="HH42" t="s">
        <v>234</v>
      </c>
      <c r="HI42" t="s">
        <v>234</v>
      </c>
      <c r="HJ42" t="s">
        <v>234</v>
      </c>
      <c r="HK42" t="s">
        <v>234</v>
      </c>
      <c r="HL42" t="s">
        <v>234</v>
      </c>
      <c r="HM42" t="s">
        <v>234</v>
      </c>
      <c r="HN42" t="s">
        <v>234</v>
      </c>
      <c r="HO42" t="s">
        <v>237</v>
      </c>
      <c r="HP42" t="s">
        <v>234</v>
      </c>
    </row>
    <row r="43" spans="1:224" x14ac:dyDescent="0.2">
      <c r="A43" t="s">
        <v>279</v>
      </c>
      <c r="B43" t="s">
        <v>236</v>
      </c>
      <c r="C43" t="s">
        <v>236</v>
      </c>
      <c r="D43" t="s">
        <v>236</v>
      </c>
      <c r="E43" t="s">
        <v>236</v>
      </c>
      <c r="F43" t="s">
        <v>236</v>
      </c>
      <c r="G43" t="s">
        <v>236</v>
      </c>
      <c r="H43" t="s">
        <v>236</v>
      </c>
      <c r="I43" t="s">
        <v>236</v>
      </c>
      <c r="J43" t="s">
        <v>236</v>
      </c>
      <c r="K43" t="s">
        <v>236</v>
      </c>
      <c r="L43" t="s">
        <v>236</v>
      </c>
      <c r="M43" t="s">
        <v>236</v>
      </c>
      <c r="N43" t="s">
        <v>236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236</v>
      </c>
      <c r="X43" t="s">
        <v>234</v>
      </c>
      <c r="Y43" t="s">
        <v>234</v>
      </c>
      <c r="Z43" t="s">
        <v>236</v>
      </c>
      <c r="AA43" t="s">
        <v>234</v>
      </c>
      <c r="AB43" t="s">
        <v>234</v>
      </c>
      <c r="AC43" t="s">
        <v>234</v>
      </c>
      <c r="AF43" t="s">
        <v>236</v>
      </c>
      <c r="AG43" t="s">
        <v>236</v>
      </c>
      <c r="AH43" t="s">
        <v>236</v>
      </c>
      <c r="AI43" t="s">
        <v>236</v>
      </c>
      <c r="AJ43" t="s">
        <v>236</v>
      </c>
      <c r="AK43" t="s">
        <v>236</v>
      </c>
      <c r="AL43" t="s">
        <v>236</v>
      </c>
      <c r="AM43" t="s">
        <v>236</v>
      </c>
      <c r="AN43" t="s">
        <v>236</v>
      </c>
      <c r="AO43" t="s">
        <v>236</v>
      </c>
      <c r="AP43" t="s">
        <v>236</v>
      </c>
      <c r="AQ43" t="s">
        <v>236</v>
      </c>
      <c r="AR43" t="s">
        <v>236</v>
      </c>
      <c r="AU43" t="s">
        <v>236</v>
      </c>
      <c r="AV43" t="s">
        <v>236</v>
      </c>
      <c r="AW43" t="s">
        <v>236</v>
      </c>
      <c r="AX43" t="s">
        <v>236</v>
      </c>
      <c r="AY43" t="s">
        <v>236</v>
      </c>
      <c r="AZ43" t="s">
        <v>236</v>
      </c>
      <c r="BA43" t="s">
        <v>236</v>
      </c>
      <c r="BB43" t="s">
        <v>236</v>
      </c>
      <c r="BC43" t="s">
        <v>236</v>
      </c>
      <c r="BD43" t="s">
        <v>236</v>
      </c>
      <c r="BE43" t="s">
        <v>236</v>
      </c>
      <c r="BH43" t="s">
        <v>236</v>
      </c>
      <c r="BI43" t="s">
        <v>236</v>
      </c>
      <c r="BJ43" t="s">
        <v>234</v>
      </c>
      <c r="BK43" t="s">
        <v>234</v>
      </c>
      <c r="BL43" t="s">
        <v>236</v>
      </c>
      <c r="BM43" t="s">
        <v>236</v>
      </c>
      <c r="BN43" t="s">
        <v>236</v>
      </c>
      <c r="BO43" t="s">
        <v>236</v>
      </c>
      <c r="BP43" t="s">
        <v>236</v>
      </c>
      <c r="BQ43" t="s">
        <v>236</v>
      </c>
      <c r="BR43" t="s">
        <v>236</v>
      </c>
      <c r="BS43" t="s">
        <v>236</v>
      </c>
      <c r="BT43" t="s">
        <v>236</v>
      </c>
      <c r="BW43" t="s">
        <v>236</v>
      </c>
      <c r="BX43" t="s">
        <v>236</v>
      </c>
      <c r="BY43" t="s">
        <v>236</v>
      </c>
      <c r="BZ43" t="s">
        <v>236</v>
      </c>
      <c r="CA43" t="s">
        <v>236</v>
      </c>
      <c r="CB43" t="s">
        <v>236</v>
      </c>
      <c r="CC43" t="s">
        <v>235</v>
      </c>
      <c r="CD43" t="s">
        <v>234</v>
      </c>
      <c r="CE43" t="s">
        <v>234</v>
      </c>
      <c r="CF43" t="s">
        <v>234</v>
      </c>
      <c r="CG43" t="s">
        <v>234</v>
      </c>
      <c r="CH43" t="s">
        <v>236</v>
      </c>
      <c r="CK43" t="s">
        <v>234</v>
      </c>
      <c r="CL43" t="s">
        <v>234</v>
      </c>
      <c r="CM43" t="s">
        <v>234</v>
      </c>
      <c r="CN43" t="s">
        <v>234</v>
      </c>
      <c r="CO43" t="s">
        <v>234</v>
      </c>
      <c r="CP43" t="s">
        <v>234</v>
      </c>
      <c r="CQ43" t="s">
        <v>234</v>
      </c>
      <c r="DF43" t="s">
        <v>234</v>
      </c>
      <c r="DG43" t="s">
        <v>234</v>
      </c>
      <c r="DH43" t="s">
        <v>234</v>
      </c>
      <c r="DI43" t="s">
        <v>234</v>
      </c>
      <c r="DJ43" t="s">
        <v>234</v>
      </c>
      <c r="DK43" t="s">
        <v>234</v>
      </c>
      <c r="DL43" t="s">
        <v>234</v>
      </c>
      <c r="DM43" t="s">
        <v>234</v>
      </c>
      <c r="DN43" t="s">
        <v>234</v>
      </c>
      <c r="DO43" t="s">
        <v>236</v>
      </c>
      <c r="DP43" t="s">
        <v>236</v>
      </c>
      <c r="DQ43" t="s">
        <v>236</v>
      </c>
      <c r="DR43" t="s">
        <v>236</v>
      </c>
      <c r="DS43" t="s">
        <v>236</v>
      </c>
      <c r="DT43" t="s">
        <v>236</v>
      </c>
      <c r="DX43" t="s">
        <v>234</v>
      </c>
      <c r="DY43" t="s">
        <v>236</v>
      </c>
      <c r="DZ43" t="s">
        <v>234</v>
      </c>
      <c r="EA43" t="s">
        <v>234</v>
      </c>
      <c r="EB43" t="s">
        <v>234</v>
      </c>
      <c r="EC43" t="s">
        <v>234</v>
      </c>
      <c r="ED43" t="s">
        <v>234</v>
      </c>
      <c r="EE43" t="s">
        <v>234</v>
      </c>
      <c r="EF43" t="s">
        <v>234</v>
      </c>
      <c r="EG43" t="s">
        <v>234</v>
      </c>
      <c r="EH43" t="s">
        <v>234</v>
      </c>
      <c r="EI43" t="s">
        <v>234</v>
      </c>
      <c r="EJ43" t="s">
        <v>234</v>
      </c>
      <c r="EK43" t="s">
        <v>234</v>
      </c>
      <c r="EL43" t="s">
        <v>237</v>
      </c>
      <c r="EM43" t="s">
        <v>234</v>
      </c>
      <c r="EN43" t="s">
        <v>234</v>
      </c>
      <c r="EO43" t="s">
        <v>234</v>
      </c>
      <c r="EP43" t="s">
        <v>234</v>
      </c>
      <c r="EQ43" t="s">
        <v>234</v>
      </c>
      <c r="ER43" t="s">
        <v>234</v>
      </c>
      <c r="ES43" t="s">
        <v>234</v>
      </c>
      <c r="ET43" t="s">
        <v>234</v>
      </c>
      <c r="EU43" t="s">
        <v>234</v>
      </c>
      <c r="EV43" t="s">
        <v>234</v>
      </c>
      <c r="EW43" t="s">
        <v>234</v>
      </c>
      <c r="EX43" t="s">
        <v>234</v>
      </c>
      <c r="EY43" t="s">
        <v>234</v>
      </c>
      <c r="EZ43" t="s">
        <v>234</v>
      </c>
      <c r="FA43" t="s">
        <v>234</v>
      </c>
      <c r="FB43" t="s">
        <v>234</v>
      </c>
      <c r="FC43" t="s">
        <v>234</v>
      </c>
      <c r="FD43" t="s">
        <v>236</v>
      </c>
      <c r="FE43" t="s">
        <v>234</v>
      </c>
      <c r="FF43" t="s">
        <v>234</v>
      </c>
      <c r="FG43" t="s">
        <v>236</v>
      </c>
      <c r="FH43" t="s">
        <v>236</v>
      </c>
      <c r="FI43" t="s">
        <v>236</v>
      </c>
      <c r="FJ43" t="s">
        <v>236</v>
      </c>
      <c r="FK43" t="s">
        <v>236</v>
      </c>
      <c r="FL43" t="s">
        <v>236</v>
      </c>
      <c r="FM43" t="s">
        <v>236</v>
      </c>
      <c r="FN43" t="s">
        <v>236</v>
      </c>
      <c r="FO43" t="s">
        <v>234</v>
      </c>
      <c r="FP43" t="s">
        <v>236</v>
      </c>
      <c r="FQ43" t="s">
        <v>236</v>
      </c>
      <c r="FR43" t="s">
        <v>236</v>
      </c>
      <c r="FU43" t="s">
        <v>234</v>
      </c>
      <c r="FV43" t="s">
        <v>234</v>
      </c>
      <c r="FW43" t="s">
        <v>234</v>
      </c>
      <c r="FX43" t="s">
        <v>234</v>
      </c>
      <c r="FY43" t="s">
        <v>234</v>
      </c>
      <c r="FZ43" t="s">
        <v>234</v>
      </c>
      <c r="GA43" t="s">
        <v>234</v>
      </c>
      <c r="GB43" t="s">
        <v>234</v>
      </c>
      <c r="GC43" t="s">
        <v>234</v>
      </c>
      <c r="GD43" t="s">
        <v>234</v>
      </c>
      <c r="GE43" t="s">
        <v>236</v>
      </c>
      <c r="GF43" t="s">
        <v>234</v>
      </c>
      <c r="GG43" t="s">
        <v>237</v>
      </c>
      <c r="GH43" t="s">
        <v>234</v>
      </c>
      <c r="GI43" t="s">
        <v>234</v>
      </c>
      <c r="GJ43" t="s">
        <v>234</v>
      </c>
      <c r="GK43" t="s">
        <v>234</v>
      </c>
      <c r="GL43" t="s">
        <v>234</v>
      </c>
      <c r="GM43" t="s">
        <v>234</v>
      </c>
      <c r="GN43" t="s">
        <v>234</v>
      </c>
      <c r="GO43" t="s">
        <v>234</v>
      </c>
      <c r="GP43" t="s">
        <v>234</v>
      </c>
      <c r="GQ43" t="s">
        <v>234</v>
      </c>
      <c r="GR43" t="s">
        <v>234</v>
      </c>
      <c r="GS43" t="s">
        <v>234</v>
      </c>
      <c r="GT43" t="s">
        <v>236</v>
      </c>
      <c r="GU43" t="s">
        <v>234</v>
      </c>
      <c r="GV43" t="s">
        <v>234</v>
      </c>
      <c r="GW43" t="s">
        <v>234</v>
      </c>
      <c r="GX43" t="s">
        <v>234</v>
      </c>
      <c r="GY43" t="s">
        <v>234</v>
      </c>
      <c r="GZ43" t="s">
        <v>234</v>
      </c>
      <c r="HA43" t="s">
        <v>234</v>
      </c>
      <c r="HB43" t="s">
        <v>234</v>
      </c>
      <c r="HC43" t="s">
        <v>234</v>
      </c>
      <c r="HD43" t="s">
        <v>234</v>
      </c>
      <c r="HE43" t="s">
        <v>236</v>
      </c>
      <c r="HF43" t="s">
        <v>236</v>
      </c>
      <c r="HG43" t="s">
        <v>236</v>
      </c>
      <c r="HH43" t="s">
        <v>236</v>
      </c>
      <c r="HI43" t="s">
        <v>236</v>
      </c>
      <c r="HJ43" t="s">
        <v>236</v>
      </c>
      <c r="HK43" t="s">
        <v>236</v>
      </c>
      <c r="HL43" t="s">
        <v>236</v>
      </c>
      <c r="HM43" t="s">
        <v>236</v>
      </c>
      <c r="HN43" t="s">
        <v>236</v>
      </c>
      <c r="HO43" t="s">
        <v>236</v>
      </c>
      <c r="HP43" t="s">
        <v>236</v>
      </c>
    </row>
    <row r="44" spans="1:224" x14ac:dyDescent="0.2">
      <c r="A44" t="s">
        <v>280</v>
      </c>
      <c r="B44" t="s">
        <v>234</v>
      </c>
      <c r="C44" t="s">
        <v>234</v>
      </c>
      <c r="D44" t="s">
        <v>234</v>
      </c>
      <c r="E44" t="s">
        <v>234</v>
      </c>
      <c r="F44" t="s">
        <v>234</v>
      </c>
      <c r="G44" t="s">
        <v>234</v>
      </c>
      <c r="H44" t="s">
        <v>234</v>
      </c>
      <c r="I44" t="s">
        <v>234</v>
      </c>
      <c r="J44" t="s">
        <v>234</v>
      </c>
      <c r="K44" t="s">
        <v>234</v>
      </c>
      <c r="L44" t="s">
        <v>234</v>
      </c>
      <c r="M44" t="s">
        <v>234</v>
      </c>
      <c r="N44" t="s">
        <v>234</v>
      </c>
      <c r="Q44" t="s">
        <v>234</v>
      </c>
      <c r="R44" t="s">
        <v>234</v>
      </c>
      <c r="S44" t="s">
        <v>234</v>
      </c>
      <c r="T44" t="s">
        <v>234</v>
      </c>
      <c r="U44" t="s">
        <v>234</v>
      </c>
      <c r="V44" t="s">
        <v>234</v>
      </c>
      <c r="W44" t="s">
        <v>236</v>
      </c>
      <c r="X44" t="s">
        <v>234</v>
      </c>
      <c r="Y44" t="s">
        <v>234</v>
      </c>
      <c r="Z44" t="s">
        <v>236</v>
      </c>
      <c r="AA44" t="s">
        <v>234</v>
      </c>
      <c r="AB44" t="s">
        <v>234</v>
      </c>
      <c r="AC44" t="s">
        <v>234</v>
      </c>
      <c r="AF44" t="s">
        <v>234</v>
      </c>
      <c r="AG44" t="s">
        <v>234</v>
      </c>
      <c r="AH44" t="s">
        <v>236</v>
      </c>
      <c r="AI44" t="s">
        <v>234</v>
      </c>
      <c r="AJ44" t="s">
        <v>234</v>
      </c>
      <c r="AK44" t="s">
        <v>234</v>
      </c>
      <c r="AL44" t="s">
        <v>234</v>
      </c>
      <c r="AM44" t="s">
        <v>234</v>
      </c>
      <c r="AN44" t="s">
        <v>234</v>
      </c>
      <c r="AO44" t="s">
        <v>234</v>
      </c>
      <c r="AP44" t="s">
        <v>234</v>
      </c>
      <c r="AQ44" t="s">
        <v>234</v>
      </c>
      <c r="AR44" t="s">
        <v>234</v>
      </c>
      <c r="AU44" t="s">
        <v>234</v>
      </c>
      <c r="AV44" t="s">
        <v>234</v>
      </c>
      <c r="AW44" t="s">
        <v>234</v>
      </c>
      <c r="AX44" t="s">
        <v>236</v>
      </c>
      <c r="AY44" t="s">
        <v>234</v>
      </c>
      <c r="AZ44" t="s">
        <v>234</v>
      </c>
      <c r="BA44" t="s">
        <v>234</v>
      </c>
      <c r="BB44" t="s">
        <v>234</v>
      </c>
      <c r="BC44" t="s">
        <v>234</v>
      </c>
      <c r="BD44" t="s">
        <v>234</v>
      </c>
      <c r="BE44" t="s">
        <v>234</v>
      </c>
      <c r="BH44" t="s">
        <v>234</v>
      </c>
      <c r="BI44" t="s">
        <v>234</v>
      </c>
      <c r="BJ44" t="s">
        <v>234</v>
      </c>
      <c r="BK44" t="s">
        <v>234</v>
      </c>
      <c r="BL44" t="s">
        <v>234</v>
      </c>
      <c r="BM44" t="s">
        <v>234</v>
      </c>
      <c r="BN44" t="s">
        <v>234</v>
      </c>
      <c r="BO44" t="s">
        <v>234</v>
      </c>
      <c r="BP44" t="s">
        <v>234</v>
      </c>
      <c r="BQ44" t="s">
        <v>237</v>
      </c>
      <c r="BR44" t="s">
        <v>234</v>
      </c>
      <c r="BS44" t="s">
        <v>234</v>
      </c>
      <c r="BT44" t="s">
        <v>236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238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K44" t="s">
        <v>234</v>
      </c>
      <c r="CL44" t="s">
        <v>234</v>
      </c>
      <c r="CM44" t="s">
        <v>234</v>
      </c>
      <c r="CN44" t="s">
        <v>234</v>
      </c>
      <c r="CO44" t="s">
        <v>234</v>
      </c>
      <c r="CP44" t="s">
        <v>234</v>
      </c>
      <c r="CQ44" t="s">
        <v>234</v>
      </c>
      <c r="DF44" t="s">
        <v>234</v>
      </c>
      <c r="DG44" t="s">
        <v>234</v>
      </c>
      <c r="DH44" t="s">
        <v>234</v>
      </c>
      <c r="DI44" t="s">
        <v>234</v>
      </c>
      <c r="DJ44" t="s">
        <v>234</v>
      </c>
      <c r="DK44" t="s">
        <v>234</v>
      </c>
      <c r="DL44" t="s">
        <v>234</v>
      </c>
      <c r="DM44" t="s">
        <v>234</v>
      </c>
      <c r="DN44" t="s">
        <v>234</v>
      </c>
      <c r="DO44" t="s">
        <v>234</v>
      </c>
      <c r="DP44" t="s">
        <v>234</v>
      </c>
      <c r="DQ44" t="s">
        <v>237</v>
      </c>
      <c r="DR44" t="s">
        <v>234</v>
      </c>
      <c r="DS44" t="s">
        <v>234</v>
      </c>
      <c r="DT44" t="s">
        <v>234</v>
      </c>
      <c r="DX44" t="s">
        <v>234</v>
      </c>
      <c r="DY44" t="s">
        <v>234</v>
      </c>
      <c r="DZ44" t="s">
        <v>234</v>
      </c>
      <c r="EA44" t="s">
        <v>234</v>
      </c>
      <c r="EB44" t="s">
        <v>234</v>
      </c>
      <c r="EC44" t="s">
        <v>234</v>
      </c>
      <c r="ED44" t="s">
        <v>234</v>
      </c>
      <c r="EE44" t="s">
        <v>234</v>
      </c>
      <c r="EF44" t="s">
        <v>234</v>
      </c>
      <c r="EG44" t="s">
        <v>234</v>
      </c>
      <c r="EH44" t="s">
        <v>234</v>
      </c>
      <c r="EI44" t="s">
        <v>234</v>
      </c>
      <c r="EJ44" t="s">
        <v>234</v>
      </c>
      <c r="EK44" t="s">
        <v>234</v>
      </c>
      <c r="EL44" t="s">
        <v>234</v>
      </c>
      <c r="EM44" t="s">
        <v>234</v>
      </c>
      <c r="EN44" t="s">
        <v>234</v>
      </c>
      <c r="EO44" t="s">
        <v>234</v>
      </c>
      <c r="EP44" t="s">
        <v>234</v>
      </c>
      <c r="EQ44" t="s">
        <v>234</v>
      </c>
      <c r="ER44" t="s">
        <v>234</v>
      </c>
      <c r="ES44" t="s">
        <v>234</v>
      </c>
      <c r="ET44" t="s">
        <v>234</v>
      </c>
      <c r="EU44" t="s">
        <v>234</v>
      </c>
      <c r="EV44" t="s">
        <v>234</v>
      </c>
      <c r="EW44" t="s">
        <v>234</v>
      </c>
      <c r="EX44" t="s">
        <v>234</v>
      </c>
      <c r="EY44" t="s">
        <v>234</v>
      </c>
      <c r="EZ44" t="s">
        <v>234</v>
      </c>
      <c r="FA44" t="s">
        <v>234</v>
      </c>
      <c r="FB44" t="s">
        <v>234</v>
      </c>
      <c r="FC44" t="s">
        <v>234</v>
      </c>
      <c r="FD44" t="s">
        <v>234</v>
      </c>
      <c r="FE44" t="s">
        <v>234</v>
      </c>
      <c r="FF44" t="s">
        <v>234</v>
      </c>
      <c r="FG44" t="s">
        <v>234</v>
      </c>
      <c r="FH44" t="s">
        <v>234</v>
      </c>
      <c r="FI44" t="s">
        <v>234</v>
      </c>
      <c r="FJ44" t="s">
        <v>234</v>
      </c>
      <c r="FK44" t="s">
        <v>234</v>
      </c>
      <c r="FL44" t="s">
        <v>234</v>
      </c>
      <c r="FM44" t="s">
        <v>234</v>
      </c>
      <c r="FN44" t="s">
        <v>234</v>
      </c>
      <c r="FO44" t="s">
        <v>236</v>
      </c>
      <c r="FP44" t="s">
        <v>234</v>
      </c>
      <c r="FQ44" t="s">
        <v>234</v>
      </c>
      <c r="FR44" t="s">
        <v>234</v>
      </c>
      <c r="FU44" t="s">
        <v>234</v>
      </c>
      <c r="FV44" t="s">
        <v>234</v>
      </c>
      <c r="FW44" t="s">
        <v>234</v>
      </c>
      <c r="FX44" t="s">
        <v>234</v>
      </c>
      <c r="FY44" t="s">
        <v>234</v>
      </c>
      <c r="FZ44" t="s">
        <v>234</v>
      </c>
      <c r="GA44" t="s">
        <v>234</v>
      </c>
      <c r="GB44" t="s">
        <v>234</v>
      </c>
      <c r="GC44" t="s">
        <v>234</v>
      </c>
      <c r="GD44" t="s">
        <v>234</v>
      </c>
      <c r="GE44" t="s">
        <v>234</v>
      </c>
      <c r="GF44" t="s">
        <v>234</v>
      </c>
      <c r="GG44" t="s">
        <v>234</v>
      </c>
      <c r="GH44" t="s">
        <v>234</v>
      </c>
      <c r="GI44" t="s">
        <v>234</v>
      </c>
      <c r="GJ44" t="s">
        <v>234</v>
      </c>
      <c r="GK44" t="s">
        <v>236</v>
      </c>
      <c r="GL44" t="s">
        <v>234</v>
      </c>
      <c r="GM44" t="s">
        <v>234</v>
      </c>
      <c r="GN44" t="s">
        <v>234</v>
      </c>
      <c r="GO44" t="s">
        <v>234</v>
      </c>
      <c r="GP44" t="s">
        <v>234</v>
      </c>
      <c r="GQ44" t="s">
        <v>234</v>
      </c>
      <c r="GR44" t="s">
        <v>234</v>
      </c>
      <c r="GS44" t="s">
        <v>234</v>
      </c>
      <c r="GT44" t="s">
        <v>234</v>
      </c>
      <c r="GU44" t="s">
        <v>234</v>
      </c>
      <c r="GV44" t="s">
        <v>234</v>
      </c>
      <c r="GW44" t="s">
        <v>234</v>
      </c>
      <c r="GX44" t="s">
        <v>234</v>
      </c>
      <c r="GY44" t="s">
        <v>234</v>
      </c>
      <c r="GZ44" t="s">
        <v>234</v>
      </c>
      <c r="HA44" t="s">
        <v>234</v>
      </c>
      <c r="HB44" t="s">
        <v>234</v>
      </c>
      <c r="HC44" t="s">
        <v>234</v>
      </c>
      <c r="HD44" t="s">
        <v>234</v>
      </c>
      <c r="HE44" t="s">
        <v>234</v>
      </c>
      <c r="HF44" t="s">
        <v>234</v>
      </c>
      <c r="HG44" t="s">
        <v>234</v>
      </c>
      <c r="HH44" t="s">
        <v>234</v>
      </c>
      <c r="HI44" t="s">
        <v>234</v>
      </c>
      <c r="HJ44" t="s">
        <v>234</v>
      </c>
      <c r="HK44" t="s">
        <v>234</v>
      </c>
      <c r="HL44" t="s">
        <v>234</v>
      </c>
      <c r="HM44" t="s">
        <v>234</v>
      </c>
      <c r="HN44" t="s">
        <v>234</v>
      </c>
      <c r="HO44" t="s">
        <v>237</v>
      </c>
      <c r="HP44" t="s">
        <v>234</v>
      </c>
    </row>
    <row r="45" spans="1:224" x14ac:dyDescent="0.2">
      <c r="A45" t="s">
        <v>281</v>
      </c>
      <c r="B45" t="s">
        <v>234</v>
      </c>
      <c r="C45" t="s">
        <v>234</v>
      </c>
      <c r="D45" t="s">
        <v>234</v>
      </c>
      <c r="E45" t="s">
        <v>234</v>
      </c>
      <c r="F45" t="s">
        <v>234</v>
      </c>
      <c r="G45" t="s">
        <v>234</v>
      </c>
      <c r="H45" t="s">
        <v>234</v>
      </c>
      <c r="I45" t="s">
        <v>234</v>
      </c>
      <c r="J45" t="s">
        <v>234</v>
      </c>
      <c r="K45" t="s">
        <v>234</v>
      </c>
      <c r="L45" t="s">
        <v>235</v>
      </c>
      <c r="M45" t="s">
        <v>234</v>
      </c>
      <c r="N45" t="s">
        <v>234</v>
      </c>
      <c r="Q45" t="s">
        <v>236</v>
      </c>
      <c r="R45" t="s">
        <v>234</v>
      </c>
      <c r="S45" t="s">
        <v>234</v>
      </c>
      <c r="T45" t="s">
        <v>234</v>
      </c>
      <c r="U45" t="s">
        <v>234</v>
      </c>
      <c r="V45" t="s">
        <v>234</v>
      </c>
      <c r="W45" t="s">
        <v>236</v>
      </c>
      <c r="X45" t="s">
        <v>234</v>
      </c>
      <c r="Y45" t="s">
        <v>234</v>
      </c>
      <c r="Z45" t="s">
        <v>236</v>
      </c>
      <c r="AA45" t="s">
        <v>234</v>
      </c>
      <c r="AB45" t="s">
        <v>234</v>
      </c>
      <c r="AC45" t="s">
        <v>234</v>
      </c>
      <c r="AF45" t="s">
        <v>234</v>
      </c>
      <c r="AG45" t="s">
        <v>234</v>
      </c>
      <c r="AH45" t="s">
        <v>236</v>
      </c>
      <c r="AI45" t="s">
        <v>234</v>
      </c>
      <c r="AJ45" t="s">
        <v>234</v>
      </c>
      <c r="AK45" t="s">
        <v>234</v>
      </c>
      <c r="AL45" t="s">
        <v>234</v>
      </c>
      <c r="AM45" t="s">
        <v>234</v>
      </c>
      <c r="AN45" t="s">
        <v>234</v>
      </c>
      <c r="AO45" t="s">
        <v>234</v>
      </c>
      <c r="AP45" t="s">
        <v>234</v>
      </c>
      <c r="AQ45" t="s">
        <v>234</v>
      </c>
      <c r="AR45" t="s">
        <v>234</v>
      </c>
      <c r="AU45" t="s">
        <v>234</v>
      </c>
      <c r="AV45" t="s">
        <v>234</v>
      </c>
      <c r="AW45" t="s">
        <v>234</v>
      </c>
      <c r="AX45" t="s">
        <v>236</v>
      </c>
      <c r="AY45" t="s">
        <v>234</v>
      </c>
      <c r="AZ45" t="s">
        <v>234</v>
      </c>
      <c r="BA45" t="s">
        <v>234</v>
      </c>
      <c r="BB45" t="s">
        <v>234</v>
      </c>
      <c r="BC45" t="s">
        <v>234</v>
      </c>
      <c r="BD45" t="s">
        <v>234</v>
      </c>
      <c r="BE45" t="s">
        <v>234</v>
      </c>
      <c r="BH45" t="s">
        <v>234</v>
      </c>
      <c r="BI45" t="s">
        <v>234</v>
      </c>
      <c r="BJ45" t="s">
        <v>234</v>
      </c>
      <c r="BK45" t="s">
        <v>234</v>
      </c>
      <c r="BL45" t="s">
        <v>234</v>
      </c>
      <c r="BM45" t="s">
        <v>234</v>
      </c>
      <c r="BN45" t="s">
        <v>234</v>
      </c>
      <c r="BO45" t="s">
        <v>234</v>
      </c>
      <c r="BP45" t="s">
        <v>234</v>
      </c>
      <c r="BQ45" t="s">
        <v>234</v>
      </c>
      <c r="BR45" t="s">
        <v>234</v>
      </c>
      <c r="BS45" t="s">
        <v>234</v>
      </c>
      <c r="BT45" t="s">
        <v>236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238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K45" t="s">
        <v>234</v>
      </c>
      <c r="CL45" t="s">
        <v>234</v>
      </c>
      <c r="CM45" t="s">
        <v>234</v>
      </c>
      <c r="CN45" t="s">
        <v>234</v>
      </c>
      <c r="CO45" t="s">
        <v>234</v>
      </c>
      <c r="CP45" t="s">
        <v>234</v>
      </c>
      <c r="CQ45" t="s">
        <v>234</v>
      </c>
      <c r="DF45" t="s">
        <v>234</v>
      </c>
      <c r="DG45" t="s">
        <v>234</v>
      </c>
      <c r="DH45" t="s">
        <v>234</v>
      </c>
      <c r="DI45" t="s">
        <v>234</v>
      </c>
      <c r="DJ45" t="s">
        <v>234</v>
      </c>
      <c r="DK45" t="s">
        <v>234</v>
      </c>
      <c r="DL45" t="s">
        <v>234</v>
      </c>
      <c r="DM45" t="s">
        <v>234</v>
      </c>
      <c r="DN45" t="s">
        <v>234</v>
      </c>
      <c r="DO45" t="s">
        <v>234</v>
      </c>
      <c r="DP45" t="s">
        <v>234</v>
      </c>
      <c r="DQ45" t="s">
        <v>234</v>
      </c>
      <c r="DR45" t="s">
        <v>234</v>
      </c>
      <c r="DS45" t="s">
        <v>234</v>
      </c>
      <c r="DT45" t="s">
        <v>234</v>
      </c>
      <c r="DX45" t="s">
        <v>234</v>
      </c>
      <c r="DY45" t="s">
        <v>234</v>
      </c>
      <c r="DZ45" t="s">
        <v>234</v>
      </c>
      <c r="EA45" t="s">
        <v>234</v>
      </c>
      <c r="EB45" t="s">
        <v>234</v>
      </c>
      <c r="EC45" t="s">
        <v>234</v>
      </c>
      <c r="ED45" t="s">
        <v>234</v>
      </c>
      <c r="EE45" t="s">
        <v>234</v>
      </c>
      <c r="EF45" t="s">
        <v>234</v>
      </c>
      <c r="EG45" t="s">
        <v>234</v>
      </c>
      <c r="EH45" t="s">
        <v>234</v>
      </c>
      <c r="EI45" t="s">
        <v>234</v>
      </c>
      <c r="EJ45" t="s">
        <v>234</v>
      </c>
      <c r="EK45" t="s">
        <v>234</v>
      </c>
      <c r="EL45" t="s">
        <v>234</v>
      </c>
      <c r="EM45" t="s">
        <v>234</v>
      </c>
      <c r="EN45" t="s">
        <v>234</v>
      </c>
      <c r="EO45" t="s">
        <v>234</v>
      </c>
      <c r="EP45" t="s">
        <v>234</v>
      </c>
      <c r="EQ45" t="s">
        <v>234</v>
      </c>
      <c r="ER45" t="s">
        <v>234</v>
      </c>
      <c r="ES45" t="s">
        <v>234</v>
      </c>
      <c r="ET45" t="s">
        <v>234</v>
      </c>
      <c r="EU45" t="s">
        <v>234</v>
      </c>
      <c r="EV45" t="s">
        <v>234</v>
      </c>
      <c r="EW45" t="s">
        <v>234</v>
      </c>
      <c r="EX45" t="s">
        <v>234</v>
      </c>
      <c r="EY45" t="s">
        <v>234</v>
      </c>
      <c r="EZ45" t="s">
        <v>234</v>
      </c>
      <c r="FA45" t="s">
        <v>234</v>
      </c>
      <c r="FB45" t="s">
        <v>234</v>
      </c>
      <c r="FC45" t="s">
        <v>234</v>
      </c>
      <c r="FD45" t="s">
        <v>234</v>
      </c>
      <c r="FE45" t="s">
        <v>234</v>
      </c>
      <c r="FF45" t="s">
        <v>234</v>
      </c>
      <c r="FG45" t="s">
        <v>234</v>
      </c>
      <c r="FH45" t="s">
        <v>234</v>
      </c>
      <c r="FI45" t="s">
        <v>234</v>
      </c>
      <c r="FJ45" t="s">
        <v>234</v>
      </c>
      <c r="FK45" t="s">
        <v>234</v>
      </c>
      <c r="FL45" t="s">
        <v>234</v>
      </c>
      <c r="FM45" t="s">
        <v>234</v>
      </c>
      <c r="FN45" t="s">
        <v>234</v>
      </c>
      <c r="FO45" t="s">
        <v>234</v>
      </c>
      <c r="FP45" t="s">
        <v>234</v>
      </c>
      <c r="FQ45" t="s">
        <v>234</v>
      </c>
      <c r="FR45" t="s">
        <v>234</v>
      </c>
      <c r="FU45" t="s">
        <v>234</v>
      </c>
      <c r="FV45" t="s">
        <v>234</v>
      </c>
      <c r="FW45" t="s">
        <v>234</v>
      </c>
      <c r="FX45" t="s">
        <v>234</v>
      </c>
      <c r="FY45" t="s">
        <v>234</v>
      </c>
      <c r="FZ45" t="s">
        <v>234</v>
      </c>
      <c r="GA45" t="s">
        <v>234</v>
      </c>
      <c r="GB45" t="s">
        <v>234</v>
      </c>
      <c r="GC45" t="s">
        <v>234</v>
      </c>
      <c r="GD45" t="s">
        <v>234</v>
      </c>
      <c r="GE45" t="s">
        <v>234</v>
      </c>
      <c r="GF45" t="s">
        <v>234</v>
      </c>
      <c r="GG45" t="s">
        <v>234</v>
      </c>
      <c r="GH45" t="s">
        <v>234</v>
      </c>
      <c r="GI45" t="s">
        <v>234</v>
      </c>
      <c r="GJ45" t="s">
        <v>234</v>
      </c>
      <c r="GK45" t="s">
        <v>234</v>
      </c>
      <c r="GL45" t="s">
        <v>234</v>
      </c>
      <c r="GM45" t="s">
        <v>234</v>
      </c>
      <c r="GN45" t="s">
        <v>234</v>
      </c>
      <c r="GO45" t="s">
        <v>234</v>
      </c>
      <c r="GP45" t="s">
        <v>234</v>
      </c>
      <c r="GQ45" t="s">
        <v>234</v>
      </c>
      <c r="GR45" t="s">
        <v>234</v>
      </c>
      <c r="GS45" t="s">
        <v>234</v>
      </c>
      <c r="GT45" t="s">
        <v>234</v>
      </c>
      <c r="GU45" t="s">
        <v>234</v>
      </c>
      <c r="GV45" t="s">
        <v>234</v>
      </c>
      <c r="GW45" t="s">
        <v>234</v>
      </c>
      <c r="GX45" t="s">
        <v>234</v>
      </c>
      <c r="GY45" t="s">
        <v>234</v>
      </c>
      <c r="GZ45" t="s">
        <v>234</v>
      </c>
      <c r="HA45" t="s">
        <v>234</v>
      </c>
      <c r="HB45" t="s">
        <v>234</v>
      </c>
      <c r="HC45" t="s">
        <v>234</v>
      </c>
      <c r="HD45" t="s">
        <v>234</v>
      </c>
      <c r="HE45" t="s">
        <v>234</v>
      </c>
      <c r="HF45" t="s">
        <v>234</v>
      </c>
      <c r="HG45" t="s">
        <v>234</v>
      </c>
      <c r="HH45" t="s">
        <v>234</v>
      </c>
      <c r="HI45" t="s">
        <v>234</v>
      </c>
      <c r="HJ45" t="s">
        <v>234</v>
      </c>
      <c r="HK45" t="s">
        <v>234</v>
      </c>
      <c r="HL45" t="s">
        <v>234</v>
      </c>
      <c r="HM45" t="s">
        <v>234</v>
      </c>
      <c r="HN45" t="s">
        <v>234</v>
      </c>
      <c r="HO45" t="s">
        <v>234</v>
      </c>
      <c r="HP45" t="s">
        <v>234</v>
      </c>
    </row>
    <row r="46" spans="1:224" x14ac:dyDescent="0.2">
      <c r="A46" t="s">
        <v>282</v>
      </c>
      <c r="B46" t="s">
        <v>234</v>
      </c>
      <c r="C46" t="s">
        <v>234</v>
      </c>
      <c r="D46" t="s">
        <v>234</v>
      </c>
      <c r="E46" t="s">
        <v>234</v>
      </c>
      <c r="F46" t="s">
        <v>234</v>
      </c>
      <c r="G46" t="s">
        <v>234</v>
      </c>
      <c r="H46" t="s">
        <v>234</v>
      </c>
      <c r="I46" t="s">
        <v>236</v>
      </c>
      <c r="J46" t="s">
        <v>234</v>
      </c>
      <c r="K46" t="s">
        <v>234</v>
      </c>
      <c r="L46" t="s">
        <v>234</v>
      </c>
      <c r="M46" t="s">
        <v>234</v>
      </c>
      <c r="N46" t="s">
        <v>234</v>
      </c>
      <c r="Q46" t="s">
        <v>236</v>
      </c>
      <c r="R46" t="s">
        <v>234</v>
      </c>
      <c r="S46" t="s">
        <v>234</v>
      </c>
      <c r="T46" t="s">
        <v>234</v>
      </c>
      <c r="U46" t="s">
        <v>234</v>
      </c>
      <c r="V46" t="s">
        <v>234</v>
      </c>
      <c r="W46" t="s">
        <v>236</v>
      </c>
      <c r="X46" t="s">
        <v>234</v>
      </c>
      <c r="Y46" t="s">
        <v>234</v>
      </c>
      <c r="Z46" t="s">
        <v>236</v>
      </c>
      <c r="AA46" t="s">
        <v>234</v>
      </c>
      <c r="AB46" t="s">
        <v>234</v>
      </c>
      <c r="AC46" t="s">
        <v>234</v>
      </c>
      <c r="AF46" t="s">
        <v>234</v>
      </c>
      <c r="AG46" t="s">
        <v>234</v>
      </c>
      <c r="AH46" t="s">
        <v>236</v>
      </c>
      <c r="AI46" t="s">
        <v>234</v>
      </c>
      <c r="AJ46" t="s">
        <v>234</v>
      </c>
      <c r="AK46" t="s">
        <v>234</v>
      </c>
      <c r="AL46" t="s">
        <v>237</v>
      </c>
      <c r="AM46" t="s">
        <v>237</v>
      </c>
      <c r="AN46" t="s">
        <v>241</v>
      </c>
      <c r="AO46" t="s">
        <v>234</v>
      </c>
      <c r="AP46" t="s">
        <v>237</v>
      </c>
      <c r="AQ46" t="s">
        <v>234</v>
      </c>
      <c r="AR46" t="s">
        <v>234</v>
      </c>
      <c r="AU46" t="s">
        <v>234</v>
      </c>
      <c r="AV46" t="s">
        <v>234</v>
      </c>
      <c r="AW46" t="s">
        <v>234</v>
      </c>
      <c r="AX46" t="s">
        <v>236</v>
      </c>
      <c r="AY46" t="s">
        <v>234</v>
      </c>
      <c r="AZ46" t="s">
        <v>234</v>
      </c>
      <c r="BA46" t="s">
        <v>237</v>
      </c>
      <c r="BB46" t="s">
        <v>234</v>
      </c>
      <c r="BC46" t="s">
        <v>237</v>
      </c>
      <c r="BD46" t="s">
        <v>234</v>
      </c>
      <c r="BE46" t="s">
        <v>234</v>
      </c>
      <c r="BH46" t="s">
        <v>234</v>
      </c>
      <c r="BI46" t="s">
        <v>234</v>
      </c>
      <c r="BJ46" t="s">
        <v>234</v>
      </c>
      <c r="BK46" t="s">
        <v>234</v>
      </c>
      <c r="BL46" t="s">
        <v>234</v>
      </c>
      <c r="BM46" t="s">
        <v>234</v>
      </c>
      <c r="BN46" t="s">
        <v>234</v>
      </c>
      <c r="BO46" t="s">
        <v>234</v>
      </c>
      <c r="BP46" t="s">
        <v>234</v>
      </c>
      <c r="BQ46" t="s">
        <v>234</v>
      </c>
      <c r="BR46" t="s">
        <v>234</v>
      </c>
      <c r="BS46" t="s">
        <v>234</v>
      </c>
      <c r="BT46" t="s">
        <v>236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238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K46" t="s">
        <v>234</v>
      </c>
      <c r="CL46" t="s">
        <v>234</v>
      </c>
      <c r="CM46" t="s">
        <v>234</v>
      </c>
      <c r="CN46" t="s">
        <v>234</v>
      </c>
      <c r="CO46" t="s">
        <v>234</v>
      </c>
      <c r="CP46" t="s">
        <v>234</v>
      </c>
      <c r="CQ46" t="s">
        <v>234</v>
      </c>
      <c r="DF46" t="s">
        <v>234</v>
      </c>
      <c r="DG46" t="s">
        <v>234</v>
      </c>
      <c r="DH46" t="s">
        <v>234</v>
      </c>
      <c r="DI46" t="s">
        <v>234</v>
      </c>
      <c r="DJ46" t="s">
        <v>234</v>
      </c>
      <c r="DK46" t="s">
        <v>234</v>
      </c>
      <c r="DL46" t="s">
        <v>234</v>
      </c>
      <c r="DM46" t="s">
        <v>234</v>
      </c>
      <c r="DN46" t="s">
        <v>234</v>
      </c>
      <c r="DO46" t="s">
        <v>234</v>
      </c>
      <c r="DP46" t="s">
        <v>234</v>
      </c>
      <c r="DQ46" t="s">
        <v>234</v>
      </c>
      <c r="DR46" t="s">
        <v>234</v>
      </c>
      <c r="DS46" t="s">
        <v>234</v>
      </c>
      <c r="DT46" t="s">
        <v>234</v>
      </c>
      <c r="DX46" t="s">
        <v>234</v>
      </c>
      <c r="DY46" t="s">
        <v>234</v>
      </c>
      <c r="DZ46" t="s">
        <v>234</v>
      </c>
      <c r="EA46" t="s">
        <v>234</v>
      </c>
      <c r="EB46" t="s">
        <v>235</v>
      </c>
      <c r="EC46" t="s">
        <v>234</v>
      </c>
      <c r="ED46" t="s">
        <v>234</v>
      </c>
      <c r="EE46" t="s">
        <v>234</v>
      </c>
      <c r="EF46" t="s">
        <v>234</v>
      </c>
      <c r="EG46" t="s">
        <v>234</v>
      </c>
      <c r="EH46" t="s">
        <v>234</v>
      </c>
      <c r="EI46" t="s">
        <v>237</v>
      </c>
      <c r="EJ46" t="s">
        <v>234</v>
      </c>
      <c r="EK46" t="s">
        <v>234</v>
      </c>
      <c r="EL46" t="s">
        <v>234</v>
      </c>
      <c r="EM46" t="s">
        <v>234</v>
      </c>
      <c r="EN46" t="s">
        <v>234</v>
      </c>
      <c r="EO46" t="s">
        <v>234</v>
      </c>
      <c r="EP46" t="s">
        <v>234</v>
      </c>
      <c r="EQ46" t="s">
        <v>234</v>
      </c>
      <c r="ER46" t="s">
        <v>234</v>
      </c>
      <c r="ES46" t="s">
        <v>234</v>
      </c>
      <c r="ET46" t="s">
        <v>234</v>
      </c>
      <c r="EU46" t="s">
        <v>241</v>
      </c>
      <c r="EV46" t="s">
        <v>234</v>
      </c>
      <c r="EW46" t="s">
        <v>234</v>
      </c>
      <c r="EX46" t="s">
        <v>234</v>
      </c>
      <c r="EY46" t="s">
        <v>234</v>
      </c>
      <c r="EZ46" t="s">
        <v>234</v>
      </c>
      <c r="FA46" t="s">
        <v>234</v>
      </c>
      <c r="FB46" t="s">
        <v>234</v>
      </c>
      <c r="FC46" t="s">
        <v>234</v>
      </c>
      <c r="FD46" t="s">
        <v>234</v>
      </c>
      <c r="FE46" t="s">
        <v>234</v>
      </c>
      <c r="FF46" t="s">
        <v>234</v>
      </c>
      <c r="FG46" t="s">
        <v>234</v>
      </c>
      <c r="FH46" t="s">
        <v>234</v>
      </c>
      <c r="FI46" t="s">
        <v>234</v>
      </c>
      <c r="FJ46" t="s">
        <v>234</v>
      </c>
      <c r="FK46" t="s">
        <v>234</v>
      </c>
      <c r="FL46" t="s">
        <v>234</v>
      </c>
      <c r="FM46" t="s">
        <v>234</v>
      </c>
      <c r="FN46" t="s">
        <v>241</v>
      </c>
      <c r="FO46" t="s">
        <v>234</v>
      </c>
      <c r="FP46" t="s">
        <v>234</v>
      </c>
      <c r="FQ46" t="s">
        <v>234</v>
      </c>
      <c r="FR46" t="s">
        <v>234</v>
      </c>
      <c r="FU46" t="s">
        <v>234</v>
      </c>
      <c r="FV46" t="s">
        <v>234</v>
      </c>
      <c r="FW46" t="s">
        <v>234</v>
      </c>
      <c r="FX46" t="s">
        <v>234</v>
      </c>
      <c r="FY46" t="s">
        <v>234</v>
      </c>
      <c r="FZ46" t="s">
        <v>234</v>
      </c>
      <c r="GA46" t="s">
        <v>234</v>
      </c>
      <c r="GB46" t="s">
        <v>234</v>
      </c>
      <c r="GC46" t="s">
        <v>234</v>
      </c>
      <c r="GD46" t="s">
        <v>234</v>
      </c>
      <c r="GE46" t="s">
        <v>234</v>
      </c>
      <c r="GF46" t="s">
        <v>234</v>
      </c>
      <c r="GG46" t="s">
        <v>234</v>
      </c>
      <c r="GH46" t="s">
        <v>234</v>
      </c>
      <c r="GI46" t="s">
        <v>234</v>
      </c>
      <c r="GJ46" t="s">
        <v>234</v>
      </c>
      <c r="GK46" t="s">
        <v>234</v>
      </c>
      <c r="GL46" t="s">
        <v>234</v>
      </c>
      <c r="GM46" t="s">
        <v>234</v>
      </c>
      <c r="GN46" t="s">
        <v>234</v>
      </c>
      <c r="GO46" t="s">
        <v>234</v>
      </c>
      <c r="GP46" t="s">
        <v>234</v>
      </c>
      <c r="GQ46" t="s">
        <v>234</v>
      </c>
      <c r="GR46" t="s">
        <v>234</v>
      </c>
      <c r="GS46" t="s">
        <v>234</v>
      </c>
      <c r="GT46" t="s">
        <v>234</v>
      </c>
      <c r="GU46" t="s">
        <v>234</v>
      </c>
      <c r="GV46" t="s">
        <v>234</v>
      </c>
      <c r="GW46" t="s">
        <v>234</v>
      </c>
      <c r="GX46" t="s">
        <v>234</v>
      </c>
      <c r="GY46" t="s">
        <v>234</v>
      </c>
      <c r="GZ46" t="s">
        <v>234</v>
      </c>
      <c r="HA46" t="s">
        <v>234</v>
      </c>
      <c r="HB46" t="s">
        <v>234</v>
      </c>
      <c r="HC46" t="s">
        <v>234</v>
      </c>
      <c r="HD46" t="s">
        <v>234</v>
      </c>
      <c r="HE46" t="s">
        <v>234</v>
      </c>
      <c r="HF46" t="s">
        <v>234</v>
      </c>
      <c r="HG46" t="s">
        <v>234</v>
      </c>
      <c r="HH46" t="s">
        <v>234</v>
      </c>
      <c r="HI46" t="s">
        <v>234</v>
      </c>
      <c r="HJ46" t="s">
        <v>234</v>
      </c>
      <c r="HK46" t="s">
        <v>234</v>
      </c>
      <c r="HL46" t="s">
        <v>234</v>
      </c>
      <c r="HM46" t="s">
        <v>234</v>
      </c>
      <c r="HN46" t="s">
        <v>234</v>
      </c>
      <c r="HO46" t="s">
        <v>234</v>
      </c>
      <c r="HP46" t="s">
        <v>234</v>
      </c>
    </row>
    <row r="47" spans="1:224" x14ac:dyDescent="0.2">
      <c r="A47" t="s">
        <v>283</v>
      </c>
      <c r="B47" t="s">
        <v>234</v>
      </c>
      <c r="C47" t="s">
        <v>234</v>
      </c>
      <c r="D47" t="s">
        <v>234</v>
      </c>
      <c r="E47" t="s">
        <v>234</v>
      </c>
      <c r="F47" t="s">
        <v>234</v>
      </c>
      <c r="G47" t="s">
        <v>234</v>
      </c>
      <c r="H47" t="s">
        <v>234</v>
      </c>
      <c r="I47" t="s">
        <v>234</v>
      </c>
      <c r="J47" t="s">
        <v>234</v>
      </c>
      <c r="K47" t="s">
        <v>234</v>
      </c>
      <c r="L47" t="s">
        <v>234</v>
      </c>
      <c r="M47" t="s">
        <v>234</v>
      </c>
      <c r="N47" t="s">
        <v>234</v>
      </c>
      <c r="Q47" t="s">
        <v>236</v>
      </c>
      <c r="R47" t="s">
        <v>234</v>
      </c>
      <c r="S47" t="s">
        <v>234</v>
      </c>
      <c r="T47" t="s">
        <v>234</v>
      </c>
      <c r="U47" t="s">
        <v>234</v>
      </c>
      <c r="V47" t="s">
        <v>234</v>
      </c>
      <c r="W47" t="s">
        <v>236</v>
      </c>
      <c r="X47" t="s">
        <v>234</v>
      </c>
      <c r="Y47" t="s">
        <v>234</v>
      </c>
      <c r="Z47" t="s">
        <v>236</v>
      </c>
      <c r="AA47" t="s">
        <v>234</v>
      </c>
      <c r="AB47" t="s">
        <v>234</v>
      </c>
      <c r="AC47" t="s">
        <v>234</v>
      </c>
      <c r="AF47" t="s">
        <v>234</v>
      </c>
      <c r="AG47" t="s">
        <v>234</v>
      </c>
      <c r="AH47" t="s">
        <v>236</v>
      </c>
      <c r="AI47" t="s">
        <v>234</v>
      </c>
      <c r="AJ47" t="s">
        <v>234</v>
      </c>
      <c r="AK47" t="s">
        <v>234</v>
      </c>
      <c r="AL47" t="s">
        <v>234</v>
      </c>
      <c r="AM47" t="s">
        <v>234</v>
      </c>
      <c r="AN47" t="s">
        <v>241</v>
      </c>
      <c r="AO47" t="s">
        <v>234</v>
      </c>
      <c r="AP47" t="s">
        <v>234</v>
      </c>
      <c r="AQ47" t="s">
        <v>234</v>
      </c>
      <c r="AR47" t="s">
        <v>234</v>
      </c>
      <c r="AU47" t="s">
        <v>234</v>
      </c>
      <c r="AV47" t="s">
        <v>234</v>
      </c>
      <c r="AW47" t="s">
        <v>234</v>
      </c>
      <c r="AX47" t="s">
        <v>236</v>
      </c>
      <c r="AY47" t="s">
        <v>234</v>
      </c>
      <c r="AZ47" t="s">
        <v>234</v>
      </c>
      <c r="BA47" t="s">
        <v>234</v>
      </c>
      <c r="BB47" t="s">
        <v>234</v>
      </c>
      <c r="BC47" t="s">
        <v>234</v>
      </c>
      <c r="BD47" t="s">
        <v>234</v>
      </c>
      <c r="BE47" t="s">
        <v>234</v>
      </c>
      <c r="BH47" t="s">
        <v>234</v>
      </c>
      <c r="BI47" t="s">
        <v>234</v>
      </c>
      <c r="BJ47" t="s">
        <v>234</v>
      </c>
      <c r="BK47" t="s">
        <v>234</v>
      </c>
      <c r="BL47" t="s">
        <v>234</v>
      </c>
      <c r="BM47" t="s">
        <v>234</v>
      </c>
      <c r="BN47" t="s">
        <v>234</v>
      </c>
      <c r="BO47" t="s">
        <v>234</v>
      </c>
      <c r="BP47" t="s">
        <v>234</v>
      </c>
      <c r="BQ47" t="s">
        <v>234</v>
      </c>
      <c r="BR47" t="s">
        <v>234</v>
      </c>
      <c r="BS47" t="s">
        <v>234</v>
      </c>
      <c r="BT47" t="s">
        <v>236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238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K47" t="s">
        <v>234</v>
      </c>
      <c r="CL47" t="s">
        <v>234</v>
      </c>
      <c r="CM47" t="s">
        <v>234</v>
      </c>
      <c r="CN47" t="s">
        <v>234</v>
      </c>
      <c r="CO47" t="s">
        <v>234</v>
      </c>
      <c r="CP47" t="s">
        <v>234</v>
      </c>
      <c r="CQ47" t="s">
        <v>234</v>
      </c>
      <c r="DF47" t="s">
        <v>234</v>
      </c>
      <c r="DG47" t="s">
        <v>234</v>
      </c>
      <c r="DH47" t="s">
        <v>234</v>
      </c>
      <c r="DI47" t="s">
        <v>234</v>
      </c>
      <c r="DJ47" t="s">
        <v>234</v>
      </c>
      <c r="DK47" t="s">
        <v>234</v>
      </c>
      <c r="DL47" t="s">
        <v>234</v>
      </c>
      <c r="DM47" t="s">
        <v>234</v>
      </c>
      <c r="DN47" t="s">
        <v>234</v>
      </c>
      <c r="DO47" t="s">
        <v>234</v>
      </c>
      <c r="DP47" t="s">
        <v>234</v>
      </c>
      <c r="DQ47" t="s">
        <v>234</v>
      </c>
      <c r="DR47" t="s">
        <v>234</v>
      </c>
      <c r="DS47" t="s">
        <v>234</v>
      </c>
      <c r="DT47" t="s">
        <v>234</v>
      </c>
      <c r="DX47" t="s">
        <v>234</v>
      </c>
      <c r="DY47" t="s">
        <v>234</v>
      </c>
      <c r="DZ47" t="s">
        <v>234</v>
      </c>
      <c r="EA47" t="s">
        <v>234</v>
      </c>
      <c r="EB47" t="s">
        <v>234</v>
      </c>
      <c r="EC47" t="s">
        <v>234</v>
      </c>
      <c r="ED47" t="s">
        <v>234</v>
      </c>
      <c r="EE47" t="s">
        <v>234</v>
      </c>
      <c r="EF47" t="s">
        <v>234</v>
      </c>
      <c r="EG47" t="s">
        <v>234</v>
      </c>
      <c r="EH47" t="s">
        <v>234</v>
      </c>
      <c r="EI47" t="s">
        <v>234</v>
      </c>
      <c r="EJ47" t="s">
        <v>234</v>
      </c>
      <c r="EK47" t="s">
        <v>234</v>
      </c>
      <c r="EL47" t="s">
        <v>234</v>
      </c>
      <c r="EM47" t="s">
        <v>234</v>
      </c>
      <c r="EN47" t="s">
        <v>234</v>
      </c>
      <c r="EO47" t="s">
        <v>234</v>
      </c>
      <c r="EP47" t="s">
        <v>234</v>
      </c>
      <c r="EQ47" t="s">
        <v>234</v>
      </c>
      <c r="ER47" t="s">
        <v>234</v>
      </c>
      <c r="ES47" t="s">
        <v>234</v>
      </c>
      <c r="ET47" t="s">
        <v>234</v>
      </c>
      <c r="EU47" t="s">
        <v>234</v>
      </c>
      <c r="EV47" t="s">
        <v>234</v>
      </c>
      <c r="EW47" t="s">
        <v>234</v>
      </c>
      <c r="EX47" t="s">
        <v>234</v>
      </c>
      <c r="EY47" t="s">
        <v>234</v>
      </c>
      <c r="EZ47" t="s">
        <v>234</v>
      </c>
      <c r="FA47" t="s">
        <v>234</v>
      </c>
      <c r="FB47" t="s">
        <v>234</v>
      </c>
      <c r="FC47" t="s">
        <v>234</v>
      </c>
      <c r="FD47" t="s">
        <v>234</v>
      </c>
      <c r="FE47" t="s">
        <v>234</v>
      </c>
      <c r="FF47" t="s">
        <v>234</v>
      </c>
      <c r="FG47" t="s">
        <v>234</v>
      </c>
      <c r="FH47" t="s">
        <v>234</v>
      </c>
      <c r="FI47" t="s">
        <v>234</v>
      </c>
      <c r="FJ47" t="s">
        <v>234</v>
      </c>
      <c r="FK47" t="s">
        <v>234</v>
      </c>
      <c r="FL47" t="s">
        <v>234</v>
      </c>
      <c r="FM47" t="s">
        <v>234</v>
      </c>
      <c r="FN47" t="s">
        <v>234</v>
      </c>
      <c r="FO47" t="s">
        <v>234</v>
      </c>
      <c r="FP47" t="s">
        <v>234</v>
      </c>
      <c r="FQ47" t="s">
        <v>234</v>
      </c>
      <c r="FR47" t="s">
        <v>234</v>
      </c>
      <c r="FU47" t="s">
        <v>241</v>
      </c>
      <c r="FV47" t="s">
        <v>234</v>
      </c>
      <c r="FW47" t="s">
        <v>234</v>
      </c>
      <c r="FX47" t="s">
        <v>234</v>
      </c>
      <c r="FY47" t="s">
        <v>234</v>
      </c>
      <c r="FZ47" t="s">
        <v>234</v>
      </c>
      <c r="GA47" t="s">
        <v>234</v>
      </c>
      <c r="GB47" t="s">
        <v>234</v>
      </c>
      <c r="GC47" t="s">
        <v>234</v>
      </c>
      <c r="GD47" t="s">
        <v>234</v>
      </c>
      <c r="GE47" t="s">
        <v>234</v>
      </c>
      <c r="GF47" t="s">
        <v>234</v>
      </c>
      <c r="GG47" t="s">
        <v>234</v>
      </c>
      <c r="GH47" t="s">
        <v>234</v>
      </c>
      <c r="GI47" t="s">
        <v>234</v>
      </c>
      <c r="GJ47" t="s">
        <v>234</v>
      </c>
      <c r="GK47" t="s">
        <v>234</v>
      </c>
      <c r="GL47" t="s">
        <v>234</v>
      </c>
      <c r="GM47" t="s">
        <v>234</v>
      </c>
      <c r="GN47" t="s">
        <v>234</v>
      </c>
      <c r="GO47" t="s">
        <v>234</v>
      </c>
      <c r="GP47" t="s">
        <v>234</v>
      </c>
      <c r="GQ47" t="s">
        <v>234</v>
      </c>
      <c r="GR47" t="s">
        <v>234</v>
      </c>
      <c r="GS47" t="s">
        <v>234</v>
      </c>
      <c r="GT47" t="s">
        <v>234</v>
      </c>
      <c r="GU47" t="s">
        <v>234</v>
      </c>
      <c r="GV47" t="s">
        <v>234</v>
      </c>
      <c r="GW47" t="s">
        <v>234</v>
      </c>
      <c r="GX47" t="s">
        <v>234</v>
      </c>
      <c r="GY47" t="s">
        <v>234</v>
      </c>
      <c r="GZ47" t="s">
        <v>234</v>
      </c>
      <c r="HA47" t="s">
        <v>234</v>
      </c>
      <c r="HB47" t="s">
        <v>234</v>
      </c>
      <c r="HC47" t="s">
        <v>234</v>
      </c>
      <c r="HD47" t="s">
        <v>234</v>
      </c>
      <c r="HE47" t="s">
        <v>234</v>
      </c>
      <c r="HF47" t="s">
        <v>234</v>
      </c>
      <c r="HG47" t="s">
        <v>234</v>
      </c>
      <c r="HH47" t="s">
        <v>234</v>
      </c>
      <c r="HI47" t="s">
        <v>234</v>
      </c>
      <c r="HJ47" t="s">
        <v>234</v>
      </c>
      <c r="HK47" t="s">
        <v>234</v>
      </c>
      <c r="HL47" t="s">
        <v>234</v>
      </c>
      <c r="HM47" t="s">
        <v>234</v>
      </c>
      <c r="HN47" t="s">
        <v>234</v>
      </c>
      <c r="HO47" t="s">
        <v>234</v>
      </c>
      <c r="HP47" t="s">
        <v>234</v>
      </c>
    </row>
    <row r="48" spans="1:224" x14ac:dyDescent="0.2">
      <c r="A48" t="s">
        <v>284</v>
      </c>
      <c r="B48" t="s">
        <v>234</v>
      </c>
      <c r="C48" t="s">
        <v>234</v>
      </c>
      <c r="D48" t="s">
        <v>234</v>
      </c>
      <c r="E48" t="s">
        <v>234</v>
      </c>
      <c r="F48" t="s">
        <v>234</v>
      </c>
      <c r="G48" t="s">
        <v>234</v>
      </c>
      <c r="H48" t="s">
        <v>234</v>
      </c>
      <c r="I48" t="s">
        <v>234</v>
      </c>
      <c r="J48" t="s">
        <v>234</v>
      </c>
      <c r="K48" t="s">
        <v>234</v>
      </c>
      <c r="L48" t="s">
        <v>234</v>
      </c>
      <c r="M48" t="s">
        <v>234</v>
      </c>
      <c r="N48" t="s">
        <v>234</v>
      </c>
      <c r="Q48" t="s">
        <v>236</v>
      </c>
      <c r="R48" t="s">
        <v>234</v>
      </c>
      <c r="S48" t="s">
        <v>234</v>
      </c>
      <c r="T48" t="s">
        <v>237</v>
      </c>
      <c r="U48" t="s">
        <v>234</v>
      </c>
      <c r="V48" t="s">
        <v>234</v>
      </c>
      <c r="W48" t="s">
        <v>236</v>
      </c>
      <c r="X48" t="s">
        <v>234</v>
      </c>
      <c r="Y48" t="s">
        <v>234</v>
      </c>
      <c r="Z48" t="s">
        <v>236</v>
      </c>
      <c r="AA48" t="s">
        <v>234</v>
      </c>
      <c r="AB48" t="s">
        <v>234</v>
      </c>
      <c r="AC48" t="s">
        <v>234</v>
      </c>
      <c r="AF48" t="s">
        <v>234</v>
      </c>
      <c r="AG48" t="s">
        <v>234</v>
      </c>
      <c r="AH48" t="s">
        <v>236</v>
      </c>
      <c r="AI48" t="s">
        <v>234</v>
      </c>
      <c r="AJ48" t="s">
        <v>234</v>
      </c>
      <c r="AK48" t="s">
        <v>234</v>
      </c>
      <c r="AL48" t="s">
        <v>237</v>
      </c>
      <c r="AM48" t="s">
        <v>237</v>
      </c>
      <c r="AN48" t="s">
        <v>234</v>
      </c>
      <c r="AO48" t="s">
        <v>234</v>
      </c>
      <c r="AP48" t="s">
        <v>237</v>
      </c>
      <c r="AQ48" t="s">
        <v>234</v>
      </c>
      <c r="AR48" t="s">
        <v>234</v>
      </c>
      <c r="AU48" t="s">
        <v>234</v>
      </c>
      <c r="AV48" t="s">
        <v>234</v>
      </c>
      <c r="AW48" t="s">
        <v>234</v>
      </c>
      <c r="AX48" t="s">
        <v>236</v>
      </c>
      <c r="AY48" t="s">
        <v>234</v>
      </c>
      <c r="AZ48" t="s">
        <v>234</v>
      </c>
      <c r="BA48" t="s">
        <v>237</v>
      </c>
      <c r="BB48" t="s">
        <v>234</v>
      </c>
      <c r="BC48" t="s">
        <v>237</v>
      </c>
      <c r="BD48" t="s">
        <v>234</v>
      </c>
      <c r="BE48" t="s">
        <v>234</v>
      </c>
      <c r="BH48" t="s">
        <v>234</v>
      </c>
      <c r="BI48" t="s">
        <v>234</v>
      </c>
      <c r="BJ48" t="s">
        <v>234</v>
      </c>
      <c r="BK48" t="s">
        <v>234</v>
      </c>
      <c r="BL48" t="s">
        <v>234</v>
      </c>
      <c r="BM48" t="s">
        <v>234</v>
      </c>
      <c r="BN48" t="s">
        <v>234</v>
      </c>
      <c r="BO48" t="s">
        <v>234</v>
      </c>
      <c r="BP48" t="s">
        <v>234</v>
      </c>
      <c r="BQ48" t="s">
        <v>234</v>
      </c>
      <c r="BR48" t="s">
        <v>234</v>
      </c>
      <c r="BS48" t="s">
        <v>234</v>
      </c>
      <c r="BT48" t="s">
        <v>236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238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K48" t="s">
        <v>234</v>
      </c>
      <c r="CL48" t="s">
        <v>234</v>
      </c>
      <c r="CM48" t="s">
        <v>234</v>
      </c>
      <c r="CN48" t="s">
        <v>234</v>
      </c>
      <c r="CO48" t="s">
        <v>234</v>
      </c>
      <c r="CP48" t="s">
        <v>234</v>
      </c>
      <c r="CQ48" t="s">
        <v>234</v>
      </c>
      <c r="DF48" t="s">
        <v>234</v>
      </c>
      <c r="DG48" t="s">
        <v>234</v>
      </c>
      <c r="DH48" t="s">
        <v>234</v>
      </c>
      <c r="DI48" t="s">
        <v>234</v>
      </c>
      <c r="DJ48" t="s">
        <v>234</v>
      </c>
      <c r="DK48" t="s">
        <v>234</v>
      </c>
      <c r="DL48" t="s">
        <v>234</v>
      </c>
      <c r="DM48" t="s">
        <v>234</v>
      </c>
      <c r="DN48" t="s">
        <v>234</v>
      </c>
      <c r="DO48" t="s">
        <v>234</v>
      </c>
      <c r="DP48" t="s">
        <v>234</v>
      </c>
      <c r="DQ48" t="s">
        <v>234</v>
      </c>
      <c r="DR48" t="s">
        <v>234</v>
      </c>
      <c r="DS48" t="s">
        <v>234</v>
      </c>
      <c r="DT48" t="s">
        <v>234</v>
      </c>
      <c r="DX48" t="s">
        <v>234</v>
      </c>
      <c r="DY48" t="s">
        <v>234</v>
      </c>
      <c r="DZ48" t="s">
        <v>234</v>
      </c>
      <c r="EA48" t="s">
        <v>234</v>
      </c>
      <c r="EB48" t="s">
        <v>235</v>
      </c>
      <c r="EC48" t="s">
        <v>234</v>
      </c>
      <c r="ED48" t="s">
        <v>234</v>
      </c>
      <c r="EE48" t="s">
        <v>234</v>
      </c>
      <c r="EF48" t="s">
        <v>234</v>
      </c>
      <c r="EG48" t="s">
        <v>234</v>
      </c>
      <c r="EH48" t="s">
        <v>234</v>
      </c>
      <c r="EI48" t="s">
        <v>237</v>
      </c>
      <c r="EJ48" t="s">
        <v>234</v>
      </c>
      <c r="EK48" t="s">
        <v>234</v>
      </c>
      <c r="EL48" t="s">
        <v>234</v>
      </c>
      <c r="EM48" t="s">
        <v>234</v>
      </c>
      <c r="EN48" t="s">
        <v>234</v>
      </c>
      <c r="EO48" t="s">
        <v>234</v>
      </c>
      <c r="EP48" t="s">
        <v>234</v>
      </c>
      <c r="EQ48" t="s">
        <v>234</v>
      </c>
      <c r="ER48" t="s">
        <v>234</v>
      </c>
      <c r="ES48" t="s">
        <v>234</v>
      </c>
      <c r="ET48" t="s">
        <v>234</v>
      </c>
      <c r="EU48" t="s">
        <v>241</v>
      </c>
      <c r="EV48" t="s">
        <v>234</v>
      </c>
      <c r="EW48" t="s">
        <v>234</v>
      </c>
      <c r="EX48" t="s">
        <v>234</v>
      </c>
      <c r="EY48" t="s">
        <v>234</v>
      </c>
      <c r="EZ48" t="s">
        <v>234</v>
      </c>
      <c r="FA48" t="s">
        <v>234</v>
      </c>
      <c r="FB48" t="s">
        <v>234</v>
      </c>
      <c r="FC48" t="s">
        <v>234</v>
      </c>
      <c r="FD48" t="s">
        <v>234</v>
      </c>
      <c r="FE48" t="s">
        <v>234</v>
      </c>
      <c r="FF48" t="s">
        <v>234</v>
      </c>
      <c r="FG48" t="s">
        <v>234</v>
      </c>
      <c r="FH48" t="s">
        <v>234</v>
      </c>
      <c r="FI48" t="s">
        <v>234</v>
      </c>
      <c r="FJ48" t="s">
        <v>234</v>
      </c>
      <c r="FK48" t="s">
        <v>234</v>
      </c>
      <c r="FL48" t="s">
        <v>234</v>
      </c>
      <c r="FM48" t="s">
        <v>234</v>
      </c>
      <c r="FN48" t="s">
        <v>241</v>
      </c>
      <c r="FO48" t="s">
        <v>234</v>
      </c>
      <c r="FP48" t="s">
        <v>234</v>
      </c>
      <c r="FQ48" t="s">
        <v>234</v>
      </c>
      <c r="FR48" t="s">
        <v>234</v>
      </c>
      <c r="FU48" t="s">
        <v>234</v>
      </c>
      <c r="FV48" t="s">
        <v>234</v>
      </c>
      <c r="FW48" t="s">
        <v>234</v>
      </c>
      <c r="FX48" t="s">
        <v>234</v>
      </c>
      <c r="FY48" t="s">
        <v>234</v>
      </c>
      <c r="FZ48" t="s">
        <v>236</v>
      </c>
      <c r="GA48" t="s">
        <v>234</v>
      </c>
      <c r="GB48" t="s">
        <v>234</v>
      </c>
      <c r="GC48" t="s">
        <v>234</v>
      </c>
      <c r="GD48" t="s">
        <v>234</v>
      </c>
      <c r="GE48" t="s">
        <v>234</v>
      </c>
      <c r="GF48" t="s">
        <v>234</v>
      </c>
      <c r="GG48" t="s">
        <v>234</v>
      </c>
      <c r="GH48" t="s">
        <v>234</v>
      </c>
      <c r="GI48" t="s">
        <v>234</v>
      </c>
      <c r="GJ48" t="s">
        <v>234</v>
      </c>
      <c r="GK48" t="s">
        <v>234</v>
      </c>
      <c r="GL48" t="s">
        <v>234</v>
      </c>
      <c r="GM48" t="s">
        <v>234</v>
      </c>
      <c r="GN48" t="s">
        <v>234</v>
      </c>
      <c r="GO48" t="s">
        <v>234</v>
      </c>
      <c r="GP48" t="s">
        <v>234</v>
      </c>
      <c r="GQ48" t="s">
        <v>234</v>
      </c>
      <c r="GR48" t="s">
        <v>234</v>
      </c>
      <c r="GS48" t="s">
        <v>234</v>
      </c>
      <c r="GT48" t="s">
        <v>234</v>
      </c>
      <c r="GU48" t="s">
        <v>234</v>
      </c>
      <c r="GV48" t="s">
        <v>234</v>
      </c>
      <c r="GW48" t="s">
        <v>234</v>
      </c>
      <c r="GX48" t="s">
        <v>234</v>
      </c>
      <c r="GY48" t="s">
        <v>234</v>
      </c>
      <c r="GZ48" t="s">
        <v>234</v>
      </c>
      <c r="HA48" t="s">
        <v>234</v>
      </c>
      <c r="HB48" t="s">
        <v>234</v>
      </c>
      <c r="HC48" t="s">
        <v>234</v>
      </c>
      <c r="HD48" t="s">
        <v>234</v>
      </c>
      <c r="HE48" t="s">
        <v>234</v>
      </c>
      <c r="HF48" t="s">
        <v>234</v>
      </c>
      <c r="HG48" t="s">
        <v>234</v>
      </c>
      <c r="HH48" t="s">
        <v>234</v>
      </c>
      <c r="HI48" t="s">
        <v>234</v>
      </c>
      <c r="HJ48" t="s">
        <v>234</v>
      </c>
      <c r="HK48" t="s">
        <v>234</v>
      </c>
      <c r="HL48" t="s">
        <v>234</v>
      </c>
      <c r="HM48" t="s">
        <v>234</v>
      </c>
      <c r="HN48" t="s">
        <v>234</v>
      </c>
      <c r="HO48" t="s">
        <v>234</v>
      </c>
      <c r="HP48" t="s">
        <v>234</v>
      </c>
    </row>
    <row r="49" spans="1:224" x14ac:dyDescent="0.2">
      <c r="A49" t="s">
        <v>285</v>
      </c>
      <c r="B49" t="s">
        <v>234</v>
      </c>
      <c r="C49" t="s">
        <v>234</v>
      </c>
      <c r="D49" t="s">
        <v>234</v>
      </c>
      <c r="E49" t="s">
        <v>234</v>
      </c>
      <c r="F49" t="s">
        <v>234</v>
      </c>
      <c r="G49" t="s">
        <v>234</v>
      </c>
      <c r="H49" t="s">
        <v>234</v>
      </c>
      <c r="I49" t="s">
        <v>236</v>
      </c>
      <c r="J49" t="s">
        <v>234</v>
      </c>
      <c r="K49" t="s">
        <v>234</v>
      </c>
      <c r="L49" t="s">
        <v>234</v>
      </c>
      <c r="M49" t="s">
        <v>234</v>
      </c>
      <c r="N49" t="s">
        <v>234</v>
      </c>
      <c r="Q49" t="s">
        <v>237</v>
      </c>
      <c r="R49" t="s">
        <v>234</v>
      </c>
      <c r="S49" t="s">
        <v>234</v>
      </c>
      <c r="T49" t="s">
        <v>237</v>
      </c>
      <c r="U49" t="s">
        <v>234</v>
      </c>
      <c r="V49" t="s">
        <v>234</v>
      </c>
      <c r="W49" t="s">
        <v>236</v>
      </c>
      <c r="X49" t="s">
        <v>234</v>
      </c>
      <c r="Y49" t="s">
        <v>234</v>
      </c>
      <c r="Z49" t="s">
        <v>236</v>
      </c>
      <c r="AA49" t="s">
        <v>234</v>
      </c>
      <c r="AB49" t="s">
        <v>234</v>
      </c>
      <c r="AC49" t="s">
        <v>234</v>
      </c>
      <c r="AF49" t="s">
        <v>234</v>
      </c>
      <c r="AG49" t="s">
        <v>234</v>
      </c>
      <c r="AH49" t="s">
        <v>236</v>
      </c>
      <c r="AI49" t="s">
        <v>234</v>
      </c>
      <c r="AJ49" t="s">
        <v>237</v>
      </c>
      <c r="AK49" t="s">
        <v>234</v>
      </c>
      <c r="AL49" t="s">
        <v>234</v>
      </c>
      <c r="AM49" t="s">
        <v>234</v>
      </c>
      <c r="AN49" t="s">
        <v>234</v>
      </c>
      <c r="AO49" t="s">
        <v>234</v>
      </c>
      <c r="AP49" t="s">
        <v>234</v>
      </c>
      <c r="AQ49" t="s">
        <v>234</v>
      </c>
      <c r="AR49" t="s">
        <v>238</v>
      </c>
      <c r="AU49" t="s">
        <v>234</v>
      </c>
      <c r="AV49" t="s">
        <v>234</v>
      </c>
      <c r="AW49" t="s">
        <v>234</v>
      </c>
      <c r="AX49" t="s">
        <v>236</v>
      </c>
      <c r="AY49" t="s">
        <v>236</v>
      </c>
      <c r="AZ49" t="s">
        <v>234</v>
      </c>
      <c r="BA49" t="s">
        <v>238</v>
      </c>
      <c r="BB49" t="s">
        <v>236</v>
      </c>
      <c r="BC49" t="s">
        <v>234</v>
      </c>
      <c r="BD49" t="s">
        <v>234</v>
      </c>
      <c r="BE49" t="s">
        <v>234</v>
      </c>
      <c r="BH49" t="s">
        <v>234</v>
      </c>
      <c r="BI49" t="s">
        <v>234</v>
      </c>
      <c r="BJ49" t="s">
        <v>234</v>
      </c>
      <c r="BK49" t="s">
        <v>237</v>
      </c>
      <c r="BL49" t="s">
        <v>234</v>
      </c>
      <c r="BM49" t="s">
        <v>234</v>
      </c>
      <c r="BN49" t="s">
        <v>234</v>
      </c>
      <c r="BO49" t="s">
        <v>234</v>
      </c>
      <c r="BP49" t="s">
        <v>234</v>
      </c>
      <c r="BQ49" t="s">
        <v>234</v>
      </c>
      <c r="BR49" t="s">
        <v>234</v>
      </c>
      <c r="BS49" t="s">
        <v>234</v>
      </c>
      <c r="BT49" t="s">
        <v>236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238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K49" t="s">
        <v>234</v>
      </c>
      <c r="CL49" t="s">
        <v>234</v>
      </c>
      <c r="CM49" t="s">
        <v>234</v>
      </c>
      <c r="CN49" t="s">
        <v>234</v>
      </c>
      <c r="CO49" t="s">
        <v>234</v>
      </c>
      <c r="CP49" t="s">
        <v>234</v>
      </c>
      <c r="CQ49" t="s">
        <v>234</v>
      </c>
      <c r="DF49" t="s">
        <v>234</v>
      </c>
      <c r="DG49" t="s">
        <v>234</v>
      </c>
      <c r="DH49" t="s">
        <v>234</v>
      </c>
      <c r="DI49" t="s">
        <v>234</v>
      </c>
      <c r="DJ49" t="s">
        <v>234</v>
      </c>
      <c r="DK49" t="s">
        <v>234</v>
      </c>
      <c r="DL49" t="s">
        <v>234</v>
      </c>
      <c r="DM49" t="s">
        <v>234</v>
      </c>
      <c r="DN49" t="s">
        <v>234</v>
      </c>
      <c r="DO49" t="s">
        <v>234</v>
      </c>
      <c r="DP49" t="s">
        <v>234</v>
      </c>
      <c r="DQ49" t="s">
        <v>234</v>
      </c>
      <c r="DR49" t="s">
        <v>234</v>
      </c>
      <c r="DS49" t="s">
        <v>234</v>
      </c>
      <c r="DT49" t="s">
        <v>234</v>
      </c>
      <c r="DX49" t="s">
        <v>237</v>
      </c>
      <c r="DY49" t="s">
        <v>234</v>
      </c>
      <c r="DZ49" t="s">
        <v>234</v>
      </c>
      <c r="EA49" t="s">
        <v>234</v>
      </c>
      <c r="EB49" t="s">
        <v>234</v>
      </c>
      <c r="EC49" t="s">
        <v>236</v>
      </c>
      <c r="ED49" t="s">
        <v>234</v>
      </c>
      <c r="EE49" t="s">
        <v>234</v>
      </c>
      <c r="EF49" t="s">
        <v>234</v>
      </c>
      <c r="EG49" t="s">
        <v>234</v>
      </c>
      <c r="EH49" t="s">
        <v>234</v>
      </c>
      <c r="EI49" t="s">
        <v>234</v>
      </c>
      <c r="EJ49" t="s">
        <v>234</v>
      </c>
      <c r="EK49" t="s">
        <v>234</v>
      </c>
      <c r="EL49" t="s">
        <v>234</v>
      </c>
      <c r="EM49" t="s">
        <v>234</v>
      </c>
      <c r="EN49" t="s">
        <v>234</v>
      </c>
      <c r="EO49" t="s">
        <v>234</v>
      </c>
      <c r="EP49" t="s">
        <v>234</v>
      </c>
      <c r="EQ49" t="s">
        <v>234</v>
      </c>
      <c r="ER49" t="s">
        <v>234</v>
      </c>
      <c r="ES49" t="s">
        <v>234</v>
      </c>
      <c r="ET49" t="s">
        <v>234</v>
      </c>
      <c r="EU49" t="s">
        <v>234</v>
      </c>
      <c r="EV49" t="s">
        <v>234</v>
      </c>
      <c r="EW49" t="s">
        <v>234</v>
      </c>
      <c r="EX49" t="s">
        <v>234</v>
      </c>
      <c r="EY49" t="s">
        <v>234</v>
      </c>
      <c r="EZ49" t="s">
        <v>234</v>
      </c>
      <c r="FA49" t="s">
        <v>234</v>
      </c>
      <c r="FB49" t="s">
        <v>234</v>
      </c>
      <c r="FC49" t="s">
        <v>234</v>
      </c>
      <c r="FD49" t="s">
        <v>234</v>
      </c>
      <c r="FE49" t="s">
        <v>234</v>
      </c>
      <c r="FF49" t="s">
        <v>234</v>
      </c>
      <c r="FG49" t="s">
        <v>237</v>
      </c>
      <c r="FH49" t="s">
        <v>234</v>
      </c>
      <c r="FI49" t="s">
        <v>234</v>
      </c>
      <c r="FJ49" t="s">
        <v>234</v>
      </c>
      <c r="FK49" t="s">
        <v>234</v>
      </c>
      <c r="FL49" t="s">
        <v>234</v>
      </c>
      <c r="FM49" t="s">
        <v>234</v>
      </c>
      <c r="FN49" t="s">
        <v>236</v>
      </c>
      <c r="FO49" t="s">
        <v>234</v>
      </c>
      <c r="FP49" t="s">
        <v>234</v>
      </c>
      <c r="FQ49" t="s">
        <v>234</v>
      </c>
      <c r="FR49" t="s">
        <v>234</v>
      </c>
      <c r="FU49" t="s">
        <v>234</v>
      </c>
      <c r="FV49" t="s">
        <v>234</v>
      </c>
      <c r="FW49" t="s">
        <v>234</v>
      </c>
      <c r="FX49" t="s">
        <v>234</v>
      </c>
      <c r="FY49" t="s">
        <v>234</v>
      </c>
      <c r="FZ49" t="s">
        <v>234</v>
      </c>
      <c r="GA49" t="s">
        <v>234</v>
      </c>
      <c r="GB49" t="s">
        <v>234</v>
      </c>
      <c r="GC49" t="s">
        <v>234</v>
      </c>
      <c r="GD49" t="s">
        <v>234</v>
      </c>
      <c r="GE49" t="s">
        <v>234</v>
      </c>
      <c r="GF49" t="s">
        <v>234</v>
      </c>
      <c r="GG49" t="s">
        <v>234</v>
      </c>
      <c r="GH49" t="s">
        <v>234</v>
      </c>
      <c r="GI49" t="s">
        <v>234</v>
      </c>
      <c r="GJ49" t="s">
        <v>234</v>
      </c>
      <c r="GK49" t="s">
        <v>234</v>
      </c>
      <c r="GL49" t="s">
        <v>234</v>
      </c>
      <c r="GM49" t="s">
        <v>234</v>
      </c>
      <c r="GN49" t="s">
        <v>234</v>
      </c>
      <c r="GO49" t="s">
        <v>234</v>
      </c>
      <c r="GP49" t="s">
        <v>234</v>
      </c>
      <c r="GQ49" t="s">
        <v>234</v>
      </c>
      <c r="GR49" t="s">
        <v>234</v>
      </c>
      <c r="GS49" t="s">
        <v>234</v>
      </c>
      <c r="GT49" t="s">
        <v>234</v>
      </c>
      <c r="GU49" t="s">
        <v>234</v>
      </c>
      <c r="GV49" t="s">
        <v>234</v>
      </c>
      <c r="GW49" t="s">
        <v>234</v>
      </c>
      <c r="GX49" t="s">
        <v>234</v>
      </c>
      <c r="GY49" t="s">
        <v>234</v>
      </c>
      <c r="GZ49" t="s">
        <v>234</v>
      </c>
      <c r="HA49" t="s">
        <v>236</v>
      </c>
      <c r="HB49" t="s">
        <v>234</v>
      </c>
      <c r="HC49" t="s">
        <v>234</v>
      </c>
      <c r="HD49" t="s">
        <v>234</v>
      </c>
      <c r="HE49" t="s">
        <v>237</v>
      </c>
      <c r="HF49" t="s">
        <v>234</v>
      </c>
      <c r="HG49" t="s">
        <v>234</v>
      </c>
      <c r="HH49" t="s">
        <v>234</v>
      </c>
      <c r="HI49" t="s">
        <v>234</v>
      </c>
      <c r="HJ49" t="s">
        <v>234</v>
      </c>
      <c r="HK49" t="s">
        <v>234</v>
      </c>
      <c r="HL49" t="s">
        <v>234</v>
      </c>
      <c r="HM49" t="s">
        <v>234</v>
      </c>
      <c r="HN49" t="s">
        <v>234</v>
      </c>
      <c r="HO49" t="s">
        <v>234</v>
      </c>
      <c r="HP49" t="s">
        <v>234</v>
      </c>
    </row>
    <row r="50" spans="1:224" x14ac:dyDescent="0.2">
      <c r="A50" t="s">
        <v>286</v>
      </c>
      <c r="B50" t="s">
        <v>234</v>
      </c>
      <c r="C50" t="s">
        <v>234</v>
      </c>
      <c r="D50" t="s">
        <v>234</v>
      </c>
      <c r="E50" t="s">
        <v>234</v>
      </c>
      <c r="F50" t="s">
        <v>234</v>
      </c>
      <c r="G50" t="s">
        <v>234</v>
      </c>
      <c r="H50" t="s">
        <v>234</v>
      </c>
      <c r="I50" t="s">
        <v>234</v>
      </c>
      <c r="J50" t="s">
        <v>234</v>
      </c>
      <c r="K50" t="s">
        <v>234</v>
      </c>
      <c r="L50" t="s">
        <v>234</v>
      </c>
      <c r="M50" t="s">
        <v>234</v>
      </c>
      <c r="N50" t="s">
        <v>234</v>
      </c>
      <c r="Q50" t="s">
        <v>234</v>
      </c>
      <c r="R50" t="s">
        <v>234</v>
      </c>
      <c r="S50" t="s">
        <v>234</v>
      </c>
      <c r="T50" t="s">
        <v>234</v>
      </c>
      <c r="U50" t="s">
        <v>234</v>
      </c>
      <c r="V50" t="s">
        <v>234</v>
      </c>
      <c r="W50" t="s">
        <v>236</v>
      </c>
      <c r="X50" t="s">
        <v>234</v>
      </c>
      <c r="Y50" t="s">
        <v>234</v>
      </c>
      <c r="Z50" t="s">
        <v>236</v>
      </c>
      <c r="AA50" t="s">
        <v>234</v>
      </c>
      <c r="AB50" t="s">
        <v>234</v>
      </c>
      <c r="AC50" t="s">
        <v>234</v>
      </c>
      <c r="AF50" t="s">
        <v>234</v>
      </c>
      <c r="AG50" t="s">
        <v>234</v>
      </c>
      <c r="AH50" t="s">
        <v>236</v>
      </c>
      <c r="AI50" t="s">
        <v>234</v>
      </c>
      <c r="AJ50" t="s">
        <v>234</v>
      </c>
      <c r="AK50" t="s">
        <v>234</v>
      </c>
      <c r="AL50" t="s">
        <v>234</v>
      </c>
      <c r="AM50" t="s">
        <v>234</v>
      </c>
      <c r="AN50" t="s">
        <v>234</v>
      </c>
      <c r="AO50" t="s">
        <v>234</v>
      </c>
      <c r="AP50" t="s">
        <v>234</v>
      </c>
      <c r="AQ50" t="s">
        <v>234</v>
      </c>
      <c r="AR50" t="s">
        <v>234</v>
      </c>
      <c r="AU50" t="s">
        <v>234</v>
      </c>
      <c r="AV50" t="s">
        <v>234</v>
      </c>
      <c r="AW50" t="s">
        <v>234</v>
      </c>
      <c r="AX50" t="s">
        <v>236</v>
      </c>
      <c r="AY50" t="s">
        <v>234</v>
      </c>
      <c r="AZ50" t="s">
        <v>234</v>
      </c>
      <c r="BA50" t="s">
        <v>234</v>
      </c>
      <c r="BB50" t="s">
        <v>234</v>
      </c>
      <c r="BC50" t="s">
        <v>234</v>
      </c>
      <c r="BD50" t="s">
        <v>234</v>
      </c>
      <c r="BE50" t="s">
        <v>234</v>
      </c>
      <c r="BH50" t="s">
        <v>234</v>
      </c>
      <c r="BI50" t="s">
        <v>234</v>
      </c>
      <c r="BJ50" t="s">
        <v>234</v>
      </c>
      <c r="BK50" t="s">
        <v>234</v>
      </c>
      <c r="BL50" t="s">
        <v>234</v>
      </c>
      <c r="BM50" t="s">
        <v>234</v>
      </c>
      <c r="BN50" t="s">
        <v>234</v>
      </c>
      <c r="BO50" t="s">
        <v>234</v>
      </c>
      <c r="BP50" t="s">
        <v>234</v>
      </c>
      <c r="BQ50" t="s">
        <v>234</v>
      </c>
      <c r="BR50" t="s">
        <v>234</v>
      </c>
      <c r="BS50" t="s">
        <v>234</v>
      </c>
      <c r="BT50" t="s">
        <v>236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238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K50" t="s">
        <v>234</v>
      </c>
      <c r="CL50" t="s">
        <v>234</v>
      </c>
      <c r="CM50" t="s">
        <v>234</v>
      </c>
      <c r="CN50" t="s">
        <v>234</v>
      </c>
      <c r="CO50" t="s">
        <v>234</v>
      </c>
      <c r="CP50" t="s">
        <v>234</v>
      </c>
      <c r="CQ50" t="s">
        <v>234</v>
      </c>
      <c r="DF50" t="s">
        <v>236</v>
      </c>
      <c r="DG50" t="s">
        <v>234</v>
      </c>
      <c r="DH50" t="s">
        <v>234</v>
      </c>
      <c r="DI50" t="s">
        <v>234</v>
      </c>
      <c r="DJ50" t="s">
        <v>234</v>
      </c>
      <c r="DK50" t="s">
        <v>234</v>
      </c>
      <c r="DL50" t="s">
        <v>234</v>
      </c>
      <c r="DM50" t="s">
        <v>234</v>
      </c>
      <c r="DN50" t="s">
        <v>234</v>
      </c>
      <c r="DO50" t="s">
        <v>234</v>
      </c>
      <c r="DP50" t="s">
        <v>234</v>
      </c>
      <c r="DQ50" t="s">
        <v>234</v>
      </c>
      <c r="DR50" t="s">
        <v>234</v>
      </c>
      <c r="DS50" t="s">
        <v>234</v>
      </c>
      <c r="DT50" t="s">
        <v>234</v>
      </c>
      <c r="DX50" t="s">
        <v>234</v>
      </c>
      <c r="DY50" t="s">
        <v>234</v>
      </c>
      <c r="DZ50" t="s">
        <v>234</v>
      </c>
      <c r="EA50" t="s">
        <v>234</v>
      </c>
      <c r="EB50" t="s">
        <v>235</v>
      </c>
      <c r="EC50" t="s">
        <v>234</v>
      </c>
      <c r="ED50" t="s">
        <v>234</v>
      </c>
      <c r="EE50" t="s">
        <v>234</v>
      </c>
      <c r="EF50" t="s">
        <v>234</v>
      </c>
      <c r="EG50" t="s">
        <v>234</v>
      </c>
      <c r="EH50" t="s">
        <v>234</v>
      </c>
      <c r="EI50" t="s">
        <v>234</v>
      </c>
      <c r="EJ50" t="s">
        <v>234</v>
      </c>
      <c r="EK50" t="s">
        <v>234</v>
      </c>
      <c r="EL50" t="s">
        <v>234</v>
      </c>
      <c r="EM50" t="s">
        <v>234</v>
      </c>
      <c r="EN50" t="s">
        <v>234</v>
      </c>
      <c r="EO50" t="s">
        <v>234</v>
      </c>
      <c r="EP50" t="s">
        <v>234</v>
      </c>
      <c r="EQ50" t="s">
        <v>234</v>
      </c>
      <c r="ER50" t="s">
        <v>234</v>
      </c>
      <c r="ES50" t="s">
        <v>234</v>
      </c>
      <c r="ET50" t="s">
        <v>234</v>
      </c>
      <c r="EU50" t="s">
        <v>234</v>
      </c>
      <c r="EV50" t="s">
        <v>234</v>
      </c>
      <c r="EW50" t="s">
        <v>234</v>
      </c>
      <c r="EX50" t="s">
        <v>234</v>
      </c>
      <c r="EY50" t="s">
        <v>234</v>
      </c>
      <c r="EZ50" t="s">
        <v>234</v>
      </c>
      <c r="FA50" t="s">
        <v>234</v>
      </c>
      <c r="FB50" t="s">
        <v>234</v>
      </c>
      <c r="FC50" t="s">
        <v>234</v>
      </c>
      <c r="FD50" t="s">
        <v>234</v>
      </c>
      <c r="FE50" t="s">
        <v>234</v>
      </c>
      <c r="FF50" t="s">
        <v>234</v>
      </c>
      <c r="FG50" t="s">
        <v>234</v>
      </c>
      <c r="FH50" t="s">
        <v>234</v>
      </c>
      <c r="FI50" t="s">
        <v>234</v>
      </c>
      <c r="FJ50" t="s">
        <v>234</v>
      </c>
      <c r="FK50" t="s">
        <v>234</v>
      </c>
      <c r="FL50" t="s">
        <v>234</v>
      </c>
      <c r="FM50" t="s">
        <v>234</v>
      </c>
      <c r="FN50" t="s">
        <v>234</v>
      </c>
      <c r="FO50" t="s">
        <v>234</v>
      </c>
      <c r="FP50" t="s">
        <v>234</v>
      </c>
      <c r="FQ50" t="s">
        <v>234</v>
      </c>
      <c r="FR50" t="s">
        <v>234</v>
      </c>
      <c r="FU50" t="s">
        <v>234</v>
      </c>
      <c r="FV50" t="s">
        <v>234</v>
      </c>
      <c r="FW50" t="s">
        <v>234</v>
      </c>
      <c r="FX50" t="s">
        <v>234</v>
      </c>
      <c r="FY50" t="s">
        <v>234</v>
      </c>
      <c r="FZ50" t="s">
        <v>234</v>
      </c>
      <c r="GA50" t="s">
        <v>234</v>
      </c>
      <c r="GB50" t="s">
        <v>234</v>
      </c>
      <c r="GC50" t="s">
        <v>234</v>
      </c>
      <c r="GD50" t="s">
        <v>234</v>
      </c>
      <c r="GE50" t="s">
        <v>236</v>
      </c>
      <c r="GF50" t="s">
        <v>234</v>
      </c>
      <c r="GG50" t="s">
        <v>234</v>
      </c>
      <c r="GH50" t="s">
        <v>234</v>
      </c>
      <c r="GI50" t="s">
        <v>234</v>
      </c>
      <c r="GJ50" t="s">
        <v>234</v>
      </c>
      <c r="GK50" t="s">
        <v>234</v>
      </c>
      <c r="GL50" t="s">
        <v>234</v>
      </c>
      <c r="GM50" t="s">
        <v>234</v>
      </c>
      <c r="GN50" t="s">
        <v>234</v>
      </c>
      <c r="GO50" t="s">
        <v>234</v>
      </c>
      <c r="GP50" t="s">
        <v>234</v>
      </c>
      <c r="GQ50" t="s">
        <v>234</v>
      </c>
      <c r="GR50" t="s">
        <v>234</v>
      </c>
      <c r="GS50" t="s">
        <v>234</v>
      </c>
      <c r="GT50" t="s">
        <v>234</v>
      </c>
      <c r="GU50" t="s">
        <v>234</v>
      </c>
      <c r="GV50" t="s">
        <v>234</v>
      </c>
      <c r="GW50" t="s">
        <v>234</v>
      </c>
      <c r="GX50" t="s">
        <v>234</v>
      </c>
      <c r="GY50" t="s">
        <v>234</v>
      </c>
      <c r="GZ50" t="s">
        <v>234</v>
      </c>
      <c r="HA50" t="s">
        <v>234</v>
      </c>
      <c r="HB50" t="s">
        <v>234</v>
      </c>
      <c r="HC50" t="s">
        <v>234</v>
      </c>
      <c r="HD50" t="s">
        <v>234</v>
      </c>
      <c r="HE50" t="s">
        <v>234</v>
      </c>
      <c r="HF50" t="s">
        <v>234</v>
      </c>
      <c r="HG50" t="s">
        <v>234</v>
      </c>
      <c r="HH50" t="s">
        <v>234</v>
      </c>
      <c r="HI50" t="s">
        <v>234</v>
      </c>
      <c r="HJ50" t="s">
        <v>234</v>
      </c>
      <c r="HK50" t="s">
        <v>234</v>
      </c>
      <c r="HL50" t="s">
        <v>234</v>
      </c>
      <c r="HM50" t="s">
        <v>234</v>
      </c>
      <c r="HN50" t="s">
        <v>234</v>
      </c>
      <c r="HO50" t="s">
        <v>234</v>
      </c>
      <c r="HP50" t="s">
        <v>234</v>
      </c>
    </row>
    <row r="51" spans="1:224" x14ac:dyDescent="0.2">
      <c r="A51" t="s">
        <v>287</v>
      </c>
      <c r="B51" t="s">
        <v>236</v>
      </c>
      <c r="C51" t="s">
        <v>236</v>
      </c>
      <c r="D51" t="s">
        <v>236</v>
      </c>
      <c r="E51" t="s">
        <v>236</v>
      </c>
      <c r="F51" t="s">
        <v>236</v>
      </c>
      <c r="G51" t="s">
        <v>236</v>
      </c>
      <c r="H51" t="s">
        <v>236</v>
      </c>
      <c r="I51" t="s">
        <v>235</v>
      </c>
      <c r="J51" t="s">
        <v>236</v>
      </c>
      <c r="K51" t="s">
        <v>236</v>
      </c>
      <c r="L51" t="s">
        <v>236</v>
      </c>
      <c r="M51" t="s">
        <v>236</v>
      </c>
      <c r="N51" t="s">
        <v>236</v>
      </c>
      <c r="Q51" t="s">
        <v>236</v>
      </c>
      <c r="R51" t="s">
        <v>234</v>
      </c>
      <c r="S51" t="s">
        <v>236</v>
      </c>
      <c r="T51" t="s">
        <v>236</v>
      </c>
      <c r="U51" t="s">
        <v>236</v>
      </c>
      <c r="V51" t="s">
        <v>236</v>
      </c>
      <c r="W51" t="s">
        <v>236</v>
      </c>
      <c r="X51" t="s">
        <v>236</v>
      </c>
      <c r="Y51" t="s">
        <v>236</v>
      </c>
      <c r="Z51" t="s">
        <v>236</v>
      </c>
      <c r="AA51" t="s">
        <v>236</v>
      </c>
      <c r="AB51" t="s">
        <v>236</v>
      </c>
      <c r="AC51" t="s">
        <v>236</v>
      </c>
      <c r="AF51" t="s">
        <v>236</v>
      </c>
      <c r="AG51" t="s">
        <v>236</v>
      </c>
      <c r="AH51" t="s">
        <v>236</v>
      </c>
      <c r="AI51" t="s">
        <v>236</v>
      </c>
      <c r="AJ51" t="s">
        <v>236</v>
      </c>
      <c r="AK51" t="s">
        <v>236</v>
      </c>
      <c r="AL51" t="s">
        <v>236</v>
      </c>
      <c r="AM51" t="s">
        <v>236</v>
      </c>
      <c r="AN51" t="s">
        <v>236</v>
      </c>
      <c r="AO51" t="s">
        <v>236</v>
      </c>
      <c r="AP51" t="s">
        <v>236</v>
      </c>
      <c r="AQ51" t="s">
        <v>236</v>
      </c>
      <c r="AR51" t="s">
        <v>236</v>
      </c>
      <c r="AU51" t="s">
        <v>236</v>
      </c>
      <c r="AV51" t="s">
        <v>236</v>
      </c>
      <c r="AW51" t="s">
        <v>236</v>
      </c>
      <c r="AX51" t="s">
        <v>236</v>
      </c>
      <c r="AY51" t="s">
        <v>236</v>
      </c>
      <c r="AZ51" t="s">
        <v>235</v>
      </c>
      <c r="BA51" t="s">
        <v>236</v>
      </c>
      <c r="BB51" t="s">
        <v>236</v>
      </c>
      <c r="BC51" t="s">
        <v>236</v>
      </c>
      <c r="BD51" t="s">
        <v>236</v>
      </c>
      <c r="BE51" t="s">
        <v>236</v>
      </c>
      <c r="BH51" t="s">
        <v>236</v>
      </c>
      <c r="BI51" t="s">
        <v>236</v>
      </c>
      <c r="BJ51" t="s">
        <v>236</v>
      </c>
      <c r="BK51" t="s">
        <v>236</v>
      </c>
      <c r="BL51" t="s">
        <v>236</v>
      </c>
      <c r="BM51" t="s">
        <v>236</v>
      </c>
      <c r="BN51" t="s">
        <v>236</v>
      </c>
      <c r="BO51" t="s">
        <v>236</v>
      </c>
      <c r="BP51" t="s">
        <v>236</v>
      </c>
      <c r="BQ51" t="s">
        <v>236</v>
      </c>
      <c r="BR51" t="s">
        <v>236</v>
      </c>
      <c r="BS51" t="s">
        <v>236</v>
      </c>
      <c r="BT51" t="s">
        <v>236</v>
      </c>
      <c r="BW51" t="s">
        <v>236</v>
      </c>
      <c r="BX51" t="s">
        <v>236</v>
      </c>
      <c r="BY51" t="s">
        <v>236</v>
      </c>
      <c r="BZ51" t="s">
        <v>236</v>
      </c>
      <c r="CA51" t="s">
        <v>236</v>
      </c>
      <c r="CB51" t="s">
        <v>236</v>
      </c>
      <c r="CC51" t="s">
        <v>237</v>
      </c>
      <c r="CD51" t="s">
        <v>234</v>
      </c>
      <c r="CE51" t="s">
        <v>236</v>
      </c>
      <c r="CF51" t="s">
        <v>236</v>
      </c>
      <c r="CG51" t="s">
        <v>236</v>
      </c>
      <c r="CH51" t="s">
        <v>236</v>
      </c>
      <c r="CK51" t="s">
        <v>236</v>
      </c>
      <c r="CL51" t="s">
        <v>234</v>
      </c>
      <c r="CM51" t="s">
        <v>236</v>
      </c>
      <c r="CN51" t="s">
        <v>236</v>
      </c>
      <c r="CO51" t="s">
        <v>236</v>
      </c>
      <c r="CP51" t="s">
        <v>236</v>
      </c>
      <c r="CQ51" t="s">
        <v>236</v>
      </c>
      <c r="DF51" t="s">
        <v>234</v>
      </c>
      <c r="DG51" t="s">
        <v>234</v>
      </c>
      <c r="DH51" t="s">
        <v>234</v>
      </c>
      <c r="DI51" t="s">
        <v>234</v>
      </c>
      <c r="DJ51" t="s">
        <v>234</v>
      </c>
      <c r="DK51" t="s">
        <v>234</v>
      </c>
      <c r="DL51" t="s">
        <v>234</v>
      </c>
      <c r="DM51" t="s">
        <v>236</v>
      </c>
      <c r="DN51" t="s">
        <v>236</v>
      </c>
      <c r="DO51" t="s">
        <v>236</v>
      </c>
      <c r="DP51" t="s">
        <v>236</v>
      </c>
      <c r="DQ51" t="s">
        <v>236</v>
      </c>
      <c r="DR51" t="s">
        <v>236</v>
      </c>
      <c r="DS51" t="s">
        <v>236</v>
      </c>
      <c r="DT51" t="s">
        <v>236</v>
      </c>
      <c r="DX51" t="s">
        <v>234</v>
      </c>
      <c r="DY51" t="s">
        <v>236</v>
      </c>
      <c r="DZ51" t="s">
        <v>234</v>
      </c>
      <c r="EA51" t="s">
        <v>234</v>
      </c>
      <c r="EB51" t="s">
        <v>235</v>
      </c>
      <c r="EC51" t="s">
        <v>234</v>
      </c>
      <c r="ED51" t="s">
        <v>236</v>
      </c>
      <c r="EE51" t="s">
        <v>236</v>
      </c>
      <c r="EF51" t="s">
        <v>236</v>
      </c>
      <c r="EG51" t="s">
        <v>236</v>
      </c>
      <c r="EH51" t="s">
        <v>236</v>
      </c>
      <c r="EI51" t="s">
        <v>236</v>
      </c>
      <c r="EJ51" t="s">
        <v>234</v>
      </c>
      <c r="EK51" t="s">
        <v>234</v>
      </c>
      <c r="EL51" t="s">
        <v>234</v>
      </c>
      <c r="EM51" t="s">
        <v>234</v>
      </c>
      <c r="EN51" t="s">
        <v>234</v>
      </c>
      <c r="EO51" t="s">
        <v>234</v>
      </c>
      <c r="EP51" t="s">
        <v>236</v>
      </c>
      <c r="EQ51" t="s">
        <v>236</v>
      </c>
      <c r="ER51" t="s">
        <v>236</v>
      </c>
      <c r="ES51" t="s">
        <v>236</v>
      </c>
      <c r="ET51" t="s">
        <v>236</v>
      </c>
      <c r="EU51" t="s">
        <v>236</v>
      </c>
      <c r="EV51" t="s">
        <v>236</v>
      </c>
      <c r="EW51" t="s">
        <v>236</v>
      </c>
      <c r="EX51" t="s">
        <v>236</v>
      </c>
      <c r="EY51" t="s">
        <v>236</v>
      </c>
      <c r="EZ51" t="s">
        <v>236</v>
      </c>
      <c r="FA51" t="s">
        <v>236</v>
      </c>
      <c r="FB51" t="s">
        <v>237</v>
      </c>
      <c r="FC51" t="s">
        <v>236</v>
      </c>
      <c r="FD51" t="s">
        <v>236</v>
      </c>
      <c r="FE51" t="s">
        <v>236</v>
      </c>
      <c r="FF51" t="s">
        <v>236</v>
      </c>
      <c r="FG51" t="s">
        <v>236</v>
      </c>
      <c r="FH51" t="s">
        <v>236</v>
      </c>
      <c r="FI51" t="s">
        <v>236</v>
      </c>
      <c r="FJ51" t="s">
        <v>236</v>
      </c>
      <c r="FK51" t="s">
        <v>236</v>
      </c>
      <c r="FL51" t="s">
        <v>236</v>
      </c>
      <c r="FM51" t="s">
        <v>236</v>
      </c>
      <c r="FN51" t="s">
        <v>236</v>
      </c>
      <c r="FO51" t="s">
        <v>236</v>
      </c>
      <c r="FP51" t="s">
        <v>236</v>
      </c>
      <c r="FQ51" t="s">
        <v>236</v>
      </c>
      <c r="FR51" t="s">
        <v>236</v>
      </c>
      <c r="FU51" t="s">
        <v>234</v>
      </c>
      <c r="FV51" t="s">
        <v>234</v>
      </c>
      <c r="FW51" t="s">
        <v>234</v>
      </c>
      <c r="FX51" t="s">
        <v>234</v>
      </c>
      <c r="FY51" t="s">
        <v>234</v>
      </c>
      <c r="FZ51" t="s">
        <v>235</v>
      </c>
      <c r="GA51" t="s">
        <v>236</v>
      </c>
      <c r="GB51" t="s">
        <v>236</v>
      </c>
      <c r="GC51" t="s">
        <v>236</v>
      </c>
      <c r="GD51" t="s">
        <v>236</v>
      </c>
      <c r="GE51" t="s">
        <v>236</v>
      </c>
      <c r="GF51" t="s">
        <v>236</v>
      </c>
      <c r="GG51" t="s">
        <v>234</v>
      </c>
      <c r="GH51" t="s">
        <v>234</v>
      </c>
      <c r="GI51" t="s">
        <v>236</v>
      </c>
      <c r="GJ51" t="s">
        <v>234</v>
      </c>
      <c r="GK51" t="s">
        <v>234</v>
      </c>
      <c r="GL51" t="s">
        <v>234</v>
      </c>
      <c r="GM51" t="s">
        <v>236</v>
      </c>
      <c r="GN51" t="s">
        <v>236</v>
      </c>
      <c r="GO51" t="s">
        <v>236</v>
      </c>
      <c r="GP51" t="s">
        <v>236</v>
      </c>
      <c r="GQ51" t="s">
        <v>236</v>
      </c>
      <c r="GR51" t="s">
        <v>236</v>
      </c>
      <c r="GS51" t="s">
        <v>236</v>
      </c>
      <c r="GT51" t="s">
        <v>236</v>
      </c>
      <c r="GU51" t="s">
        <v>236</v>
      </c>
      <c r="GV51" t="s">
        <v>236</v>
      </c>
      <c r="GW51" t="s">
        <v>236</v>
      </c>
      <c r="GX51" t="s">
        <v>236</v>
      </c>
      <c r="GY51" t="s">
        <v>236</v>
      </c>
      <c r="GZ51" t="s">
        <v>236</v>
      </c>
      <c r="HA51" t="s">
        <v>236</v>
      </c>
      <c r="HB51" t="s">
        <v>236</v>
      </c>
      <c r="HC51" t="s">
        <v>236</v>
      </c>
      <c r="HD51" t="s">
        <v>236</v>
      </c>
      <c r="HE51" t="s">
        <v>236</v>
      </c>
      <c r="HF51" t="s">
        <v>236</v>
      </c>
      <c r="HG51" t="s">
        <v>236</v>
      </c>
      <c r="HH51" t="s">
        <v>236</v>
      </c>
      <c r="HI51" t="s">
        <v>236</v>
      </c>
      <c r="HJ51" t="s">
        <v>236</v>
      </c>
      <c r="HK51" t="s">
        <v>236</v>
      </c>
      <c r="HL51" t="s">
        <v>236</v>
      </c>
      <c r="HM51" t="s">
        <v>236</v>
      </c>
      <c r="HN51" t="s">
        <v>236</v>
      </c>
      <c r="HO51" t="s">
        <v>236</v>
      </c>
      <c r="HP51" t="s">
        <v>236</v>
      </c>
    </row>
    <row r="52" spans="1:224" x14ac:dyDescent="0.2">
      <c r="A52" t="s">
        <v>288</v>
      </c>
      <c r="B52" t="s">
        <v>236</v>
      </c>
      <c r="C52" t="s">
        <v>236</v>
      </c>
      <c r="D52" t="s">
        <v>236</v>
      </c>
      <c r="E52" t="s">
        <v>236</v>
      </c>
      <c r="F52" t="s">
        <v>236</v>
      </c>
      <c r="G52" t="s">
        <v>236</v>
      </c>
      <c r="H52" t="s">
        <v>236</v>
      </c>
      <c r="I52" t="s">
        <v>236</v>
      </c>
      <c r="J52" t="s">
        <v>236</v>
      </c>
      <c r="K52" t="s">
        <v>236</v>
      </c>
      <c r="L52" t="s">
        <v>236</v>
      </c>
      <c r="M52" t="s">
        <v>236</v>
      </c>
      <c r="N52" t="s">
        <v>236</v>
      </c>
      <c r="Q52" t="s">
        <v>236</v>
      </c>
      <c r="R52" t="s">
        <v>236</v>
      </c>
      <c r="S52" t="s">
        <v>236</v>
      </c>
      <c r="T52" t="s">
        <v>236</v>
      </c>
      <c r="U52" t="s">
        <v>236</v>
      </c>
      <c r="V52" t="s">
        <v>236</v>
      </c>
      <c r="W52" t="s">
        <v>236</v>
      </c>
      <c r="X52" t="s">
        <v>236</v>
      </c>
      <c r="Y52" t="s">
        <v>236</v>
      </c>
      <c r="Z52" t="s">
        <v>236</v>
      </c>
      <c r="AA52" t="s">
        <v>236</v>
      </c>
      <c r="AB52" t="s">
        <v>236</v>
      </c>
      <c r="AC52" t="s">
        <v>236</v>
      </c>
      <c r="AF52" t="s">
        <v>236</v>
      </c>
      <c r="AG52" t="s">
        <v>236</v>
      </c>
      <c r="AH52" t="s">
        <v>236</v>
      </c>
      <c r="AI52" t="s">
        <v>236</v>
      </c>
      <c r="AJ52" t="s">
        <v>236</v>
      </c>
      <c r="AK52" t="s">
        <v>236</v>
      </c>
      <c r="AL52" t="s">
        <v>236</v>
      </c>
      <c r="AM52" t="s">
        <v>236</v>
      </c>
      <c r="AN52" t="s">
        <v>236</v>
      </c>
      <c r="AO52" t="s">
        <v>236</v>
      </c>
      <c r="AP52" t="s">
        <v>236</v>
      </c>
      <c r="AQ52" t="s">
        <v>236</v>
      </c>
      <c r="AR52" t="s">
        <v>236</v>
      </c>
      <c r="AU52" t="s">
        <v>236</v>
      </c>
      <c r="AV52" t="s">
        <v>236</v>
      </c>
      <c r="AW52" t="s">
        <v>236</v>
      </c>
      <c r="AX52" t="s">
        <v>236</v>
      </c>
      <c r="AY52" t="s">
        <v>236</v>
      </c>
      <c r="AZ52" t="s">
        <v>236</v>
      </c>
      <c r="BA52" t="s">
        <v>236</v>
      </c>
      <c r="BB52" t="s">
        <v>236</v>
      </c>
      <c r="BC52" t="s">
        <v>236</v>
      </c>
      <c r="BD52" t="s">
        <v>236</v>
      </c>
      <c r="BE52" t="s">
        <v>236</v>
      </c>
      <c r="BH52" t="s">
        <v>236</v>
      </c>
      <c r="BI52" t="s">
        <v>236</v>
      </c>
      <c r="BJ52" t="s">
        <v>236</v>
      </c>
      <c r="BK52" t="s">
        <v>236</v>
      </c>
      <c r="BL52" t="s">
        <v>236</v>
      </c>
      <c r="BM52" t="s">
        <v>236</v>
      </c>
      <c r="BN52" t="s">
        <v>236</v>
      </c>
      <c r="BO52" t="s">
        <v>236</v>
      </c>
      <c r="BP52" t="s">
        <v>236</v>
      </c>
      <c r="BQ52" t="s">
        <v>236</v>
      </c>
      <c r="BR52" t="s">
        <v>236</v>
      </c>
      <c r="BS52" t="s">
        <v>236</v>
      </c>
      <c r="BT52" t="s">
        <v>236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238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K52" t="s">
        <v>236</v>
      </c>
      <c r="CL52" t="s">
        <v>236</v>
      </c>
      <c r="CM52" t="s">
        <v>236</v>
      </c>
      <c r="CN52" t="s">
        <v>236</v>
      </c>
      <c r="CO52" t="s">
        <v>236</v>
      </c>
      <c r="CP52" t="s">
        <v>236</v>
      </c>
      <c r="CQ52" t="s">
        <v>236</v>
      </c>
      <c r="DF52" t="s">
        <v>236</v>
      </c>
      <c r="DG52" t="s">
        <v>236</v>
      </c>
      <c r="DH52" t="s">
        <v>236</v>
      </c>
      <c r="DI52" t="s">
        <v>236</v>
      </c>
      <c r="DJ52" t="s">
        <v>236</v>
      </c>
      <c r="DK52" t="s">
        <v>236</v>
      </c>
      <c r="DL52" t="s">
        <v>236</v>
      </c>
      <c r="DM52" t="s">
        <v>236</v>
      </c>
      <c r="DN52" t="s">
        <v>236</v>
      </c>
      <c r="DO52" t="s">
        <v>236</v>
      </c>
      <c r="DP52" t="s">
        <v>236</v>
      </c>
      <c r="DQ52" t="s">
        <v>236</v>
      </c>
      <c r="DR52" t="s">
        <v>236</v>
      </c>
      <c r="DS52" t="s">
        <v>236</v>
      </c>
      <c r="DT52" t="s">
        <v>236</v>
      </c>
      <c r="DX52" t="s">
        <v>236</v>
      </c>
      <c r="DY52" t="s">
        <v>236</v>
      </c>
      <c r="DZ52" t="s">
        <v>236</v>
      </c>
      <c r="EA52" t="s">
        <v>236</v>
      </c>
      <c r="EB52" t="s">
        <v>235</v>
      </c>
      <c r="EC52" t="s">
        <v>236</v>
      </c>
      <c r="ED52" t="s">
        <v>236</v>
      </c>
      <c r="EE52" t="s">
        <v>236</v>
      </c>
      <c r="EF52" t="s">
        <v>236</v>
      </c>
      <c r="EG52" t="s">
        <v>236</v>
      </c>
      <c r="EH52" t="s">
        <v>236</v>
      </c>
      <c r="EI52" t="s">
        <v>236</v>
      </c>
      <c r="EJ52" t="s">
        <v>236</v>
      </c>
      <c r="EK52" t="s">
        <v>236</v>
      </c>
      <c r="EL52" t="s">
        <v>236</v>
      </c>
      <c r="EM52" t="s">
        <v>236</v>
      </c>
      <c r="EN52" t="s">
        <v>236</v>
      </c>
      <c r="EO52" t="s">
        <v>236</v>
      </c>
      <c r="EP52" t="s">
        <v>236</v>
      </c>
      <c r="EQ52" t="s">
        <v>236</v>
      </c>
      <c r="ER52" t="s">
        <v>236</v>
      </c>
      <c r="ES52" t="s">
        <v>236</v>
      </c>
      <c r="ET52" t="s">
        <v>236</v>
      </c>
      <c r="EU52" t="s">
        <v>236</v>
      </c>
      <c r="EV52" t="s">
        <v>236</v>
      </c>
      <c r="EW52" t="s">
        <v>236</v>
      </c>
      <c r="EX52" t="s">
        <v>236</v>
      </c>
      <c r="EY52" t="s">
        <v>236</v>
      </c>
      <c r="EZ52" t="s">
        <v>236</v>
      </c>
      <c r="FA52" t="s">
        <v>236</v>
      </c>
      <c r="FB52" t="s">
        <v>236</v>
      </c>
      <c r="FC52" t="s">
        <v>236</v>
      </c>
      <c r="FD52" t="s">
        <v>236</v>
      </c>
      <c r="FE52" t="s">
        <v>236</v>
      </c>
      <c r="FF52" t="s">
        <v>236</v>
      </c>
      <c r="FG52" t="s">
        <v>236</v>
      </c>
      <c r="FH52" t="s">
        <v>236</v>
      </c>
      <c r="FI52" t="s">
        <v>236</v>
      </c>
      <c r="FJ52" t="s">
        <v>236</v>
      </c>
      <c r="FK52" t="s">
        <v>236</v>
      </c>
      <c r="FL52" t="s">
        <v>236</v>
      </c>
      <c r="FM52" t="s">
        <v>236</v>
      </c>
      <c r="FN52" t="s">
        <v>236</v>
      </c>
      <c r="FO52" t="s">
        <v>236</v>
      </c>
      <c r="FP52" t="s">
        <v>236</v>
      </c>
      <c r="FQ52" t="s">
        <v>236</v>
      </c>
      <c r="FR52" t="s">
        <v>236</v>
      </c>
      <c r="FU52" t="s">
        <v>236</v>
      </c>
      <c r="FV52" t="s">
        <v>236</v>
      </c>
      <c r="FW52" t="s">
        <v>236</v>
      </c>
      <c r="FX52" t="s">
        <v>236</v>
      </c>
      <c r="FY52" t="s">
        <v>236</v>
      </c>
      <c r="FZ52" t="s">
        <v>236</v>
      </c>
      <c r="GA52" t="s">
        <v>236</v>
      </c>
      <c r="GB52" t="s">
        <v>236</v>
      </c>
      <c r="GC52" t="s">
        <v>236</v>
      </c>
      <c r="GD52" t="s">
        <v>236</v>
      </c>
      <c r="GE52" t="s">
        <v>236</v>
      </c>
      <c r="GF52" t="s">
        <v>236</v>
      </c>
      <c r="GG52" t="s">
        <v>236</v>
      </c>
      <c r="GH52" t="s">
        <v>236</v>
      </c>
      <c r="GI52" t="s">
        <v>236</v>
      </c>
      <c r="GJ52" t="s">
        <v>236</v>
      </c>
      <c r="GK52" t="s">
        <v>236</v>
      </c>
      <c r="GL52" t="s">
        <v>236</v>
      </c>
      <c r="GM52" t="s">
        <v>236</v>
      </c>
      <c r="GN52" t="s">
        <v>236</v>
      </c>
      <c r="GO52" t="s">
        <v>236</v>
      </c>
      <c r="GP52" t="s">
        <v>236</v>
      </c>
      <c r="GQ52" t="s">
        <v>236</v>
      </c>
      <c r="GR52" t="s">
        <v>236</v>
      </c>
      <c r="GS52" t="s">
        <v>236</v>
      </c>
      <c r="GT52" t="s">
        <v>236</v>
      </c>
      <c r="GU52" t="s">
        <v>236</v>
      </c>
      <c r="GV52" t="s">
        <v>236</v>
      </c>
      <c r="GW52" t="s">
        <v>236</v>
      </c>
      <c r="GX52" t="s">
        <v>236</v>
      </c>
      <c r="GY52" t="s">
        <v>236</v>
      </c>
      <c r="GZ52" t="s">
        <v>236</v>
      </c>
      <c r="HA52" t="s">
        <v>236</v>
      </c>
      <c r="HB52" t="s">
        <v>236</v>
      </c>
      <c r="HC52" t="s">
        <v>236</v>
      </c>
      <c r="HD52" t="s">
        <v>236</v>
      </c>
      <c r="HE52" t="s">
        <v>236</v>
      </c>
      <c r="HF52" t="s">
        <v>236</v>
      </c>
      <c r="HG52" t="s">
        <v>236</v>
      </c>
      <c r="HH52" t="s">
        <v>236</v>
      </c>
      <c r="HI52" t="s">
        <v>236</v>
      </c>
      <c r="HJ52" t="s">
        <v>236</v>
      </c>
      <c r="HK52" t="s">
        <v>236</v>
      </c>
      <c r="HL52" t="s">
        <v>236</v>
      </c>
      <c r="HM52" t="s">
        <v>236</v>
      </c>
      <c r="HN52" t="s">
        <v>236</v>
      </c>
      <c r="HO52" t="s">
        <v>236</v>
      </c>
      <c r="HP52" t="s">
        <v>236</v>
      </c>
    </row>
    <row r="53" spans="1:224" x14ac:dyDescent="0.2">
      <c r="A53" t="s">
        <v>289</v>
      </c>
      <c r="B53" t="s">
        <v>234</v>
      </c>
      <c r="C53" t="s">
        <v>234</v>
      </c>
      <c r="D53" t="s">
        <v>234</v>
      </c>
      <c r="E53" t="s">
        <v>234</v>
      </c>
      <c r="F53" t="s">
        <v>234</v>
      </c>
      <c r="G53" t="s">
        <v>234</v>
      </c>
      <c r="H53" t="s">
        <v>234</v>
      </c>
      <c r="I53" t="s">
        <v>235</v>
      </c>
      <c r="J53" t="s">
        <v>234</v>
      </c>
      <c r="K53" t="s">
        <v>234</v>
      </c>
      <c r="L53" t="s">
        <v>234</v>
      </c>
      <c r="M53" t="s">
        <v>234</v>
      </c>
      <c r="N53" t="s">
        <v>234</v>
      </c>
      <c r="Q53" t="s">
        <v>234</v>
      </c>
      <c r="R53" t="s">
        <v>234</v>
      </c>
      <c r="S53" t="s">
        <v>241</v>
      </c>
      <c r="T53" t="s">
        <v>234</v>
      </c>
      <c r="U53" t="s">
        <v>235</v>
      </c>
      <c r="V53" t="s">
        <v>234</v>
      </c>
      <c r="W53" t="s">
        <v>236</v>
      </c>
      <c r="X53" t="s">
        <v>234</v>
      </c>
      <c r="Y53" t="s">
        <v>234</v>
      </c>
      <c r="Z53" t="s">
        <v>236</v>
      </c>
      <c r="AA53" t="s">
        <v>234</v>
      </c>
      <c r="AB53" t="s">
        <v>234</v>
      </c>
      <c r="AC53" t="s">
        <v>234</v>
      </c>
      <c r="AF53" t="s">
        <v>234</v>
      </c>
      <c r="AG53" t="s">
        <v>234</v>
      </c>
      <c r="AH53" t="s">
        <v>236</v>
      </c>
      <c r="AI53" t="s">
        <v>234</v>
      </c>
      <c r="AJ53" t="s">
        <v>234</v>
      </c>
      <c r="AK53" t="s">
        <v>234</v>
      </c>
      <c r="AL53" t="s">
        <v>234</v>
      </c>
      <c r="AM53" t="s">
        <v>234</v>
      </c>
      <c r="AN53" t="s">
        <v>234</v>
      </c>
      <c r="AO53" t="s">
        <v>234</v>
      </c>
      <c r="AP53" t="s">
        <v>234</v>
      </c>
      <c r="AQ53" t="s">
        <v>234</v>
      </c>
      <c r="AR53" t="s">
        <v>234</v>
      </c>
      <c r="AU53" t="s">
        <v>234</v>
      </c>
      <c r="AV53" t="s">
        <v>234</v>
      </c>
      <c r="AW53" t="s">
        <v>234</v>
      </c>
      <c r="AX53" t="s">
        <v>236</v>
      </c>
      <c r="AY53" t="s">
        <v>234</v>
      </c>
      <c r="AZ53" t="s">
        <v>234</v>
      </c>
      <c r="BA53" t="s">
        <v>234</v>
      </c>
      <c r="BB53" t="s">
        <v>234</v>
      </c>
      <c r="BC53" t="s">
        <v>234</v>
      </c>
      <c r="BD53" t="s">
        <v>234</v>
      </c>
      <c r="BE53" t="s">
        <v>234</v>
      </c>
      <c r="BH53" t="s">
        <v>234</v>
      </c>
      <c r="BI53" t="s">
        <v>234</v>
      </c>
      <c r="BJ53" t="s">
        <v>234</v>
      </c>
      <c r="BK53" t="s">
        <v>234</v>
      </c>
      <c r="BL53" t="s">
        <v>234</v>
      </c>
      <c r="BM53" t="s">
        <v>234</v>
      </c>
      <c r="BN53" t="s">
        <v>234</v>
      </c>
      <c r="BO53" t="s">
        <v>234</v>
      </c>
      <c r="BP53" t="s">
        <v>234</v>
      </c>
      <c r="BQ53" t="s">
        <v>234</v>
      </c>
      <c r="BR53" t="s">
        <v>234</v>
      </c>
      <c r="BS53" t="s">
        <v>234</v>
      </c>
      <c r="BT53" t="s">
        <v>236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238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K53" t="s">
        <v>234</v>
      </c>
      <c r="CL53" t="s">
        <v>234</v>
      </c>
      <c r="CM53" t="s">
        <v>234</v>
      </c>
      <c r="CN53" t="s">
        <v>234</v>
      </c>
      <c r="CO53" t="s">
        <v>234</v>
      </c>
      <c r="CP53" t="s">
        <v>234</v>
      </c>
      <c r="CQ53" t="s">
        <v>234</v>
      </c>
      <c r="DF53" t="s">
        <v>234</v>
      </c>
      <c r="DG53" t="s">
        <v>234</v>
      </c>
      <c r="DH53" t="s">
        <v>234</v>
      </c>
      <c r="DI53" t="s">
        <v>234</v>
      </c>
      <c r="DJ53" t="s">
        <v>234</v>
      </c>
      <c r="DK53" t="s">
        <v>234</v>
      </c>
      <c r="DL53" t="s">
        <v>234</v>
      </c>
      <c r="DM53" t="s">
        <v>234</v>
      </c>
      <c r="DN53" t="s">
        <v>234</v>
      </c>
      <c r="DO53" t="s">
        <v>234</v>
      </c>
      <c r="DP53" t="s">
        <v>234</v>
      </c>
      <c r="DQ53" t="s">
        <v>234</v>
      </c>
      <c r="DR53" t="s">
        <v>234</v>
      </c>
      <c r="DS53" t="s">
        <v>234</v>
      </c>
      <c r="DT53" t="s">
        <v>234</v>
      </c>
      <c r="DX53" t="s">
        <v>234</v>
      </c>
      <c r="DY53" t="s">
        <v>234</v>
      </c>
      <c r="DZ53" t="s">
        <v>234</v>
      </c>
      <c r="EA53" t="s">
        <v>234</v>
      </c>
      <c r="EB53" t="s">
        <v>236</v>
      </c>
      <c r="EC53" t="s">
        <v>234</v>
      </c>
      <c r="ED53" t="s">
        <v>234</v>
      </c>
      <c r="EE53" t="s">
        <v>234</v>
      </c>
      <c r="EF53" t="s">
        <v>234</v>
      </c>
      <c r="EG53" t="s">
        <v>234</v>
      </c>
      <c r="EH53" t="s">
        <v>234</v>
      </c>
      <c r="EI53" t="s">
        <v>234</v>
      </c>
      <c r="EJ53" t="s">
        <v>234</v>
      </c>
      <c r="EK53" t="s">
        <v>234</v>
      </c>
      <c r="EL53" t="s">
        <v>234</v>
      </c>
      <c r="EM53" t="s">
        <v>234</v>
      </c>
      <c r="EN53" t="s">
        <v>234</v>
      </c>
      <c r="EO53" t="s">
        <v>241</v>
      </c>
      <c r="EP53" t="s">
        <v>234</v>
      </c>
      <c r="EQ53" t="s">
        <v>234</v>
      </c>
      <c r="ER53" t="s">
        <v>234</v>
      </c>
      <c r="ES53" t="s">
        <v>234</v>
      </c>
      <c r="ET53" t="s">
        <v>234</v>
      </c>
      <c r="EU53" t="s">
        <v>234</v>
      </c>
      <c r="EV53" t="s">
        <v>234</v>
      </c>
      <c r="EW53" t="s">
        <v>234</v>
      </c>
      <c r="EX53" t="s">
        <v>234</v>
      </c>
      <c r="EY53" t="s">
        <v>234</v>
      </c>
      <c r="EZ53" t="s">
        <v>234</v>
      </c>
      <c r="FA53" t="s">
        <v>234</v>
      </c>
      <c r="FB53" t="s">
        <v>234</v>
      </c>
      <c r="FC53" t="s">
        <v>234</v>
      </c>
      <c r="FD53" t="s">
        <v>234</v>
      </c>
      <c r="FE53" t="s">
        <v>234</v>
      </c>
      <c r="FF53" t="s">
        <v>234</v>
      </c>
      <c r="FG53" t="s">
        <v>234</v>
      </c>
      <c r="FH53" t="s">
        <v>234</v>
      </c>
      <c r="FI53" t="s">
        <v>234</v>
      </c>
      <c r="FJ53" t="s">
        <v>234</v>
      </c>
      <c r="FK53" t="s">
        <v>234</v>
      </c>
      <c r="FL53" t="s">
        <v>234</v>
      </c>
      <c r="FM53" t="s">
        <v>234</v>
      </c>
      <c r="FN53" t="s">
        <v>234</v>
      </c>
      <c r="FO53" t="s">
        <v>234</v>
      </c>
      <c r="FP53" t="s">
        <v>234</v>
      </c>
      <c r="FQ53" t="s">
        <v>234</v>
      </c>
      <c r="FR53" t="s">
        <v>234</v>
      </c>
      <c r="FU53" t="s">
        <v>234</v>
      </c>
      <c r="FV53" t="s">
        <v>234</v>
      </c>
      <c r="FW53" t="s">
        <v>234</v>
      </c>
      <c r="FX53" t="s">
        <v>234</v>
      </c>
      <c r="FY53" t="s">
        <v>234</v>
      </c>
      <c r="FZ53" t="s">
        <v>234</v>
      </c>
      <c r="GA53" t="s">
        <v>234</v>
      </c>
      <c r="GB53" t="s">
        <v>234</v>
      </c>
      <c r="GC53" t="s">
        <v>234</v>
      </c>
      <c r="GD53" t="s">
        <v>237</v>
      </c>
      <c r="GE53" t="s">
        <v>234</v>
      </c>
      <c r="GF53" t="s">
        <v>234</v>
      </c>
      <c r="GG53" t="s">
        <v>234</v>
      </c>
      <c r="GH53" t="s">
        <v>234</v>
      </c>
      <c r="GI53" t="s">
        <v>234</v>
      </c>
      <c r="GJ53" t="s">
        <v>234</v>
      </c>
      <c r="GK53" t="s">
        <v>234</v>
      </c>
      <c r="GL53" t="s">
        <v>234</v>
      </c>
      <c r="GM53" t="s">
        <v>234</v>
      </c>
      <c r="GN53" t="s">
        <v>234</v>
      </c>
      <c r="GO53" t="s">
        <v>234</v>
      </c>
      <c r="GP53" t="s">
        <v>234</v>
      </c>
      <c r="GQ53" t="s">
        <v>234</v>
      </c>
      <c r="GR53" t="s">
        <v>234</v>
      </c>
      <c r="GS53" t="s">
        <v>234</v>
      </c>
      <c r="GT53" t="s">
        <v>234</v>
      </c>
      <c r="GU53" t="s">
        <v>234</v>
      </c>
      <c r="GV53" t="s">
        <v>234</v>
      </c>
      <c r="GW53" t="s">
        <v>234</v>
      </c>
      <c r="GX53" t="s">
        <v>234</v>
      </c>
      <c r="GY53" t="s">
        <v>234</v>
      </c>
      <c r="GZ53" t="s">
        <v>234</v>
      </c>
      <c r="HA53" t="s">
        <v>234</v>
      </c>
      <c r="HB53" t="s">
        <v>234</v>
      </c>
      <c r="HC53" t="s">
        <v>234</v>
      </c>
      <c r="HD53" t="s">
        <v>234</v>
      </c>
      <c r="HE53" t="s">
        <v>234</v>
      </c>
      <c r="HF53" t="s">
        <v>234</v>
      </c>
      <c r="HG53" t="s">
        <v>234</v>
      </c>
      <c r="HH53" t="s">
        <v>234</v>
      </c>
      <c r="HI53" t="s">
        <v>234</v>
      </c>
      <c r="HJ53" t="s">
        <v>234</v>
      </c>
      <c r="HK53" t="s">
        <v>234</v>
      </c>
      <c r="HL53" t="s">
        <v>234</v>
      </c>
      <c r="HM53" t="s">
        <v>234</v>
      </c>
      <c r="HN53" t="s">
        <v>234</v>
      </c>
      <c r="HO53" t="s">
        <v>234</v>
      </c>
      <c r="HP53" t="s">
        <v>234</v>
      </c>
    </row>
    <row r="54" spans="1:224" x14ac:dyDescent="0.2">
      <c r="A54" t="s">
        <v>290</v>
      </c>
      <c r="B54" t="s">
        <v>234</v>
      </c>
      <c r="C54" t="s">
        <v>234</v>
      </c>
      <c r="D54" t="s">
        <v>234</v>
      </c>
      <c r="E54" t="s">
        <v>234</v>
      </c>
      <c r="F54" t="s">
        <v>234</v>
      </c>
      <c r="G54" t="s">
        <v>234</v>
      </c>
      <c r="H54" t="s">
        <v>234</v>
      </c>
      <c r="I54" t="s">
        <v>234</v>
      </c>
      <c r="J54" t="s">
        <v>234</v>
      </c>
      <c r="K54" t="s">
        <v>234</v>
      </c>
      <c r="L54" t="s">
        <v>234</v>
      </c>
      <c r="M54" t="s">
        <v>234</v>
      </c>
      <c r="N54" t="s">
        <v>234</v>
      </c>
      <c r="Q54" t="s">
        <v>234</v>
      </c>
      <c r="R54" t="s">
        <v>234</v>
      </c>
      <c r="S54" t="s">
        <v>234</v>
      </c>
      <c r="T54" t="s">
        <v>234</v>
      </c>
      <c r="U54" t="s">
        <v>234</v>
      </c>
      <c r="V54" t="s">
        <v>234</v>
      </c>
      <c r="W54" t="s">
        <v>236</v>
      </c>
      <c r="X54" t="s">
        <v>234</v>
      </c>
      <c r="Y54" t="s">
        <v>234</v>
      </c>
      <c r="Z54" t="s">
        <v>236</v>
      </c>
      <c r="AA54" t="s">
        <v>234</v>
      </c>
      <c r="AB54" t="s">
        <v>234</v>
      </c>
      <c r="AC54" t="s">
        <v>234</v>
      </c>
      <c r="AF54" t="s">
        <v>234</v>
      </c>
      <c r="AG54" t="s">
        <v>234</v>
      </c>
      <c r="AH54" t="s">
        <v>236</v>
      </c>
      <c r="AI54" t="s">
        <v>234</v>
      </c>
      <c r="AJ54" t="s">
        <v>234</v>
      </c>
      <c r="AK54" t="s">
        <v>234</v>
      </c>
      <c r="AL54" t="s">
        <v>234</v>
      </c>
      <c r="AM54" t="s">
        <v>234</v>
      </c>
      <c r="AN54" t="s">
        <v>234</v>
      </c>
      <c r="AO54" t="s">
        <v>234</v>
      </c>
      <c r="AP54" t="s">
        <v>234</v>
      </c>
      <c r="AQ54" t="s">
        <v>234</v>
      </c>
      <c r="AR54" t="s">
        <v>234</v>
      </c>
      <c r="AU54" t="s">
        <v>234</v>
      </c>
      <c r="AV54" t="s">
        <v>234</v>
      </c>
      <c r="AW54" t="s">
        <v>234</v>
      </c>
      <c r="AX54" t="s">
        <v>236</v>
      </c>
      <c r="AY54" t="s">
        <v>234</v>
      </c>
      <c r="AZ54" t="s">
        <v>234</v>
      </c>
      <c r="BA54" t="s">
        <v>234</v>
      </c>
      <c r="BB54" t="s">
        <v>234</v>
      </c>
      <c r="BC54" t="s">
        <v>234</v>
      </c>
      <c r="BD54" t="s">
        <v>234</v>
      </c>
      <c r="BE54" t="s">
        <v>234</v>
      </c>
      <c r="BH54" t="s">
        <v>234</v>
      </c>
      <c r="BI54" t="s">
        <v>234</v>
      </c>
      <c r="BJ54" t="s">
        <v>234</v>
      </c>
      <c r="BK54" t="s">
        <v>234</v>
      </c>
      <c r="BL54" t="s">
        <v>234</v>
      </c>
      <c r="BM54" t="s">
        <v>234</v>
      </c>
      <c r="BN54" t="s">
        <v>234</v>
      </c>
      <c r="BO54" t="s">
        <v>234</v>
      </c>
      <c r="BP54" t="s">
        <v>234</v>
      </c>
      <c r="BQ54" t="s">
        <v>234</v>
      </c>
      <c r="BR54" t="s">
        <v>234</v>
      </c>
      <c r="BS54" t="s">
        <v>234</v>
      </c>
      <c r="BT54" t="s">
        <v>236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238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K54" t="s">
        <v>234</v>
      </c>
      <c r="CL54" t="s">
        <v>234</v>
      </c>
      <c r="CM54" t="s">
        <v>234</v>
      </c>
      <c r="CN54" t="s">
        <v>234</v>
      </c>
      <c r="CO54" t="s">
        <v>234</v>
      </c>
      <c r="CP54" t="s">
        <v>234</v>
      </c>
      <c r="CQ54" t="s">
        <v>234</v>
      </c>
      <c r="DF54" t="s">
        <v>234</v>
      </c>
      <c r="DG54" t="s">
        <v>234</v>
      </c>
      <c r="DH54" t="s">
        <v>234</v>
      </c>
      <c r="DI54" t="s">
        <v>234</v>
      </c>
      <c r="DJ54" t="s">
        <v>234</v>
      </c>
      <c r="DK54" t="s">
        <v>234</v>
      </c>
      <c r="DL54" t="s">
        <v>234</v>
      </c>
      <c r="DM54" t="s">
        <v>234</v>
      </c>
      <c r="DN54" t="s">
        <v>234</v>
      </c>
      <c r="DO54" t="s">
        <v>234</v>
      </c>
      <c r="DP54" t="s">
        <v>234</v>
      </c>
      <c r="DQ54" t="s">
        <v>234</v>
      </c>
      <c r="DR54" t="s">
        <v>234</v>
      </c>
      <c r="DS54" t="s">
        <v>234</v>
      </c>
      <c r="DT54" t="s">
        <v>234</v>
      </c>
      <c r="DX54" t="s">
        <v>234</v>
      </c>
      <c r="DY54" t="s">
        <v>234</v>
      </c>
      <c r="DZ54" t="s">
        <v>234</v>
      </c>
      <c r="EA54" t="s">
        <v>234</v>
      </c>
      <c r="EB54" t="s">
        <v>234</v>
      </c>
      <c r="EC54" t="s">
        <v>234</v>
      </c>
      <c r="ED54" t="s">
        <v>234</v>
      </c>
      <c r="EE54" t="s">
        <v>234</v>
      </c>
      <c r="EF54" t="s">
        <v>234</v>
      </c>
      <c r="EG54" t="s">
        <v>234</v>
      </c>
      <c r="EH54" t="s">
        <v>234</v>
      </c>
      <c r="EI54" t="s">
        <v>234</v>
      </c>
      <c r="EJ54" t="s">
        <v>234</v>
      </c>
      <c r="EK54" t="s">
        <v>234</v>
      </c>
      <c r="EL54" t="s">
        <v>234</v>
      </c>
      <c r="EM54" t="s">
        <v>234</v>
      </c>
      <c r="EN54" t="s">
        <v>234</v>
      </c>
      <c r="EO54" t="s">
        <v>234</v>
      </c>
      <c r="EP54" t="s">
        <v>234</v>
      </c>
      <c r="EQ54" t="s">
        <v>234</v>
      </c>
      <c r="ER54" t="s">
        <v>234</v>
      </c>
      <c r="ES54" t="s">
        <v>234</v>
      </c>
      <c r="ET54" t="s">
        <v>234</v>
      </c>
      <c r="EU54" t="s">
        <v>234</v>
      </c>
      <c r="EV54" t="s">
        <v>234</v>
      </c>
      <c r="EW54" t="s">
        <v>234</v>
      </c>
      <c r="EX54" t="s">
        <v>234</v>
      </c>
      <c r="EY54" t="s">
        <v>234</v>
      </c>
      <c r="EZ54" t="s">
        <v>234</v>
      </c>
      <c r="FA54" t="s">
        <v>234</v>
      </c>
      <c r="FB54" t="s">
        <v>234</v>
      </c>
      <c r="FC54" t="s">
        <v>234</v>
      </c>
      <c r="FD54" t="s">
        <v>234</v>
      </c>
      <c r="FE54" t="s">
        <v>234</v>
      </c>
      <c r="FF54" t="s">
        <v>234</v>
      </c>
      <c r="FG54" t="s">
        <v>234</v>
      </c>
      <c r="FH54" t="s">
        <v>234</v>
      </c>
      <c r="FI54" t="s">
        <v>234</v>
      </c>
      <c r="FJ54" t="s">
        <v>234</v>
      </c>
      <c r="FK54" t="s">
        <v>234</v>
      </c>
      <c r="FL54" t="s">
        <v>234</v>
      </c>
      <c r="FM54" t="s">
        <v>234</v>
      </c>
      <c r="FN54" t="s">
        <v>234</v>
      </c>
      <c r="FO54" t="s">
        <v>234</v>
      </c>
      <c r="FP54" t="s">
        <v>234</v>
      </c>
      <c r="FQ54" t="s">
        <v>234</v>
      </c>
      <c r="FR54" t="s">
        <v>234</v>
      </c>
      <c r="FU54" t="s">
        <v>234</v>
      </c>
      <c r="FV54" t="s">
        <v>234</v>
      </c>
      <c r="FW54" t="s">
        <v>234</v>
      </c>
      <c r="FX54" t="s">
        <v>234</v>
      </c>
      <c r="FY54" t="s">
        <v>234</v>
      </c>
      <c r="FZ54" t="s">
        <v>234</v>
      </c>
      <c r="GA54" t="s">
        <v>234</v>
      </c>
      <c r="GB54" t="s">
        <v>234</v>
      </c>
      <c r="GC54" t="s">
        <v>234</v>
      </c>
      <c r="GD54" t="s">
        <v>237</v>
      </c>
      <c r="GE54" t="s">
        <v>234</v>
      </c>
      <c r="GF54" t="s">
        <v>234</v>
      </c>
      <c r="GG54" t="s">
        <v>234</v>
      </c>
      <c r="GH54" t="s">
        <v>234</v>
      </c>
      <c r="GI54" t="s">
        <v>234</v>
      </c>
      <c r="GJ54" t="s">
        <v>234</v>
      </c>
      <c r="GK54" t="s">
        <v>234</v>
      </c>
      <c r="GL54" t="s">
        <v>234</v>
      </c>
      <c r="GM54" t="s">
        <v>234</v>
      </c>
      <c r="GN54" t="s">
        <v>234</v>
      </c>
      <c r="GO54" t="s">
        <v>234</v>
      </c>
      <c r="GP54" t="s">
        <v>234</v>
      </c>
      <c r="GQ54" t="s">
        <v>234</v>
      </c>
      <c r="GR54" t="s">
        <v>234</v>
      </c>
      <c r="GS54" t="s">
        <v>234</v>
      </c>
      <c r="GT54" t="s">
        <v>234</v>
      </c>
      <c r="GU54" t="s">
        <v>234</v>
      </c>
      <c r="GV54" t="s">
        <v>234</v>
      </c>
      <c r="GW54" t="s">
        <v>234</v>
      </c>
      <c r="GX54" t="s">
        <v>234</v>
      </c>
      <c r="GY54" t="s">
        <v>234</v>
      </c>
      <c r="GZ54" t="s">
        <v>234</v>
      </c>
      <c r="HA54" t="s">
        <v>234</v>
      </c>
      <c r="HB54" t="s">
        <v>234</v>
      </c>
      <c r="HC54" t="s">
        <v>234</v>
      </c>
      <c r="HD54" t="s">
        <v>234</v>
      </c>
      <c r="HE54" t="s">
        <v>234</v>
      </c>
      <c r="HF54" t="s">
        <v>234</v>
      </c>
      <c r="HG54" t="s">
        <v>234</v>
      </c>
      <c r="HH54" t="s">
        <v>234</v>
      </c>
      <c r="HI54" t="s">
        <v>234</v>
      </c>
      <c r="HJ54" t="s">
        <v>234</v>
      </c>
      <c r="HK54" t="s">
        <v>234</v>
      </c>
      <c r="HL54" t="s">
        <v>234</v>
      </c>
      <c r="HM54" t="s">
        <v>234</v>
      </c>
      <c r="HN54" t="s">
        <v>234</v>
      </c>
      <c r="HO54" t="s">
        <v>234</v>
      </c>
      <c r="HP54" t="s">
        <v>234</v>
      </c>
    </row>
    <row r="55" spans="1:224" x14ac:dyDescent="0.2">
      <c r="A55" t="s">
        <v>291</v>
      </c>
      <c r="B55" t="s">
        <v>236</v>
      </c>
      <c r="C55" t="s">
        <v>236</v>
      </c>
      <c r="D55" t="s">
        <v>234</v>
      </c>
      <c r="E55" t="s">
        <v>234</v>
      </c>
      <c r="F55" t="s">
        <v>236</v>
      </c>
      <c r="G55" t="s">
        <v>234</v>
      </c>
      <c r="H55" t="s">
        <v>234</v>
      </c>
      <c r="I55" t="s">
        <v>234</v>
      </c>
      <c r="J55" t="s">
        <v>234</v>
      </c>
      <c r="K55" t="s">
        <v>234</v>
      </c>
      <c r="L55" t="s">
        <v>234</v>
      </c>
      <c r="M55" t="s">
        <v>234</v>
      </c>
      <c r="N55" t="s">
        <v>234</v>
      </c>
      <c r="Q55" t="s">
        <v>234</v>
      </c>
      <c r="R55" t="s">
        <v>234</v>
      </c>
      <c r="S55" t="s">
        <v>234</v>
      </c>
      <c r="T55" t="s">
        <v>234</v>
      </c>
      <c r="U55" t="s">
        <v>234</v>
      </c>
      <c r="V55" t="s">
        <v>234</v>
      </c>
      <c r="W55" t="s">
        <v>236</v>
      </c>
      <c r="X55" t="s">
        <v>234</v>
      </c>
      <c r="Y55" t="s">
        <v>234</v>
      </c>
      <c r="Z55" t="s">
        <v>236</v>
      </c>
      <c r="AA55" t="s">
        <v>234</v>
      </c>
      <c r="AB55" t="s">
        <v>234</v>
      </c>
      <c r="AC55" t="s">
        <v>237</v>
      </c>
      <c r="AF55" t="s">
        <v>236</v>
      </c>
      <c r="AG55" t="s">
        <v>236</v>
      </c>
      <c r="AH55" t="s">
        <v>236</v>
      </c>
      <c r="AI55" t="s">
        <v>236</v>
      </c>
      <c r="AJ55" t="s">
        <v>236</v>
      </c>
      <c r="AK55" t="s">
        <v>236</v>
      </c>
      <c r="AL55" t="s">
        <v>236</v>
      </c>
      <c r="AM55" t="s">
        <v>236</v>
      </c>
      <c r="AN55" t="s">
        <v>236</v>
      </c>
      <c r="AO55" t="s">
        <v>236</v>
      </c>
      <c r="AP55" t="s">
        <v>236</v>
      </c>
      <c r="AQ55" t="s">
        <v>236</v>
      </c>
      <c r="AR55" t="s">
        <v>236</v>
      </c>
      <c r="AU55" t="s">
        <v>234</v>
      </c>
      <c r="AV55" t="s">
        <v>234</v>
      </c>
      <c r="AW55" t="s">
        <v>236</v>
      </c>
      <c r="AX55" t="s">
        <v>236</v>
      </c>
      <c r="AY55" t="s">
        <v>241</v>
      </c>
      <c r="AZ55" t="s">
        <v>234</v>
      </c>
      <c r="BA55" t="s">
        <v>238</v>
      </c>
      <c r="BB55" t="s">
        <v>234</v>
      </c>
      <c r="BC55" t="s">
        <v>241</v>
      </c>
      <c r="BD55" t="s">
        <v>234</v>
      </c>
      <c r="BE55" t="s">
        <v>234</v>
      </c>
      <c r="BH55" t="s">
        <v>234</v>
      </c>
      <c r="BI55" t="s">
        <v>234</v>
      </c>
      <c r="BJ55" t="s">
        <v>237</v>
      </c>
      <c r="BK55" t="s">
        <v>234</v>
      </c>
      <c r="BL55" t="s">
        <v>234</v>
      </c>
      <c r="BM55" t="s">
        <v>234</v>
      </c>
      <c r="BN55" t="s">
        <v>234</v>
      </c>
      <c r="BO55" t="s">
        <v>234</v>
      </c>
      <c r="BP55" t="s">
        <v>234</v>
      </c>
      <c r="BQ55" t="s">
        <v>234</v>
      </c>
      <c r="BR55" t="s">
        <v>234</v>
      </c>
      <c r="BS55" t="s">
        <v>234</v>
      </c>
      <c r="BT55" t="s">
        <v>236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238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K55" t="s">
        <v>234</v>
      </c>
      <c r="CL55" t="s">
        <v>241</v>
      </c>
      <c r="CM55" t="s">
        <v>236</v>
      </c>
      <c r="CN55" t="s">
        <v>234</v>
      </c>
      <c r="CO55" t="s">
        <v>234</v>
      </c>
      <c r="CP55" t="s">
        <v>234</v>
      </c>
      <c r="CQ55" t="s">
        <v>234</v>
      </c>
      <c r="DF55" t="s">
        <v>234</v>
      </c>
      <c r="DG55" t="s">
        <v>234</v>
      </c>
      <c r="DH55" t="s">
        <v>234</v>
      </c>
      <c r="DI55" t="s">
        <v>234</v>
      </c>
      <c r="DJ55" t="s">
        <v>234</v>
      </c>
      <c r="DK55" t="s">
        <v>234</v>
      </c>
      <c r="DL55" t="s">
        <v>234</v>
      </c>
      <c r="DM55" t="s">
        <v>234</v>
      </c>
      <c r="DN55" t="s">
        <v>234</v>
      </c>
      <c r="DO55" t="s">
        <v>234</v>
      </c>
      <c r="DP55" t="s">
        <v>234</v>
      </c>
      <c r="DQ55" t="s">
        <v>237</v>
      </c>
      <c r="DR55" t="s">
        <v>234</v>
      </c>
      <c r="DS55" t="s">
        <v>234</v>
      </c>
      <c r="DT55" t="s">
        <v>234</v>
      </c>
      <c r="DX55" t="s">
        <v>234</v>
      </c>
      <c r="DY55" t="s">
        <v>236</v>
      </c>
      <c r="DZ55" t="s">
        <v>234</v>
      </c>
      <c r="EA55" t="s">
        <v>234</v>
      </c>
      <c r="EB55" t="s">
        <v>235</v>
      </c>
      <c r="EC55" t="s">
        <v>234</v>
      </c>
      <c r="ED55" t="s">
        <v>234</v>
      </c>
      <c r="EE55" t="s">
        <v>234</v>
      </c>
      <c r="EF55" t="s">
        <v>234</v>
      </c>
      <c r="EG55" t="s">
        <v>234</v>
      </c>
      <c r="EH55" t="s">
        <v>234</v>
      </c>
      <c r="EI55" t="s">
        <v>234</v>
      </c>
      <c r="EJ55" t="s">
        <v>234</v>
      </c>
      <c r="EK55" t="s">
        <v>234</v>
      </c>
      <c r="EL55" t="s">
        <v>234</v>
      </c>
      <c r="EM55" t="s">
        <v>234</v>
      </c>
      <c r="EN55" t="s">
        <v>234</v>
      </c>
      <c r="EO55" t="s">
        <v>234</v>
      </c>
      <c r="EP55" t="s">
        <v>234</v>
      </c>
      <c r="EQ55" t="s">
        <v>234</v>
      </c>
      <c r="ER55" t="s">
        <v>234</v>
      </c>
      <c r="ES55" t="s">
        <v>234</v>
      </c>
      <c r="ET55" t="s">
        <v>234</v>
      </c>
      <c r="EU55" t="s">
        <v>234</v>
      </c>
      <c r="EV55" t="s">
        <v>234</v>
      </c>
      <c r="EW55" t="s">
        <v>234</v>
      </c>
      <c r="EX55" t="s">
        <v>234</v>
      </c>
      <c r="EY55" t="s">
        <v>234</v>
      </c>
      <c r="EZ55" t="s">
        <v>234</v>
      </c>
      <c r="FA55" t="s">
        <v>234</v>
      </c>
      <c r="FB55" t="s">
        <v>234</v>
      </c>
      <c r="FC55" t="s">
        <v>234</v>
      </c>
      <c r="FD55" t="s">
        <v>234</v>
      </c>
      <c r="FE55" t="s">
        <v>234</v>
      </c>
      <c r="FF55" t="s">
        <v>234</v>
      </c>
      <c r="FG55" t="s">
        <v>234</v>
      </c>
      <c r="FH55" t="s">
        <v>234</v>
      </c>
      <c r="FI55" t="s">
        <v>237</v>
      </c>
      <c r="FJ55" t="s">
        <v>241</v>
      </c>
      <c r="FK55" t="s">
        <v>234</v>
      </c>
      <c r="FL55" t="s">
        <v>234</v>
      </c>
      <c r="FM55" t="s">
        <v>234</v>
      </c>
      <c r="FN55" t="s">
        <v>241</v>
      </c>
      <c r="FO55" t="s">
        <v>234</v>
      </c>
      <c r="FP55" t="s">
        <v>234</v>
      </c>
      <c r="FQ55" t="s">
        <v>234</v>
      </c>
      <c r="FR55" t="s">
        <v>234</v>
      </c>
      <c r="FU55" t="s">
        <v>234</v>
      </c>
      <c r="FV55" t="s">
        <v>234</v>
      </c>
      <c r="FW55" t="s">
        <v>234</v>
      </c>
      <c r="FX55" t="s">
        <v>234</v>
      </c>
      <c r="FY55" t="s">
        <v>234</v>
      </c>
      <c r="FZ55" t="s">
        <v>241</v>
      </c>
      <c r="GA55" t="s">
        <v>234</v>
      </c>
      <c r="GB55" t="s">
        <v>234</v>
      </c>
      <c r="GC55" t="s">
        <v>234</v>
      </c>
      <c r="GD55" t="s">
        <v>234</v>
      </c>
      <c r="GE55" t="s">
        <v>234</v>
      </c>
      <c r="GF55" t="s">
        <v>234</v>
      </c>
      <c r="GG55" t="s">
        <v>234</v>
      </c>
      <c r="GH55" t="s">
        <v>234</v>
      </c>
      <c r="GI55" t="s">
        <v>234</v>
      </c>
      <c r="GJ55" t="s">
        <v>234</v>
      </c>
      <c r="GK55" t="s">
        <v>234</v>
      </c>
      <c r="GL55" t="s">
        <v>234</v>
      </c>
      <c r="GM55" t="s">
        <v>241</v>
      </c>
      <c r="GN55" t="s">
        <v>241</v>
      </c>
      <c r="GO55" t="s">
        <v>234</v>
      </c>
      <c r="GP55" t="s">
        <v>241</v>
      </c>
      <c r="GQ55" t="s">
        <v>241</v>
      </c>
      <c r="GR55" t="s">
        <v>236</v>
      </c>
      <c r="GS55" t="s">
        <v>234</v>
      </c>
      <c r="GT55" t="s">
        <v>234</v>
      </c>
      <c r="GU55" t="s">
        <v>234</v>
      </c>
      <c r="GV55" t="s">
        <v>234</v>
      </c>
      <c r="GW55" t="s">
        <v>234</v>
      </c>
      <c r="GX55" t="s">
        <v>234</v>
      </c>
      <c r="GY55" t="s">
        <v>234</v>
      </c>
      <c r="GZ55" t="s">
        <v>234</v>
      </c>
      <c r="HA55" t="s">
        <v>241</v>
      </c>
      <c r="HB55" t="s">
        <v>234</v>
      </c>
      <c r="HC55" t="s">
        <v>234</v>
      </c>
      <c r="HD55" t="s">
        <v>234</v>
      </c>
      <c r="HE55" t="s">
        <v>237</v>
      </c>
      <c r="HF55" t="s">
        <v>234</v>
      </c>
      <c r="HG55" t="s">
        <v>234</v>
      </c>
      <c r="HH55" t="s">
        <v>234</v>
      </c>
      <c r="HI55" t="s">
        <v>234</v>
      </c>
      <c r="HJ55" t="s">
        <v>237</v>
      </c>
      <c r="HK55" t="s">
        <v>234</v>
      </c>
      <c r="HL55" t="s">
        <v>234</v>
      </c>
      <c r="HM55" t="s">
        <v>234</v>
      </c>
      <c r="HN55" t="s">
        <v>234</v>
      </c>
      <c r="HO55" t="s">
        <v>234</v>
      </c>
      <c r="HP55" t="s">
        <v>234</v>
      </c>
    </row>
    <row r="56" spans="1:224" x14ac:dyDescent="0.2">
      <c r="A56" t="s">
        <v>292</v>
      </c>
      <c r="B56" t="s">
        <v>234</v>
      </c>
      <c r="C56" t="s">
        <v>234</v>
      </c>
      <c r="D56" t="s">
        <v>234</v>
      </c>
      <c r="E56" t="s">
        <v>234</v>
      </c>
      <c r="F56" t="s">
        <v>234</v>
      </c>
      <c r="G56" t="s">
        <v>234</v>
      </c>
      <c r="H56" t="s">
        <v>234</v>
      </c>
      <c r="I56" t="s">
        <v>236</v>
      </c>
      <c r="J56" t="s">
        <v>234</v>
      </c>
      <c r="K56" t="s">
        <v>234</v>
      </c>
      <c r="L56" t="s">
        <v>234</v>
      </c>
      <c r="M56" t="s">
        <v>234</v>
      </c>
      <c r="N56" t="s">
        <v>234</v>
      </c>
      <c r="Q56" t="s">
        <v>234</v>
      </c>
      <c r="R56" t="s">
        <v>234</v>
      </c>
      <c r="S56" t="s">
        <v>234</v>
      </c>
      <c r="T56" t="s">
        <v>234</v>
      </c>
      <c r="U56" t="s">
        <v>234</v>
      </c>
      <c r="V56" t="s">
        <v>234</v>
      </c>
      <c r="W56" t="s">
        <v>236</v>
      </c>
      <c r="X56" t="s">
        <v>234</v>
      </c>
      <c r="Y56" t="s">
        <v>234</v>
      </c>
      <c r="Z56" t="s">
        <v>236</v>
      </c>
      <c r="AA56" t="s">
        <v>234</v>
      </c>
      <c r="AB56" t="s">
        <v>234</v>
      </c>
      <c r="AC56" t="s">
        <v>234</v>
      </c>
      <c r="AF56" t="s">
        <v>234</v>
      </c>
      <c r="AG56" t="s">
        <v>234</v>
      </c>
      <c r="AH56" t="s">
        <v>236</v>
      </c>
      <c r="AI56" t="s">
        <v>234</v>
      </c>
      <c r="AJ56" t="s">
        <v>234</v>
      </c>
      <c r="AK56" t="s">
        <v>234</v>
      </c>
      <c r="AL56" t="s">
        <v>234</v>
      </c>
      <c r="AM56" t="s">
        <v>234</v>
      </c>
      <c r="AN56" t="s">
        <v>234</v>
      </c>
      <c r="AO56" t="s">
        <v>234</v>
      </c>
      <c r="AP56" t="s">
        <v>234</v>
      </c>
      <c r="AQ56" t="s">
        <v>234</v>
      </c>
      <c r="AR56" t="s">
        <v>234</v>
      </c>
      <c r="AU56" t="s">
        <v>234</v>
      </c>
      <c r="AV56" t="s">
        <v>234</v>
      </c>
      <c r="AW56" t="s">
        <v>234</v>
      </c>
      <c r="AX56" t="s">
        <v>236</v>
      </c>
      <c r="AY56" t="s">
        <v>234</v>
      </c>
      <c r="AZ56" t="s">
        <v>235</v>
      </c>
      <c r="BA56" t="s">
        <v>234</v>
      </c>
      <c r="BB56" t="s">
        <v>234</v>
      </c>
      <c r="BC56" t="s">
        <v>234</v>
      </c>
      <c r="BD56" t="s">
        <v>234</v>
      </c>
      <c r="BE56" t="s">
        <v>234</v>
      </c>
      <c r="BH56" t="s">
        <v>234</v>
      </c>
      <c r="BI56" t="s">
        <v>234</v>
      </c>
      <c r="BJ56" t="s">
        <v>234</v>
      </c>
      <c r="BK56" t="s">
        <v>234</v>
      </c>
      <c r="BL56" t="s">
        <v>234</v>
      </c>
      <c r="BM56" t="s">
        <v>234</v>
      </c>
      <c r="BN56" t="s">
        <v>234</v>
      </c>
      <c r="BO56" t="s">
        <v>234</v>
      </c>
      <c r="BP56" t="s">
        <v>234</v>
      </c>
      <c r="BQ56" t="s">
        <v>234</v>
      </c>
      <c r="BR56" t="s">
        <v>234</v>
      </c>
      <c r="BS56" t="s">
        <v>234</v>
      </c>
      <c r="BT56" t="s">
        <v>236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238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K56" t="s">
        <v>234</v>
      </c>
      <c r="CL56" t="s">
        <v>236</v>
      </c>
      <c r="CM56" t="s">
        <v>234</v>
      </c>
      <c r="CN56" t="s">
        <v>234</v>
      </c>
      <c r="CO56" t="s">
        <v>234</v>
      </c>
      <c r="CP56" t="s">
        <v>234</v>
      </c>
      <c r="CQ56" t="s">
        <v>234</v>
      </c>
      <c r="DF56" t="s">
        <v>234</v>
      </c>
      <c r="DG56" t="s">
        <v>234</v>
      </c>
      <c r="DH56" t="s">
        <v>234</v>
      </c>
      <c r="DI56" t="s">
        <v>234</v>
      </c>
      <c r="DJ56" t="s">
        <v>234</v>
      </c>
      <c r="DK56" t="s">
        <v>234</v>
      </c>
      <c r="DL56" t="s">
        <v>234</v>
      </c>
      <c r="DM56" t="s">
        <v>234</v>
      </c>
      <c r="DN56" t="s">
        <v>234</v>
      </c>
      <c r="DO56" t="s">
        <v>234</v>
      </c>
      <c r="DP56" t="s">
        <v>234</v>
      </c>
      <c r="DQ56" t="s">
        <v>234</v>
      </c>
      <c r="DR56" t="s">
        <v>234</v>
      </c>
      <c r="DS56" t="s">
        <v>234</v>
      </c>
      <c r="DT56" t="s">
        <v>234</v>
      </c>
      <c r="DX56" t="s">
        <v>234</v>
      </c>
      <c r="DY56" t="s">
        <v>234</v>
      </c>
      <c r="DZ56" t="s">
        <v>234</v>
      </c>
      <c r="EA56" t="s">
        <v>234</v>
      </c>
      <c r="EB56" t="s">
        <v>234</v>
      </c>
      <c r="EC56" t="s">
        <v>234</v>
      </c>
      <c r="ED56" t="s">
        <v>234</v>
      </c>
      <c r="EE56" t="s">
        <v>234</v>
      </c>
      <c r="EF56" t="s">
        <v>234</v>
      </c>
      <c r="EG56" t="s">
        <v>234</v>
      </c>
      <c r="EH56" t="s">
        <v>234</v>
      </c>
      <c r="EI56" t="s">
        <v>234</v>
      </c>
      <c r="EJ56" t="s">
        <v>234</v>
      </c>
      <c r="EK56" t="s">
        <v>234</v>
      </c>
      <c r="EL56" t="s">
        <v>234</v>
      </c>
      <c r="EM56" t="s">
        <v>234</v>
      </c>
      <c r="EN56" t="s">
        <v>234</v>
      </c>
      <c r="EO56" t="s">
        <v>234</v>
      </c>
      <c r="EP56" t="s">
        <v>234</v>
      </c>
      <c r="EQ56" t="s">
        <v>234</v>
      </c>
      <c r="ER56" t="s">
        <v>234</v>
      </c>
      <c r="ES56" t="s">
        <v>234</v>
      </c>
      <c r="ET56" t="s">
        <v>234</v>
      </c>
      <c r="EU56" t="s">
        <v>234</v>
      </c>
      <c r="EV56" t="s">
        <v>234</v>
      </c>
      <c r="EW56" t="s">
        <v>234</v>
      </c>
      <c r="EX56" t="s">
        <v>234</v>
      </c>
      <c r="EY56" t="s">
        <v>234</v>
      </c>
      <c r="EZ56" t="s">
        <v>234</v>
      </c>
      <c r="FA56" t="s">
        <v>234</v>
      </c>
      <c r="FB56" t="s">
        <v>234</v>
      </c>
      <c r="FC56" t="s">
        <v>234</v>
      </c>
      <c r="FD56" t="s">
        <v>234</v>
      </c>
      <c r="FE56" t="s">
        <v>234</v>
      </c>
      <c r="FF56" t="s">
        <v>234</v>
      </c>
      <c r="FG56" t="s">
        <v>235</v>
      </c>
      <c r="FH56" t="s">
        <v>234</v>
      </c>
      <c r="FI56" t="s">
        <v>234</v>
      </c>
      <c r="FJ56" t="s">
        <v>234</v>
      </c>
      <c r="FK56" t="s">
        <v>234</v>
      </c>
      <c r="FL56" t="s">
        <v>234</v>
      </c>
      <c r="FM56" t="s">
        <v>234</v>
      </c>
      <c r="FN56" t="s">
        <v>234</v>
      </c>
      <c r="FO56" t="s">
        <v>234</v>
      </c>
      <c r="FP56" t="s">
        <v>234</v>
      </c>
      <c r="FQ56" t="s">
        <v>234</v>
      </c>
      <c r="FR56" t="s">
        <v>234</v>
      </c>
      <c r="FU56" t="s">
        <v>234</v>
      </c>
      <c r="FV56" t="s">
        <v>234</v>
      </c>
      <c r="FW56" t="s">
        <v>234</v>
      </c>
      <c r="FX56" t="s">
        <v>234</v>
      </c>
      <c r="FY56" t="s">
        <v>234</v>
      </c>
      <c r="FZ56" t="s">
        <v>234</v>
      </c>
      <c r="GA56" t="s">
        <v>234</v>
      </c>
      <c r="GB56" t="s">
        <v>234</v>
      </c>
      <c r="GC56" t="s">
        <v>234</v>
      </c>
      <c r="GD56" t="s">
        <v>234</v>
      </c>
      <c r="GE56" t="s">
        <v>236</v>
      </c>
      <c r="GF56" t="s">
        <v>234</v>
      </c>
      <c r="GG56" t="s">
        <v>234</v>
      </c>
      <c r="GH56" t="s">
        <v>234</v>
      </c>
      <c r="GI56" t="s">
        <v>234</v>
      </c>
      <c r="GJ56" t="s">
        <v>234</v>
      </c>
      <c r="GK56" t="s">
        <v>234</v>
      </c>
      <c r="GL56" t="s">
        <v>234</v>
      </c>
      <c r="GM56" t="s">
        <v>234</v>
      </c>
      <c r="GN56" t="s">
        <v>234</v>
      </c>
      <c r="GO56" t="s">
        <v>234</v>
      </c>
      <c r="GP56" t="s">
        <v>234</v>
      </c>
      <c r="GQ56" t="s">
        <v>234</v>
      </c>
      <c r="GR56" t="s">
        <v>234</v>
      </c>
      <c r="GS56" t="s">
        <v>234</v>
      </c>
      <c r="GT56" t="s">
        <v>237</v>
      </c>
      <c r="GU56" t="s">
        <v>234</v>
      </c>
      <c r="GV56" t="s">
        <v>234</v>
      </c>
      <c r="GW56" t="s">
        <v>234</v>
      </c>
      <c r="GX56" t="s">
        <v>234</v>
      </c>
      <c r="GY56" t="s">
        <v>234</v>
      </c>
      <c r="GZ56" t="s">
        <v>234</v>
      </c>
      <c r="HA56" t="s">
        <v>234</v>
      </c>
      <c r="HB56" t="s">
        <v>234</v>
      </c>
      <c r="HC56" t="s">
        <v>234</v>
      </c>
      <c r="HD56" t="s">
        <v>234</v>
      </c>
      <c r="HE56" t="s">
        <v>234</v>
      </c>
      <c r="HF56" t="s">
        <v>234</v>
      </c>
      <c r="HG56" t="s">
        <v>234</v>
      </c>
      <c r="HH56" t="s">
        <v>234</v>
      </c>
      <c r="HI56" t="s">
        <v>234</v>
      </c>
      <c r="HJ56" t="s">
        <v>234</v>
      </c>
      <c r="HK56" t="s">
        <v>234</v>
      </c>
      <c r="HL56" t="s">
        <v>234</v>
      </c>
      <c r="HM56" t="s">
        <v>234</v>
      </c>
      <c r="HN56" t="s">
        <v>234</v>
      </c>
      <c r="HO56" t="s">
        <v>234</v>
      </c>
      <c r="HP56" t="s">
        <v>234</v>
      </c>
    </row>
    <row r="57" spans="1:224" x14ac:dyDescent="0.2">
      <c r="A57" t="s">
        <v>293</v>
      </c>
      <c r="B57" t="s">
        <v>234</v>
      </c>
      <c r="C57" t="s">
        <v>234</v>
      </c>
      <c r="D57" t="s">
        <v>234</v>
      </c>
      <c r="E57" t="s">
        <v>234</v>
      </c>
      <c r="F57" t="s">
        <v>234</v>
      </c>
      <c r="G57" t="s">
        <v>234</v>
      </c>
      <c r="H57" t="s">
        <v>234</v>
      </c>
      <c r="I57" t="s">
        <v>236</v>
      </c>
      <c r="J57" t="s">
        <v>234</v>
      </c>
      <c r="K57" t="s">
        <v>234</v>
      </c>
      <c r="L57" t="s">
        <v>234</v>
      </c>
      <c r="M57" t="s">
        <v>234</v>
      </c>
      <c r="N57" t="s">
        <v>234</v>
      </c>
      <c r="Q57" t="s">
        <v>234</v>
      </c>
      <c r="R57" t="s">
        <v>234</v>
      </c>
      <c r="S57" t="s">
        <v>234</v>
      </c>
      <c r="T57" t="s">
        <v>234</v>
      </c>
      <c r="U57" t="s">
        <v>234</v>
      </c>
      <c r="V57" t="s">
        <v>234</v>
      </c>
      <c r="W57" t="s">
        <v>236</v>
      </c>
      <c r="X57" t="s">
        <v>234</v>
      </c>
      <c r="Y57" t="s">
        <v>234</v>
      </c>
      <c r="Z57" t="s">
        <v>236</v>
      </c>
      <c r="AA57" t="s">
        <v>234</v>
      </c>
      <c r="AB57" t="s">
        <v>234</v>
      </c>
      <c r="AC57" t="s">
        <v>234</v>
      </c>
      <c r="AF57" t="s">
        <v>234</v>
      </c>
      <c r="AG57" t="s">
        <v>234</v>
      </c>
      <c r="AH57" t="s">
        <v>236</v>
      </c>
      <c r="AI57" t="s">
        <v>234</v>
      </c>
      <c r="AJ57" t="s">
        <v>234</v>
      </c>
      <c r="AK57" t="s">
        <v>234</v>
      </c>
      <c r="AL57" t="s">
        <v>234</v>
      </c>
      <c r="AM57" t="s">
        <v>234</v>
      </c>
      <c r="AN57" t="s">
        <v>234</v>
      </c>
      <c r="AO57" t="s">
        <v>234</v>
      </c>
      <c r="AP57" t="s">
        <v>234</v>
      </c>
      <c r="AQ57" t="s">
        <v>234</v>
      </c>
      <c r="AR57" t="s">
        <v>234</v>
      </c>
      <c r="AU57" t="s">
        <v>234</v>
      </c>
      <c r="AV57" t="s">
        <v>234</v>
      </c>
      <c r="AW57" t="s">
        <v>234</v>
      </c>
      <c r="AX57" t="s">
        <v>236</v>
      </c>
      <c r="AY57" t="s">
        <v>234</v>
      </c>
      <c r="AZ57" t="s">
        <v>234</v>
      </c>
      <c r="BA57" t="s">
        <v>234</v>
      </c>
      <c r="BB57" t="s">
        <v>234</v>
      </c>
      <c r="BC57" t="s">
        <v>234</v>
      </c>
      <c r="BD57" t="s">
        <v>234</v>
      </c>
      <c r="BE57" t="s">
        <v>234</v>
      </c>
      <c r="BH57" t="s">
        <v>234</v>
      </c>
      <c r="BI57" t="s">
        <v>234</v>
      </c>
      <c r="BJ57" t="s">
        <v>234</v>
      </c>
      <c r="BK57" t="s">
        <v>234</v>
      </c>
      <c r="BL57" t="s">
        <v>234</v>
      </c>
      <c r="BM57" t="s">
        <v>234</v>
      </c>
      <c r="BN57" t="s">
        <v>234</v>
      </c>
      <c r="BO57" t="s">
        <v>234</v>
      </c>
      <c r="BP57" t="s">
        <v>234</v>
      </c>
      <c r="BQ57" t="s">
        <v>234</v>
      </c>
      <c r="BR57" t="s">
        <v>234</v>
      </c>
      <c r="BS57" t="s">
        <v>234</v>
      </c>
      <c r="BT57" t="s">
        <v>236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238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K57" t="s">
        <v>234</v>
      </c>
      <c r="CL57" t="s">
        <v>241</v>
      </c>
      <c r="CM57" t="s">
        <v>234</v>
      </c>
      <c r="CN57" t="s">
        <v>234</v>
      </c>
      <c r="CO57" t="s">
        <v>234</v>
      </c>
      <c r="CP57" t="s">
        <v>234</v>
      </c>
      <c r="CQ57" t="s">
        <v>234</v>
      </c>
      <c r="DF57" t="s">
        <v>234</v>
      </c>
      <c r="DG57" t="s">
        <v>234</v>
      </c>
      <c r="DH57" t="s">
        <v>234</v>
      </c>
      <c r="DI57" t="s">
        <v>234</v>
      </c>
      <c r="DJ57" t="s">
        <v>234</v>
      </c>
      <c r="DK57" t="s">
        <v>234</v>
      </c>
      <c r="DL57" t="s">
        <v>234</v>
      </c>
      <c r="DM57" t="s">
        <v>234</v>
      </c>
      <c r="DN57" t="s">
        <v>234</v>
      </c>
      <c r="DO57" t="s">
        <v>234</v>
      </c>
      <c r="DP57" t="s">
        <v>234</v>
      </c>
      <c r="DQ57" t="s">
        <v>234</v>
      </c>
      <c r="DR57" t="s">
        <v>234</v>
      </c>
      <c r="DS57" t="s">
        <v>234</v>
      </c>
      <c r="DT57" t="s">
        <v>234</v>
      </c>
      <c r="DX57" t="s">
        <v>234</v>
      </c>
      <c r="DY57" t="s">
        <v>234</v>
      </c>
      <c r="DZ57" t="s">
        <v>234</v>
      </c>
      <c r="EA57" t="s">
        <v>234</v>
      </c>
      <c r="EB57" t="s">
        <v>235</v>
      </c>
      <c r="EC57" t="s">
        <v>234</v>
      </c>
      <c r="ED57" t="s">
        <v>234</v>
      </c>
      <c r="EE57" t="s">
        <v>234</v>
      </c>
      <c r="EF57" t="s">
        <v>234</v>
      </c>
      <c r="EG57" t="s">
        <v>234</v>
      </c>
      <c r="EH57" t="s">
        <v>234</v>
      </c>
      <c r="EI57" t="s">
        <v>234</v>
      </c>
      <c r="EJ57" t="s">
        <v>234</v>
      </c>
      <c r="EK57" t="s">
        <v>234</v>
      </c>
      <c r="EL57" t="s">
        <v>234</v>
      </c>
      <c r="EM57" t="s">
        <v>234</v>
      </c>
      <c r="EN57" t="s">
        <v>234</v>
      </c>
      <c r="EO57" t="s">
        <v>234</v>
      </c>
      <c r="EP57" t="s">
        <v>234</v>
      </c>
      <c r="EQ57" t="s">
        <v>234</v>
      </c>
      <c r="ER57" t="s">
        <v>234</v>
      </c>
      <c r="ES57" t="s">
        <v>234</v>
      </c>
      <c r="ET57" t="s">
        <v>234</v>
      </c>
      <c r="EU57" t="s">
        <v>234</v>
      </c>
      <c r="EV57" t="s">
        <v>234</v>
      </c>
      <c r="EW57" t="s">
        <v>234</v>
      </c>
      <c r="EX57" t="s">
        <v>234</v>
      </c>
      <c r="EY57" t="s">
        <v>234</v>
      </c>
      <c r="EZ57" t="s">
        <v>234</v>
      </c>
      <c r="FA57" t="s">
        <v>234</v>
      </c>
      <c r="FB57" t="s">
        <v>234</v>
      </c>
      <c r="FC57" t="s">
        <v>234</v>
      </c>
      <c r="FD57" t="s">
        <v>234</v>
      </c>
      <c r="FE57" t="s">
        <v>234</v>
      </c>
      <c r="FF57" t="s">
        <v>234</v>
      </c>
      <c r="FG57" t="s">
        <v>234</v>
      </c>
      <c r="FH57" t="s">
        <v>234</v>
      </c>
      <c r="FI57" t="s">
        <v>234</v>
      </c>
      <c r="FJ57" t="s">
        <v>234</v>
      </c>
      <c r="FK57" t="s">
        <v>234</v>
      </c>
      <c r="FL57" t="s">
        <v>234</v>
      </c>
      <c r="FM57" t="s">
        <v>234</v>
      </c>
      <c r="FN57" t="s">
        <v>234</v>
      </c>
      <c r="FO57" t="s">
        <v>234</v>
      </c>
      <c r="FP57" t="s">
        <v>234</v>
      </c>
      <c r="FQ57" t="s">
        <v>234</v>
      </c>
      <c r="FR57" t="s">
        <v>234</v>
      </c>
      <c r="FU57" t="s">
        <v>234</v>
      </c>
      <c r="FV57" t="s">
        <v>234</v>
      </c>
      <c r="FW57" t="s">
        <v>234</v>
      </c>
      <c r="FX57" t="s">
        <v>234</v>
      </c>
      <c r="FY57" t="s">
        <v>234</v>
      </c>
      <c r="FZ57" t="s">
        <v>234</v>
      </c>
      <c r="GA57" t="s">
        <v>234</v>
      </c>
      <c r="GB57" t="s">
        <v>234</v>
      </c>
      <c r="GC57" t="s">
        <v>234</v>
      </c>
      <c r="GD57" t="s">
        <v>234</v>
      </c>
      <c r="GE57" t="s">
        <v>241</v>
      </c>
      <c r="GF57" t="s">
        <v>234</v>
      </c>
      <c r="GG57" t="s">
        <v>234</v>
      </c>
      <c r="GH57" t="s">
        <v>234</v>
      </c>
      <c r="GI57" t="s">
        <v>234</v>
      </c>
      <c r="GJ57" t="s">
        <v>234</v>
      </c>
      <c r="GK57" t="s">
        <v>234</v>
      </c>
      <c r="GL57" t="s">
        <v>234</v>
      </c>
      <c r="GM57" t="s">
        <v>234</v>
      </c>
      <c r="GN57" t="s">
        <v>234</v>
      </c>
      <c r="GO57" t="s">
        <v>234</v>
      </c>
      <c r="GP57" t="s">
        <v>234</v>
      </c>
      <c r="GQ57" t="s">
        <v>234</v>
      </c>
      <c r="GR57" t="s">
        <v>234</v>
      </c>
      <c r="GS57" t="s">
        <v>234</v>
      </c>
      <c r="GT57" t="s">
        <v>237</v>
      </c>
      <c r="GU57" t="s">
        <v>234</v>
      </c>
      <c r="GV57" t="s">
        <v>234</v>
      </c>
      <c r="GW57" t="s">
        <v>234</v>
      </c>
      <c r="GX57" t="s">
        <v>234</v>
      </c>
      <c r="GY57" t="s">
        <v>234</v>
      </c>
      <c r="GZ57" t="s">
        <v>234</v>
      </c>
      <c r="HA57" t="s">
        <v>234</v>
      </c>
      <c r="HB57" t="s">
        <v>234</v>
      </c>
      <c r="HC57" t="s">
        <v>234</v>
      </c>
      <c r="HD57" t="s">
        <v>234</v>
      </c>
      <c r="HE57" t="s">
        <v>234</v>
      </c>
      <c r="HF57" t="s">
        <v>234</v>
      </c>
      <c r="HG57" t="s">
        <v>234</v>
      </c>
      <c r="HH57" t="s">
        <v>234</v>
      </c>
      <c r="HI57" t="s">
        <v>234</v>
      </c>
      <c r="HJ57" t="s">
        <v>234</v>
      </c>
      <c r="HK57" t="s">
        <v>234</v>
      </c>
      <c r="HL57" t="s">
        <v>234</v>
      </c>
      <c r="HM57" t="s">
        <v>234</v>
      </c>
      <c r="HN57" t="s">
        <v>234</v>
      </c>
      <c r="HO57" t="s">
        <v>234</v>
      </c>
      <c r="HP57" t="s">
        <v>234</v>
      </c>
    </row>
    <row r="58" spans="1:224" x14ac:dyDescent="0.2">
      <c r="A58" t="s">
        <v>294</v>
      </c>
      <c r="B58" t="s">
        <v>234</v>
      </c>
      <c r="C58" t="s">
        <v>234</v>
      </c>
      <c r="D58" t="s">
        <v>234</v>
      </c>
      <c r="E58" t="s">
        <v>234</v>
      </c>
      <c r="F58" t="s">
        <v>234</v>
      </c>
      <c r="G58" t="s">
        <v>234</v>
      </c>
      <c r="H58" t="s">
        <v>234</v>
      </c>
      <c r="I58" t="s">
        <v>236</v>
      </c>
      <c r="J58" t="s">
        <v>234</v>
      </c>
      <c r="K58" t="s">
        <v>234</v>
      </c>
      <c r="L58" t="s">
        <v>234</v>
      </c>
      <c r="M58" t="s">
        <v>234</v>
      </c>
      <c r="N58" t="s">
        <v>234</v>
      </c>
      <c r="Q58" t="s">
        <v>234</v>
      </c>
      <c r="R58" t="s">
        <v>234</v>
      </c>
      <c r="S58" t="s">
        <v>234</v>
      </c>
      <c r="T58" t="s">
        <v>234</v>
      </c>
      <c r="U58" t="s">
        <v>234</v>
      </c>
      <c r="V58" t="s">
        <v>234</v>
      </c>
      <c r="W58" t="s">
        <v>236</v>
      </c>
      <c r="X58" t="s">
        <v>234</v>
      </c>
      <c r="Y58" t="s">
        <v>234</v>
      </c>
      <c r="Z58" t="s">
        <v>236</v>
      </c>
      <c r="AA58" t="s">
        <v>234</v>
      </c>
      <c r="AB58" t="s">
        <v>234</v>
      </c>
      <c r="AC58" t="s">
        <v>234</v>
      </c>
      <c r="AF58" t="s">
        <v>234</v>
      </c>
      <c r="AG58" t="s">
        <v>234</v>
      </c>
      <c r="AH58" t="s">
        <v>236</v>
      </c>
      <c r="AI58" t="s">
        <v>234</v>
      </c>
      <c r="AJ58" t="s">
        <v>234</v>
      </c>
      <c r="AK58" t="s">
        <v>234</v>
      </c>
      <c r="AL58" t="s">
        <v>234</v>
      </c>
      <c r="AM58" t="s">
        <v>234</v>
      </c>
      <c r="AN58" t="s">
        <v>234</v>
      </c>
      <c r="AO58" t="s">
        <v>234</v>
      </c>
      <c r="AP58" t="s">
        <v>234</v>
      </c>
      <c r="AQ58" t="s">
        <v>234</v>
      </c>
      <c r="AR58" t="s">
        <v>234</v>
      </c>
      <c r="AU58" t="s">
        <v>234</v>
      </c>
      <c r="AV58" t="s">
        <v>234</v>
      </c>
      <c r="AW58" t="s">
        <v>234</v>
      </c>
      <c r="AX58" t="s">
        <v>236</v>
      </c>
      <c r="AY58" t="s">
        <v>234</v>
      </c>
      <c r="AZ58" t="s">
        <v>234</v>
      </c>
      <c r="BA58" t="s">
        <v>234</v>
      </c>
      <c r="BB58" t="s">
        <v>234</v>
      </c>
      <c r="BC58" t="s">
        <v>234</v>
      </c>
      <c r="BD58" t="s">
        <v>234</v>
      </c>
      <c r="BE58" t="s">
        <v>234</v>
      </c>
      <c r="BH58" t="s">
        <v>234</v>
      </c>
      <c r="BI58" t="s">
        <v>234</v>
      </c>
      <c r="BJ58" t="s">
        <v>234</v>
      </c>
      <c r="BK58" t="s">
        <v>234</v>
      </c>
      <c r="BL58" t="s">
        <v>234</v>
      </c>
      <c r="BM58" t="s">
        <v>234</v>
      </c>
      <c r="BN58" t="s">
        <v>234</v>
      </c>
      <c r="BO58" t="s">
        <v>234</v>
      </c>
      <c r="BP58" t="s">
        <v>234</v>
      </c>
      <c r="BQ58" t="s">
        <v>234</v>
      </c>
      <c r="BR58" t="s">
        <v>234</v>
      </c>
      <c r="BS58" t="s">
        <v>234</v>
      </c>
      <c r="BT58" t="s">
        <v>236</v>
      </c>
      <c r="BW58" t="s">
        <v>234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238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K58" t="s">
        <v>234</v>
      </c>
      <c r="CL58" t="s">
        <v>241</v>
      </c>
      <c r="CM58" t="s">
        <v>234</v>
      </c>
      <c r="CN58" t="s">
        <v>234</v>
      </c>
      <c r="CO58" t="s">
        <v>234</v>
      </c>
      <c r="CP58" t="s">
        <v>234</v>
      </c>
      <c r="CQ58" t="s">
        <v>234</v>
      </c>
      <c r="DF58" t="s">
        <v>234</v>
      </c>
      <c r="DG58" t="s">
        <v>234</v>
      </c>
      <c r="DH58" t="s">
        <v>234</v>
      </c>
      <c r="DI58" t="s">
        <v>234</v>
      </c>
      <c r="DJ58" t="s">
        <v>234</v>
      </c>
      <c r="DK58" t="s">
        <v>234</v>
      </c>
      <c r="DL58" t="s">
        <v>234</v>
      </c>
      <c r="DM58" t="s">
        <v>234</v>
      </c>
      <c r="DN58" t="s">
        <v>234</v>
      </c>
      <c r="DO58" t="s">
        <v>234</v>
      </c>
      <c r="DP58" t="s">
        <v>234</v>
      </c>
      <c r="DQ58" t="s">
        <v>234</v>
      </c>
      <c r="DR58" t="s">
        <v>234</v>
      </c>
      <c r="DS58" t="s">
        <v>234</v>
      </c>
      <c r="DT58" t="s">
        <v>234</v>
      </c>
      <c r="DX58" t="s">
        <v>234</v>
      </c>
      <c r="DY58" t="s">
        <v>234</v>
      </c>
      <c r="DZ58" t="s">
        <v>234</v>
      </c>
      <c r="EA58" t="s">
        <v>234</v>
      </c>
      <c r="EB58" t="s">
        <v>235</v>
      </c>
      <c r="EC58" t="s">
        <v>234</v>
      </c>
      <c r="ED58" t="s">
        <v>234</v>
      </c>
      <c r="EE58" t="s">
        <v>234</v>
      </c>
      <c r="EF58" t="s">
        <v>234</v>
      </c>
      <c r="EG58" t="s">
        <v>234</v>
      </c>
      <c r="EH58" t="s">
        <v>234</v>
      </c>
      <c r="EI58" t="s">
        <v>234</v>
      </c>
      <c r="EJ58" t="s">
        <v>234</v>
      </c>
      <c r="EK58" t="s">
        <v>234</v>
      </c>
      <c r="EL58" t="s">
        <v>234</v>
      </c>
      <c r="EM58" t="s">
        <v>234</v>
      </c>
      <c r="EN58" t="s">
        <v>234</v>
      </c>
      <c r="EO58" t="s">
        <v>234</v>
      </c>
      <c r="EP58" t="s">
        <v>234</v>
      </c>
      <c r="EQ58" t="s">
        <v>234</v>
      </c>
      <c r="ER58" t="s">
        <v>234</v>
      </c>
      <c r="ES58" t="s">
        <v>234</v>
      </c>
      <c r="ET58" t="s">
        <v>234</v>
      </c>
      <c r="EU58" t="s">
        <v>234</v>
      </c>
      <c r="EV58" t="s">
        <v>234</v>
      </c>
      <c r="EW58" t="s">
        <v>234</v>
      </c>
      <c r="EX58" t="s">
        <v>234</v>
      </c>
      <c r="EY58" t="s">
        <v>234</v>
      </c>
      <c r="EZ58" t="s">
        <v>234</v>
      </c>
      <c r="FA58" t="s">
        <v>234</v>
      </c>
      <c r="FB58" t="s">
        <v>234</v>
      </c>
      <c r="FC58" t="s">
        <v>234</v>
      </c>
      <c r="FD58" t="s">
        <v>234</v>
      </c>
      <c r="FE58" t="s">
        <v>234</v>
      </c>
      <c r="FF58" t="s">
        <v>234</v>
      </c>
      <c r="FG58" t="s">
        <v>234</v>
      </c>
      <c r="FH58" t="s">
        <v>234</v>
      </c>
      <c r="FI58" t="s">
        <v>234</v>
      </c>
      <c r="FJ58" t="s">
        <v>234</v>
      </c>
      <c r="FK58" t="s">
        <v>234</v>
      </c>
      <c r="FL58" t="s">
        <v>234</v>
      </c>
      <c r="FM58" t="s">
        <v>234</v>
      </c>
      <c r="FN58" t="s">
        <v>234</v>
      </c>
      <c r="FO58" t="s">
        <v>234</v>
      </c>
      <c r="FP58" t="s">
        <v>234</v>
      </c>
      <c r="FQ58" t="s">
        <v>234</v>
      </c>
      <c r="FR58" t="s">
        <v>234</v>
      </c>
      <c r="FU58" t="s">
        <v>234</v>
      </c>
      <c r="FV58" t="s">
        <v>234</v>
      </c>
      <c r="FW58" t="s">
        <v>234</v>
      </c>
      <c r="FX58" t="s">
        <v>234</v>
      </c>
      <c r="FY58" t="s">
        <v>234</v>
      </c>
      <c r="FZ58" t="s">
        <v>234</v>
      </c>
      <c r="GA58" t="s">
        <v>234</v>
      </c>
      <c r="GB58" t="s">
        <v>234</v>
      </c>
      <c r="GC58" t="s">
        <v>234</v>
      </c>
      <c r="GD58" t="s">
        <v>234</v>
      </c>
      <c r="GE58" t="s">
        <v>241</v>
      </c>
      <c r="GF58" t="s">
        <v>234</v>
      </c>
      <c r="GG58" t="s">
        <v>234</v>
      </c>
      <c r="GH58" t="s">
        <v>234</v>
      </c>
      <c r="GI58" t="s">
        <v>234</v>
      </c>
      <c r="GJ58" t="s">
        <v>234</v>
      </c>
      <c r="GK58" t="s">
        <v>234</v>
      </c>
      <c r="GL58" t="s">
        <v>234</v>
      </c>
      <c r="GM58" t="s">
        <v>234</v>
      </c>
      <c r="GN58" t="s">
        <v>234</v>
      </c>
      <c r="GO58" t="s">
        <v>234</v>
      </c>
      <c r="GP58" t="s">
        <v>234</v>
      </c>
      <c r="GQ58" t="s">
        <v>234</v>
      </c>
      <c r="GR58" t="s">
        <v>234</v>
      </c>
      <c r="GS58" t="s">
        <v>234</v>
      </c>
      <c r="GT58" t="s">
        <v>237</v>
      </c>
      <c r="GU58" t="s">
        <v>234</v>
      </c>
      <c r="GV58" t="s">
        <v>234</v>
      </c>
      <c r="GW58" t="s">
        <v>234</v>
      </c>
      <c r="GX58" t="s">
        <v>234</v>
      </c>
      <c r="GY58" t="s">
        <v>234</v>
      </c>
      <c r="GZ58" t="s">
        <v>234</v>
      </c>
      <c r="HA58" t="s">
        <v>234</v>
      </c>
      <c r="HB58" t="s">
        <v>234</v>
      </c>
      <c r="HC58" t="s">
        <v>234</v>
      </c>
      <c r="HD58" t="s">
        <v>234</v>
      </c>
      <c r="HE58" t="s">
        <v>234</v>
      </c>
      <c r="HF58" t="s">
        <v>234</v>
      </c>
      <c r="HG58" t="s">
        <v>234</v>
      </c>
      <c r="HH58" t="s">
        <v>234</v>
      </c>
      <c r="HI58" t="s">
        <v>234</v>
      </c>
      <c r="HJ58" t="s">
        <v>234</v>
      </c>
      <c r="HK58" t="s">
        <v>234</v>
      </c>
      <c r="HL58" t="s">
        <v>234</v>
      </c>
      <c r="HM58" t="s">
        <v>234</v>
      </c>
      <c r="HN58" t="s">
        <v>234</v>
      </c>
      <c r="HO58" t="s">
        <v>234</v>
      </c>
      <c r="HP58" t="s">
        <v>234</v>
      </c>
    </row>
    <row r="59" spans="1:224" x14ac:dyDescent="0.2">
      <c r="A59" t="s">
        <v>295</v>
      </c>
      <c r="B59" t="s">
        <v>234</v>
      </c>
      <c r="C59" t="s">
        <v>234</v>
      </c>
      <c r="D59" t="s">
        <v>234</v>
      </c>
      <c r="E59" t="s">
        <v>234</v>
      </c>
      <c r="F59" t="s">
        <v>234</v>
      </c>
      <c r="G59" t="s">
        <v>234</v>
      </c>
      <c r="H59" t="s">
        <v>234</v>
      </c>
      <c r="I59" t="s">
        <v>236</v>
      </c>
      <c r="J59" t="s">
        <v>234</v>
      </c>
      <c r="K59" t="s">
        <v>234</v>
      </c>
      <c r="L59" t="s">
        <v>234</v>
      </c>
      <c r="M59" t="s">
        <v>234</v>
      </c>
      <c r="N59" t="s">
        <v>234</v>
      </c>
      <c r="Q59" t="s">
        <v>234</v>
      </c>
      <c r="R59" t="s">
        <v>234</v>
      </c>
      <c r="S59" t="s">
        <v>234</v>
      </c>
      <c r="T59" t="s">
        <v>234</v>
      </c>
      <c r="U59" t="s">
        <v>234</v>
      </c>
      <c r="V59" t="s">
        <v>234</v>
      </c>
      <c r="W59" t="s">
        <v>236</v>
      </c>
      <c r="X59" t="s">
        <v>234</v>
      </c>
      <c r="Y59" t="s">
        <v>234</v>
      </c>
      <c r="Z59" t="s">
        <v>236</v>
      </c>
      <c r="AA59" t="s">
        <v>234</v>
      </c>
      <c r="AB59" t="s">
        <v>234</v>
      </c>
      <c r="AC59" t="s">
        <v>234</v>
      </c>
      <c r="AF59" t="s">
        <v>234</v>
      </c>
      <c r="AG59" t="s">
        <v>234</v>
      </c>
      <c r="AH59" t="s">
        <v>236</v>
      </c>
      <c r="AI59" t="s">
        <v>234</v>
      </c>
      <c r="AJ59" t="s">
        <v>234</v>
      </c>
      <c r="AK59" t="s">
        <v>234</v>
      </c>
      <c r="AL59" t="s">
        <v>234</v>
      </c>
      <c r="AM59" t="s">
        <v>234</v>
      </c>
      <c r="AN59" t="s">
        <v>234</v>
      </c>
      <c r="AO59" t="s">
        <v>234</v>
      </c>
      <c r="AP59" t="s">
        <v>234</v>
      </c>
      <c r="AQ59" t="s">
        <v>234</v>
      </c>
      <c r="AR59" t="s">
        <v>234</v>
      </c>
      <c r="AU59" t="s">
        <v>234</v>
      </c>
      <c r="AV59" t="s">
        <v>234</v>
      </c>
      <c r="AW59" t="s">
        <v>234</v>
      </c>
      <c r="AX59" t="s">
        <v>236</v>
      </c>
      <c r="AY59" t="s">
        <v>234</v>
      </c>
      <c r="AZ59" t="s">
        <v>238</v>
      </c>
      <c r="BA59" t="s">
        <v>234</v>
      </c>
      <c r="BB59" t="s">
        <v>234</v>
      </c>
      <c r="BC59" t="s">
        <v>234</v>
      </c>
      <c r="BD59" t="s">
        <v>234</v>
      </c>
      <c r="BE59" t="s">
        <v>234</v>
      </c>
      <c r="BH59" t="s">
        <v>234</v>
      </c>
      <c r="BI59" t="s">
        <v>234</v>
      </c>
      <c r="BJ59" t="s">
        <v>234</v>
      </c>
      <c r="BK59" t="s">
        <v>234</v>
      </c>
      <c r="BL59" t="s">
        <v>234</v>
      </c>
      <c r="BM59" t="s">
        <v>234</v>
      </c>
      <c r="BN59" t="s">
        <v>234</v>
      </c>
      <c r="BO59" t="s">
        <v>234</v>
      </c>
      <c r="BP59" t="s">
        <v>234</v>
      </c>
      <c r="BQ59" t="s">
        <v>234</v>
      </c>
      <c r="BR59" t="s">
        <v>234</v>
      </c>
      <c r="BS59" t="s">
        <v>234</v>
      </c>
      <c r="BT59" t="s">
        <v>236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238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K59" t="s">
        <v>234</v>
      </c>
      <c r="CL59" t="s">
        <v>236</v>
      </c>
      <c r="CM59" t="s">
        <v>234</v>
      </c>
      <c r="CN59" t="s">
        <v>234</v>
      </c>
      <c r="CO59" t="s">
        <v>234</v>
      </c>
      <c r="CP59" t="s">
        <v>234</v>
      </c>
      <c r="CQ59" t="s">
        <v>234</v>
      </c>
      <c r="DF59" t="s">
        <v>234</v>
      </c>
      <c r="DG59" t="s">
        <v>234</v>
      </c>
      <c r="DH59" t="s">
        <v>234</v>
      </c>
      <c r="DI59" t="s">
        <v>234</v>
      </c>
      <c r="DJ59" t="s">
        <v>234</v>
      </c>
      <c r="DK59" t="s">
        <v>234</v>
      </c>
      <c r="DL59" t="s">
        <v>234</v>
      </c>
      <c r="DM59" t="s">
        <v>234</v>
      </c>
      <c r="DN59" t="s">
        <v>234</v>
      </c>
      <c r="DO59" t="s">
        <v>234</v>
      </c>
      <c r="DP59" t="s">
        <v>234</v>
      </c>
      <c r="DQ59" t="s">
        <v>234</v>
      </c>
      <c r="DR59" t="s">
        <v>234</v>
      </c>
      <c r="DS59" t="s">
        <v>234</v>
      </c>
      <c r="DT59" t="s">
        <v>234</v>
      </c>
      <c r="DX59" t="s">
        <v>234</v>
      </c>
      <c r="DY59" t="s">
        <v>234</v>
      </c>
      <c r="DZ59" t="s">
        <v>234</v>
      </c>
      <c r="EA59" t="s">
        <v>234</v>
      </c>
      <c r="EB59" t="s">
        <v>234</v>
      </c>
      <c r="EC59" t="s">
        <v>234</v>
      </c>
      <c r="ED59" t="s">
        <v>234</v>
      </c>
      <c r="EE59" t="s">
        <v>234</v>
      </c>
      <c r="EF59" t="s">
        <v>234</v>
      </c>
      <c r="EG59" t="s">
        <v>234</v>
      </c>
      <c r="EH59" t="s">
        <v>234</v>
      </c>
      <c r="EI59" t="s">
        <v>234</v>
      </c>
      <c r="EJ59" t="s">
        <v>234</v>
      </c>
      <c r="EK59" t="s">
        <v>234</v>
      </c>
      <c r="EL59" t="s">
        <v>234</v>
      </c>
      <c r="EM59" t="s">
        <v>234</v>
      </c>
      <c r="EN59" t="s">
        <v>234</v>
      </c>
      <c r="EO59" t="s">
        <v>234</v>
      </c>
      <c r="EP59" t="s">
        <v>234</v>
      </c>
      <c r="EQ59" t="s">
        <v>234</v>
      </c>
      <c r="ER59" t="s">
        <v>234</v>
      </c>
      <c r="ES59" t="s">
        <v>234</v>
      </c>
      <c r="ET59" t="s">
        <v>234</v>
      </c>
      <c r="EU59" t="s">
        <v>234</v>
      </c>
      <c r="EV59" t="s">
        <v>234</v>
      </c>
      <c r="EW59" t="s">
        <v>234</v>
      </c>
      <c r="EX59" t="s">
        <v>234</v>
      </c>
      <c r="EY59" t="s">
        <v>234</v>
      </c>
      <c r="EZ59" t="s">
        <v>234</v>
      </c>
      <c r="FA59" t="s">
        <v>234</v>
      </c>
      <c r="FB59" t="s">
        <v>234</v>
      </c>
      <c r="FC59" t="s">
        <v>234</v>
      </c>
      <c r="FD59" t="s">
        <v>234</v>
      </c>
      <c r="FE59" t="s">
        <v>234</v>
      </c>
      <c r="FF59" t="s">
        <v>234</v>
      </c>
      <c r="FG59" t="s">
        <v>234</v>
      </c>
      <c r="FH59" t="s">
        <v>234</v>
      </c>
      <c r="FI59" t="s">
        <v>234</v>
      </c>
      <c r="FJ59" t="s">
        <v>234</v>
      </c>
      <c r="FK59" t="s">
        <v>234</v>
      </c>
      <c r="FL59" t="s">
        <v>234</v>
      </c>
      <c r="FM59" t="s">
        <v>234</v>
      </c>
      <c r="FN59" t="s">
        <v>234</v>
      </c>
      <c r="FO59" t="s">
        <v>234</v>
      </c>
      <c r="FP59" t="s">
        <v>234</v>
      </c>
      <c r="FQ59" t="s">
        <v>234</v>
      </c>
      <c r="FR59" t="s">
        <v>234</v>
      </c>
      <c r="FU59" t="s">
        <v>234</v>
      </c>
      <c r="FV59" t="s">
        <v>234</v>
      </c>
      <c r="FW59" t="s">
        <v>234</v>
      </c>
      <c r="FX59" t="s">
        <v>234</v>
      </c>
      <c r="FY59" t="s">
        <v>234</v>
      </c>
      <c r="FZ59" t="s">
        <v>234</v>
      </c>
      <c r="GA59" t="s">
        <v>234</v>
      </c>
      <c r="GB59" t="s">
        <v>234</v>
      </c>
      <c r="GC59" t="s">
        <v>234</v>
      </c>
      <c r="GD59" t="s">
        <v>234</v>
      </c>
      <c r="GE59" t="s">
        <v>236</v>
      </c>
      <c r="GF59" t="s">
        <v>234</v>
      </c>
      <c r="GG59" t="s">
        <v>234</v>
      </c>
      <c r="GH59" t="s">
        <v>234</v>
      </c>
      <c r="GI59" t="s">
        <v>234</v>
      </c>
      <c r="GJ59" t="s">
        <v>234</v>
      </c>
      <c r="GK59" t="s">
        <v>234</v>
      </c>
      <c r="GL59" t="s">
        <v>234</v>
      </c>
      <c r="GM59" t="s">
        <v>234</v>
      </c>
      <c r="GN59" t="s">
        <v>234</v>
      </c>
      <c r="GO59" t="s">
        <v>234</v>
      </c>
      <c r="GP59" t="s">
        <v>234</v>
      </c>
      <c r="GQ59" t="s">
        <v>234</v>
      </c>
      <c r="GR59" t="s">
        <v>234</v>
      </c>
      <c r="GS59" t="s">
        <v>234</v>
      </c>
      <c r="GT59" t="s">
        <v>235</v>
      </c>
      <c r="GU59" t="s">
        <v>234</v>
      </c>
      <c r="GV59" t="s">
        <v>234</v>
      </c>
      <c r="GW59" t="s">
        <v>234</v>
      </c>
      <c r="GX59" t="s">
        <v>234</v>
      </c>
      <c r="GY59" t="s">
        <v>234</v>
      </c>
      <c r="GZ59" t="s">
        <v>234</v>
      </c>
      <c r="HA59" t="s">
        <v>234</v>
      </c>
      <c r="HB59" t="s">
        <v>234</v>
      </c>
      <c r="HC59" t="s">
        <v>234</v>
      </c>
      <c r="HD59" t="s">
        <v>234</v>
      </c>
      <c r="HE59" t="s">
        <v>234</v>
      </c>
      <c r="HF59" t="s">
        <v>234</v>
      </c>
      <c r="HG59" t="s">
        <v>234</v>
      </c>
      <c r="HH59" t="s">
        <v>234</v>
      </c>
      <c r="HI59" t="s">
        <v>234</v>
      </c>
      <c r="HJ59" t="s">
        <v>234</v>
      </c>
      <c r="HK59" t="s">
        <v>234</v>
      </c>
      <c r="HL59" t="s">
        <v>234</v>
      </c>
      <c r="HM59" t="s">
        <v>234</v>
      </c>
      <c r="HN59" t="s">
        <v>234</v>
      </c>
      <c r="HO59" t="s">
        <v>234</v>
      </c>
      <c r="HP59" t="s">
        <v>234</v>
      </c>
    </row>
    <row r="60" spans="1:224" x14ac:dyDescent="0.2">
      <c r="A60" t="s">
        <v>296</v>
      </c>
      <c r="B60" t="s">
        <v>241</v>
      </c>
      <c r="C60" t="s">
        <v>241</v>
      </c>
      <c r="D60" t="s">
        <v>234</v>
      </c>
      <c r="E60" t="s">
        <v>234</v>
      </c>
      <c r="F60" t="s">
        <v>234</v>
      </c>
      <c r="G60" t="s">
        <v>241</v>
      </c>
      <c r="H60" t="s">
        <v>234</v>
      </c>
      <c r="I60" t="s">
        <v>234</v>
      </c>
      <c r="J60" t="s">
        <v>234</v>
      </c>
      <c r="K60" t="s">
        <v>234</v>
      </c>
      <c r="L60" t="s">
        <v>234</v>
      </c>
      <c r="M60" t="s">
        <v>241</v>
      </c>
      <c r="N60" t="s">
        <v>234</v>
      </c>
      <c r="Q60" t="s">
        <v>241</v>
      </c>
      <c r="R60" t="s">
        <v>234</v>
      </c>
      <c r="S60" t="s">
        <v>234</v>
      </c>
      <c r="T60" t="s">
        <v>241</v>
      </c>
      <c r="U60" t="s">
        <v>241</v>
      </c>
      <c r="V60" t="s">
        <v>234</v>
      </c>
      <c r="W60" t="s">
        <v>236</v>
      </c>
      <c r="X60" t="s">
        <v>234</v>
      </c>
      <c r="Y60" t="s">
        <v>234</v>
      </c>
      <c r="Z60" t="s">
        <v>236</v>
      </c>
      <c r="AA60" t="s">
        <v>234</v>
      </c>
      <c r="AB60" t="s">
        <v>234</v>
      </c>
      <c r="AC60" t="s">
        <v>234</v>
      </c>
      <c r="AF60" t="s">
        <v>241</v>
      </c>
      <c r="AG60" t="s">
        <v>234</v>
      </c>
      <c r="AH60" t="s">
        <v>236</v>
      </c>
      <c r="AI60" t="s">
        <v>234</v>
      </c>
      <c r="AJ60" t="s">
        <v>237</v>
      </c>
      <c r="AK60" t="s">
        <v>234</v>
      </c>
      <c r="AL60" t="s">
        <v>234</v>
      </c>
      <c r="AM60" t="s">
        <v>234</v>
      </c>
      <c r="AN60" t="s">
        <v>241</v>
      </c>
      <c r="AO60" t="s">
        <v>234</v>
      </c>
      <c r="AP60" t="s">
        <v>234</v>
      </c>
      <c r="AQ60" t="s">
        <v>234</v>
      </c>
      <c r="AR60" t="s">
        <v>237</v>
      </c>
      <c r="AU60" t="s">
        <v>241</v>
      </c>
      <c r="AV60" t="s">
        <v>234</v>
      </c>
      <c r="AW60" t="s">
        <v>234</v>
      </c>
      <c r="AX60" t="s">
        <v>236</v>
      </c>
      <c r="AY60" t="s">
        <v>241</v>
      </c>
      <c r="AZ60" t="s">
        <v>234</v>
      </c>
      <c r="BA60" t="s">
        <v>234</v>
      </c>
      <c r="BB60" t="s">
        <v>241</v>
      </c>
      <c r="BC60" t="s">
        <v>234</v>
      </c>
      <c r="BD60" t="s">
        <v>241</v>
      </c>
      <c r="BE60" t="s">
        <v>234</v>
      </c>
      <c r="BH60" t="s">
        <v>234</v>
      </c>
      <c r="BI60" t="s">
        <v>234</v>
      </c>
      <c r="BJ60" t="s">
        <v>241</v>
      </c>
      <c r="BK60" t="s">
        <v>241</v>
      </c>
      <c r="BL60" t="s">
        <v>241</v>
      </c>
      <c r="BM60" t="s">
        <v>241</v>
      </c>
      <c r="BN60" t="s">
        <v>234</v>
      </c>
      <c r="BO60" t="s">
        <v>234</v>
      </c>
      <c r="BP60" t="s">
        <v>241</v>
      </c>
      <c r="BQ60" t="s">
        <v>234</v>
      </c>
      <c r="BR60" t="s">
        <v>234</v>
      </c>
      <c r="BS60" t="s">
        <v>234</v>
      </c>
      <c r="BT60" t="s">
        <v>236</v>
      </c>
      <c r="BW60" t="s">
        <v>234</v>
      </c>
      <c r="BX60" t="s">
        <v>234</v>
      </c>
      <c r="BY60" t="s">
        <v>234</v>
      </c>
      <c r="BZ60" t="s">
        <v>234</v>
      </c>
      <c r="CA60" t="s">
        <v>241</v>
      </c>
      <c r="CB60" t="s">
        <v>234</v>
      </c>
      <c r="CC60" t="s">
        <v>238</v>
      </c>
      <c r="CD60" t="s">
        <v>234</v>
      </c>
      <c r="CE60" t="s">
        <v>234</v>
      </c>
      <c r="CF60" t="s">
        <v>234</v>
      </c>
      <c r="CG60" t="s">
        <v>234</v>
      </c>
      <c r="CH60" t="s">
        <v>241</v>
      </c>
      <c r="CK60" t="s">
        <v>234</v>
      </c>
      <c r="CL60" t="s">
        <v>234</v>
      </c>
      <c r="CM60" t="s">
        <v>234</v>
      </c>
      <c r="CN60" t="s">
        <v>241</v>
      </c>
      <c r="CO60" t="s">
        <v>241</v>
      </c>
      <c r="CP60" t="s">
        <v>234</v>
      </c>
      <c r="CQ60" t="s">
        <v>234</v>
      </c>
      <c r="DF60" t="s">
        <v>234</v>
      </c>
      <c r="DG60" t="s">
        <v>234</v>
      </c>
      <c r="DH60" t="s">
        <v>241</v>
      </c>
      <c r="DI60" t="s">
        <v>241</v>
      </c>
      <c r="DJ60" t="s">
        <v>234</v>
      </c>
      <c r="DK60" t="s">
        <v>241</v>
      </c>
      <c r="DL60" t="s">
        <v>234</v>
      </c>
      <c r="DM60" t="s">
        <v>234</v>
      </c>
      <c r="DN60" t="s">
        <v>234</v>
      </c>
      <c r="DO60" t="s">
        <v>234</v>
      </c>
      <c r="DP60" t="s">
        <v>234</v>
      </c>
      <c r="DQ60" t="s">
        <v>237</v>
      </c>
      <c r="DR60" t="s">
        <v>234</v>
      </c>
      <c r="DS60" t="s">
        <v>234</v>
      </c>
      <c r="DT60" t="s">
        <v>234</v>
      </c>
      <c r="DX60" t="s">
        <v>234</v>
      </c>
      <c r="DY60" t="s">
        <v>234</v>
      </c>
      <c r="DZ60" t="s">
        <v>234</v>
      </c>
      <c r="EA60" t="s">
        <v>234</v>
      </c>
      <c r="EB60" t="s">
        <v>241</v>
      </c>
      <c r="EC60" t="s">
        <v>241</v>
      </c>
      <c r="ED60" t="s">
        <v>234</v>
      </c>
      <c r="EE60" t="s">
        <v>234</v>
      </c>
      <c r="EF60" t="s">
        <v>234</v>
      </c>
      <c r="EG60" t="s">
        <v>234</v>
      </c>
      <c r="EH60" t="s">
        <v>241</v>
      </c>
      <c r="EI60" t="s">
        <v>241</v>
      </c>
      <c r="EJ60" t="s">
        <v>234</v>
      </c>
      <c r="EK60" t="s">
        <v>234</v>
      </c>
      <c r="EL60" t="s">
        <v>234</v>
      </c>
      <c r="EM60" t="s">
        <v>241</v>
      </c>
      <c r="EN60" t="s">
        <v>234</v>
      </c>
      <c r="EO60" t="s">
        <v>241</v>
      </c>
      <c r="EP60" t="s">
        <v>234</v>
      </c>
      <c r="EQ60" t="s">
        <v>234</v>
      </c>
      <c r="ER60" t="s">
        <v>234</v>
      </c>
      <c r="ES60" t="s">
        <v>234</v>
      </c>
      <c r="ET60" t="s">
        <v>241</v>
      </c>
      <c r="EU60" t="s">
        <v>241</v>
      </c>
      <c r="EV60" t="s">
        <v>234</v>
      </c>
      <c r="EW60" t="s">
        <v>234</v>
      </c>
      <c r="EX60" t="s">
        <v>241</v>
      </c>
      <c r="EY60" t="s">
        <v>241</v>
      </c>
      <c r="EZ60" t="s">
        <v>241</v>
      </c>
      <c r="FA60" t="s">
        <v>234</v>
      </c>
      <c r="FB60" t="s">
        <v>234</v>
      </c>
      <c r="FC60" t="s">
        <v>234</v>
      </c>
      <c r="FD60" t="s">
        <v>241</v>
      </c>
      <c r="FE60" t="s">
        <v>241</v>
      </c>
      <c r="FF60" t="s">
        <v>241</v>
      </c>
      <c r="FG60" t="s">
        <v>241</v>
      </c>
      <c r="FH60" t="s">
        <v>234</v>
      </c>
      <c r="FI60" t="s">
        <v>234</v>
      </c>
      <c r="FJ60" t="s">
        <v>241</v>
      </c>
      <c r="FK60" t="s">
        <v>234</v>
      </c>
      <c r="FL60" t="s">
        <v>234</v>
      </c>
      <c r="FM60" t="s">
        <v>234</v>
      </c>
      <c r="FN60" t="s">
        <v>241</v>
      </c>
      <c r="FO60" t="s">
        <v>234</v>
      </c>
      <c r="FP60" t="s">
        <v>241</v>
      </c>
      <c r="FQ60" t="s">
        <v>241</v>
      </c>
      <c r="FR60" t="s">
        <v>234</v>
      </c>
      <c r="FU60" t="s">
        <v>234</v>
      </c>
      <c r="FV60" t="s">
        <v>234</v>
      </c>
      <c r="FW60" t="s">
        <v>234</v>
      </c>
      <c r="FX60" t="s">
        <v>241</v>
      </c>
      <c r="FY60" t="s">
        <v>241</v>
      </c>
      <c r="FZ60" t="s">
        <v>234</v>
      </c>
      <c r="GA60" t="s">
        <v>234</v>
      </c>
      <c r="GB60" t="s">
        <v>234</v>
      </c>
      <c r="GC60" t="s">
        <v>234</v>
      </c>
      <c r="GD60" t="s">
        <v>241</v>
      </c>
      <c r="GE60" t="s">
        <v>241</v>
      </c>
      <c r="GF60" t="s">
        <v>241</v>
      </c>
      <c r="GG60" t="s">
        <v>234</v>
      </c>
      <c r="GH60" t="s">
        <v>234</v>
      </c>
      <c r="GI60" t="s">
        <v>234</v>
      </c>
      <c r="GJ60" t="s">
        <v>234</v>
      </c>
      <c r="GK60" t="s">
        <v>234</v>
      </c>
      <c r="GL60" t="s">
        <v>241</v>
      </c>
      <c r="GM60" t="s">
        <v>234</v>
      </c>
      <c r="GN60" t="s">
        <v>234</v>
      </c>
      <c r="GO60" t="s">
        <v>234</v>
      </c>
      <c r="GP60" t="s">
        <v>234</v>
      </c>
      <c r="GQ60" t="s">
        <v>234</v>
      </c>
      <c r="GR60" t="s">
        <v>241</v>
      </c>
      <c r="GS60" t="s">
        <v>234</v>
      </c>
      <c r="GT60" t="s">
        <v>234</v>
      </c>
      <c r="GU60" t="s">
        <v>234</v>
      </c>
      <c r="GV60" t="s">
        <v>241</v>
      </c>
      <c r="GW60" t="s">
        <v>234</v>
      </c>
      <c r="GX60" t="s">
        <v>241</v>
      </c>
      <c r="GY60" t="s">
        <v>241</v>
      </c>
      <c r="GZ60" t="s">
        <v>234</v>
      </c>
      <c r="HA60" t="s">
        <v>234</v>
      </c>
      <c r="HB60" t="s">
        <v>241</v>
      </c>
      <c r="HC60" t="s">
        <v>241</v>
      </c>
      <c r="HD60" t="s">
        <v>234</v>
      </c>
      <c r="HE60" t="s">
        <v>237</v>
      </c>
      <c r="HF60" t="s">
        <v>234</v>
      </c>
      <c r="HG60" t="s">
        <v>234</v>
      </c>
      <c r="HH60" t="s">
        <v>241</v>
      </c>
      <c r="HI60" t="s">
        <v>241</v>
      </c>
      <c r="HJ60" t="s">
        <v>241</v>
      </c>
      <c r="HK60" t="s">
        <v>234</v>
      </c>
      <c r="HL60" t="s">
        <v>234</v>
      </c>
      <c r="HM60" t="s">
        <v>234</v>
      </c>
      <c r="HN60" t="s">
        <v>241</v>
      </c>
      <c r="HO60" t="s">
        <v>234</v>
      </c>
      <c r="HP60" t="s">
        <v>241</v>
      </c>
    </row>
    <row r="61" spans="1:224" x14ac:dyDescent="0.2">
      <c r="A61" t="s">
        <v>297</v>
      </c>
      <c r="B61" t="s">
        <v>234</v>
      </c>
      <c r="C61" t="s">
        <v>234</v>
      </c>
      <c r="D61" t="s">
        <v>234</v>
      </c>
      <c r="E61" t="s">
        <v>234</v>
      </c>
      <c r="F61" t="s">
        <v>234</v>
      </c>
      <c r="G61" t="s">
        <v>234</v>
      </c>
      <c r="H61" t="s">
        <v>234</v>
      </c>
      <c r="I61" t="s">
        <v>236</v>
      </c>
      <c r="J61" t="s">
        <v>234</v>
      </c>
      <c r="K61" t="s">
        <v>234</v>
      </c>
      <c r="L61" t="s">
        <v>234</v>
      </c>
      <c r="M61" t="s">
        <v>234</v>
      </c>
      <c r="N61" t="s">
        <v>234</v>
      </c>
      <c r="Q61" t="s">
        <v>234</v>
      </c>
      <c r="R61" t="s">
        <v>234</v>
      </c>
      <c r="S61" t="s">
        <v>234</v>
      </c>
      <c r="T61" t="s">
        <v>234</v>
      </c>
      <c r="U61" t="s">
        <v>234</v>
      </c>
      <c r="V61" t="s">
        <v>234</v>
      </c>
      <c r="W61" t="s">
        <v>236</v>
      </c>
      <c r="X61" t="s">
        <v>234</v>
      </c>
      <c r="Y61" t="s">
        <v>234</v>
      </c>
      <c r="Z61" t="s">
        <v>236</v>
      </c>
      <c r="AA61" t="s">
        <v>234</v>
      </c>
      <c r="AB61" t="s">
        <v>234</v>
      </c>
      <c r="AC61" t="s">
        <v>234</v>
      </c>
      <c r="AF61" t="s">
        <v>234</v>
      </c>
      <c r="AG61" t="s">
        <v>234</v>
      </c>
      <c r="AH61" t="s">
        <v>236</v>
      </c>
      <c r="AI61" t="s">
        <v>234</v>
      </c>
      <c r="AJ61" t="s">
        <v>234</v>
      </c>
      <c r="AK61" t="s">
        <v>234</v>
      </c>
      <c r="AL61" t="s">
        <v>234</v>
      </c>
      <c r="AM61" t="s">
        <v>234</v>
      </c>
      <c r="AN61" t="s">
        <v>234</v>
      </c>
      <c r="AO61" t="s">
        <v>234</v>
      </c>
      <c r="AP61" t="s">
        <v>234</v>
      </c>
      <c r="AQ61" t="s">
        <v>234</v>
      </c>
      <c r="AR61" t="s">
        <v>234</v>
      </c>
      <c r="AU61" t="s">
        <v>234</v>
      </c>
      <c r="AV61" t="s">
        <v>234</v>
      </c>
      <c r="AW61" t="s">
        <v>234</v>
      </c>
      <c r="AX61" t="s">
        <v>236</v>
      </c>
      <c r="AY61" t="s">
        <v>234</v>
      </c>
      <c r="AZ61" t="s">
        <v>234</v>
      </c>
      <c r="BA61" t="s">
        <v>234</v>
      </c>
      <c r="BB61" t="s">
        <v>234</v>
      </c>
      <c r="BC61" t="s">
        <v>234</v>
      </c>
      <c r="BD61" t="s">
        <v>234</v>
      </c>
      <c r="BE61" t="s">
        <v>234</v>
      </c>
      <c r="BH61" t="s">
        <v>234</v>
      </c>
      <c r="BI61" t="s">
        <v>234</v>
      </c>
      <c r="BJ61" t="s">
        <v>234</v>
      </c>
      <c r="BK61" t="s">
        <v>234</v>
      </c>
      <c r="BL61" t="s">
        <v>234</v>
      </c>
      <c r="BM61" t="s">
        <v>234</v>
      </c>
      <c r="BN61" t="s">
        <v>234</v>
      </c>
      <c r="BO61" t="s">
        <v>234</v>
      </c>
      <c r="BP61" t="s">
        <v>234</v>
      </c>
      <c r="BQ61" t="s">
        <v>234</v>
      </c>
      <c r="BR61" t="s">
        <v>234</v>
      </c>
      <c r="BS61" t="s">
        <v>234</v>
      </c>
      <c r="BT61" t="s">
        <v>236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238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K61" t="s">
        <v>234</v>
      </c>
      <c r="CL61" t="s">
        <v>234</v>
      </c>
      <c r="CM61" t="s">
        <v>234</v>
      </c>
      <c r="CN61" t="s">
        <v>234</v>
      </c>
      <c r="CO61" t="s">
        <v>234</v>
      </c>
      <c r="CP61" t="s">
        <v>234</v>
      </c>
      <c r="CQ61" t="s">
        <v>234</v>
      </c>
      <c r="DF61" t="s">
        <v>234</v>
      </c>
      <c r="DG61" t="s">
        <v>234</v>
      </c>
      <c r="DH61" t="s">
        <v>234</v>
      </c>
      <c r="DI61" t="s">
        <v>234</v>
      </c>
      <c r="DJ61" t="s">
        <v>234</v>
      </c>
      <c r="DK61" t="s">
        <v>234</v>
      </c>
      <c r="DL61" t="s">
        <v>234</v>
      </c>
      <c r="DM61" t="s">
        <v>234</v>
      </c>
      <c r="DN61" t="s">
        <v>234</v>
      </c>
      <c r="DO61" t="s">
        <v>234</v>
      </c>
      <c r="DP61" t="s">
        <v>234</v>
      </c>
      <c r="DQ61" t="s">
        <v>234</v>
      </c>
      <c r="DR61" t="s">
        <v>234</v>
      </c>
      <c r="DS61" t="s">
        <v>234</v>
      </c>
      <c r="DT61" t="s">
        <v>234</v>
      </c>
      <c r="DX61" t="s">
        <v>234</v>
      </c>
      <c r="DY61" t="s">
        <v>234</v>
      </c>
      <c r="DZ61" t="s">
        <v>234</v>
      </c>
      <c r="EA61" t="s">
        <v>234</v>
      </c>
      <c r="EB61" t="s">
        <v>234</v>
      </c>
      <c r="EC61" t="s">
        <v>234</v>
      </c>
      <c r="ED61" t="s">
        <v>234</v>
      </c>
      <c r="EE61" t="s">
        <v>234</v>
      </c>
      <c r="EF61" t="s">
        <v>234</v>
      </c>
      <c r="EG61" t="s">
        <v>234</v>
      </c>
      <c r="EH61" t="s">
        <v>234</v>
      </c>
      <c r="EI61" t="s">
        <v>234</v>
      </c>
      <c r="EJ61" t="s">
        <v>234</v>
      </c>
      <c r="EK61" t="s">
        <v>234</v>
      </c>
      <c r="EL61" t="s">
        <v>234</v>
      </c>
      <c r="EM61" t="s">
        <v>234</v>
      </c>
      <c r="EN61" t="s">
        <v>234</v>
      </c>
      <c r="EO61" t="s">
        <v>241</v>
      </c>
      <c r="EP61" t="s">
        <v>234</v>
      </c>
      <c r="EQ61" t="s">
        <v>234</v>
      </c>
      <c r="ER61" t="s">
        <v>234</v>
      </c>
      <c r="ES61" t="s">
        <v>234</v>
      </c>
      <c r="ET61" t="s">
        <v>234</v>
      </c>
      <c r="EU61" t="s">
        <v>234</v>
      </c>
      <c r="EV61" t="s">
        <v>234</v>
      </c>
      <c r="EW61" t="s">
        <v>234</v>
      </c>
      <c r="EX61" t="s">
        <v>234</v>
      </c>
      <c r="EY61" t="s">
        <v>234</v>
      </c>
      <c r="EZ61" t="s">
        <v>234</v>
      </c>
      <c r="FA61" t="s">
        <v>234</v>
      </c>
      <c r="FB61" t="s">
        <v>234</v>
      </c>
      <c r="FC61" t="s">
        <v>234</v>
      </c>
      <c r="FD61" t="s">
        <v>234</v>
      </c>
      <c r="FE61" t="s">
        <v>234</v>
      </c>
      <c r="FF61" t="s">
        <v>234</v>
      </c>
      <c r="FG61" t="s">
        <v>234</v>
      </c>
      <c r="FH61" t="s">
        <v>234</v>
      </c>
      <c r="FI61" t="s">
        <v>234</v>
      </c>
      <c r="FJ61" t="s">
        <v>234</v>
      </c>
      <c r="FK61" t="s">
        <v>234</v>
      </c>
      <c r="FL61" t="s">
        <v>234</v>
      </c>
      <c r="FM61" t="s">
        <v>234</v>
      </c>
      <c r="FN61" t="s">
        <v>234</v>
      </c>
      <c r="FO61" t="s">
        <v>234</v>
      </c>
      <c r="FP61" t="s">
        <v>234</v>
      </c>
      <c r="FQ61" t="s">
        <v>234</v>
      </c>
      <c r="FR61" t="s">
        <v>234</v>
      </c>
      <c r="FU61" t="s">
        <v>234</v>
      </c>
      <c r="FV61" t="s">
        <v>234</v>
      </c>
      <c r="FW61" t="s">
        <v>234</v>
      </c>
      <c r="FX61" t="s">
        <v>234</v>
      </c>
      <c r="FY61" t="s">
        <v>234</v>
      </c>
      <c r="FZ61" t="s">
        <v>241</v>
      </c>
      <c r="GA61" t="s">
        <v>234</v>
      </c>
      <c r="GB61" t="s">
        <v>234</v>
      </c>
      <c r="GC61" t="s">
        <v>234</v>
      </c>
      <c r="GD61" t="s">
        <v>234</v>
      </c>
      <c r="GE61" t="s">
        <v>234</v>
      </c>
      <c r="GF61" t="s">
        <v>234</v>
      </c>
      <c r="GG61" t="s">
        <v>234</v>
      </c>
      <c r="GH61" t="s">
        <v>234</v>
      </c>
      <c r="GI61" t="s">
        <v>241</v>
      </c>
      <c r="GJ61" t="s">
        <v>234</v>
      </c>
      <c r="GK61" t="s">
        <v>241</v>
      </c>
      <c r="GL61" t="s">
        <v>241</v>
      </c>
      <c r="GM61" t="s">
        <v>234</v>
      </c>
      <c r="GN61" t="s">
        <v>234</v>
      </c>
      <c r="GO61" t="s">
        <v>234</v>
      </c>
      <c r="GP61" t="s">
        <v>234</v>
      </c>
      <c r="GQ61" t="s">
        <v>234</v>
      </c>
      <c r="GR61" t="s">
        <v>234</v>
      </c>
      <c r="GS61" t="s">
        <v>234</v>
      </c>
      <c r="GT61" t="s">
        <v>234</v>
      </c>
      <c r="GU61" t="s">
        <v>234</v>
      </c>
      <c r="GV61" t="s">
        <v>241</v>
      </c>
      <c r="GW61" t="s">
        <v>234</v>
      </c>
      <c r="GX61" t="s">
        <v>241</v>
      </c>
      <c r="GY61" t="s">
        <v>234</v>
      </c>
      <c r="GZ61" t="s">
        <v>234</v>
      </c>
      <c r="HA61" t="s">
        <v>234</v>
      </c>
      <c r="HB61" t="s">
        <v>234</v>
      </c>
      <c r="HC61" t="s">
        <v>234</v>
      </c>
      <c r="HD61" t="s">
        <v>234</v>
      </c>
      <c r="HE61" t="s">
        <v>234</v>
      </c>
      <c r="HF61" t="s">
        <v>234</v>
      </c>
      <c r="HG61" t="s">
        <v>234</v>
      </c>
      <c r="HH61" t="s">
        <v>234</v>
      </c>
      <c r="HI61" t="s">
        <v>234</v>
      </c>
      <c r="HJ61" t="s">
        <v>234</v>
      </c>
      <c r="HK61" t="s">
        <v>234</v>
      </c>
      <c r="HL61" t="s">
        <v>234</v>
      </c>
      <c r="HM61" t="s">
        <v>234</v>
      </c>
      <c r="HN61" t="s">
        <v>234</v>
      </c>
      <c r="HO61" t="s">
        <v>234</v>
      </c>
      <c r="HP61" t="s">
        <v>234</v>
      </c>
    </row>
    <row r="62" spans="1:224" x14ac:dyDescent="0.2">
      <c r="A62" t="s">
        <v>298</v>
      </c>
      <c r="B62" t="s">
        <v>234</v>
      </c>
      <c r="C62" t="s">
        <v>234</v>
      </c>
      <c r="D62" t="s">
        <v>234</v>
      </c>
      <c r="E62" t="s">
        <v>234</v>
      </c>
      <c r="F62" t="s">
        <v>234</v>
      </c>
      <c r="G62" t="s">
        <v>234</v>
      </c>
      <c r="H62" t="s">
        <v>234</v>
      </c>
      <c r="I62" t="s">
        <v>234</v>
      </c>
      <c r="J62" t="s">
        <v>234</v>
      </c>
      <c r="K62" t="s">
        <v>234</v>
      </c>
      <c r="L62" t="s">
        <v>234</v>
      </c>
      <c r="M62" t="s">
        <v>234</v>
      </c>
      <c r="N62" t="s">
        <v>234</v>
      </c>
      <c r="Q62" t="s">
        <v>234</v>
      </c>
      <c r="R62" t="s">
        <v>234</v>
      </c>
      <c r="S62" t="s">
        <v>234</v>
      </c>
      <c r="T62" t="s">
        <v>241</v>
      </c>
      <c r="U62" t="s">
        <v>234</v>
      </c>
      <c r="V62" t="s">
        <v>234</v>
      </c>
      <c r="W62" t="s">
        <v>236</v>
      </c>
      <c r="X62" t="s">
        <v>234</v>
      </c>
      <c r="Y62" t="s">
        <v>234</v>
      </c>
      <c r="Z62" t="s">
        <v>236</v>
      </c>
      <c r="AA62" t="s">
        <v>234</v>
      </c>
      <c r="AB62" t="s">
        <v>234</v>
      </c>
      <c r="AC62" t="s">
        <v>234</v>
      </c>
      <c r="AF62" t="s">
        <v>234</v>
      </c>
      <c r="AG62" t="s">
        <v>234</v>
      </c>
      <c r="AH62" t="s">
        <v>236</v>
      </c>
      <c r="AI62" t="s">
        <v>234</v>
      </c>
      <c r="AJ62" t="s">
        <v>237</v>
      </c>
      <c r="AK62" t="s">
        <v>234</v>
      </c>
      <c r="AL62" t="s">
        <v>234</v>
      </c>
      <c r="AM62" t="s">
        <v>234</v>
      </c>
      <c r="AN62" t="s">
        <v>234</v>
      </c>
      <c r="AO62" t="s">
        <v>234</v>
      </c>
      <c r="AP62" t="s">
        <v>234</v>
      </c>
      <c r="AQ62" t="s">
        <v>234</v>
      </c>
      <c r="AR62" t="s">
        <v>237</v>
      </c>
      <c r="AU62" t="s">
        <v>234</v>
      </c>
      <c r="AV62" t="s">
        <v>234</v>
      </c>
      <c r="AW62" t="s">
        <v>234</v>
      </c>
      <c r="AX62" t="s">
        <v>236</v>
      </c>
      <c r="AY62" t="s">
        <v>241</v>
      </c>
      <c r="AZ62" t="s">
        <v>234</v>
      </c>
      <c r="BA62" t="s">
        <v>236</v>
      </c>
      <c r="BB62" t="s">
        <v>234</v>
      </c>
      <c r="BC62" t="s">
        <v>234</v>
      </c>
      <c r="BD62" t="s">
        <v>234</v>
      </c>
      <c r="BE62" t="s">
        <v>234</v>
      </c>
      <c r="BH62" t="s">
        <v>234</v>
      </c>
      <c r="BI62" t="s">
        <v>234</v>
      </c>
      <c r="BJ62" t="s">
        <v>234</v>
      </c>
      <c r="BK62" t="s">
        <v>241</v>
      </c>
      <c r="BL62" t="s">
        <v>234</v>
      </c>
      <c r="BM62" t="s">
        <v>234</v>
      </c>
      <c r="BN62" t="s">
        <v>234</v>
      </c>
      <c r="BO62" t="s">
        <v>234</v>
      </c>
      <c r="BP62" t="s">
        <v>234</v>
      </c>
      <c r="BQ62" t="s">
        <v>234</v>
      </c>
      <c r="BR62" t="s">
        <v>234</v>
      </c>
      <c r="BS62" t="s">
        <v>234</v>
      </c>
      <c r="BT62" t="s">
        <v>236</v>
      </c>
      <c r="BW62" t="s">
        <v>234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238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K62" t="s">
        <v>234</v>
      </c>
      <c r="CL62" t="s">
        <v>234</v>
      </c>
      <c r="CM62" t="s">
        <v>234</v>
      </c>
      <c r="CN62" t="s">
        <v>234</v>
      </c>
      <c r="CO62" t="s">
        <v>234</v>
      </c>
      <c r="CP62" t="s">
        <v>234</v>
      </c>
      <c r="CQ62" t="s">
        <v>234</v>
      </c>
      <c r="DF62" t="s">
        <v>234</v>
      </c>
      <c r="DG62" t="s">
        <v>234</v>
      </c>
      <c r="DH62" t="s">
        <v>234</v>
      </c>
      <c r="DI62" t="s">
        <v>234</v>
      </c>
      <c r="DJ62" t="s">
        <v>234</v>
      </c>
      <c r="DK62" t="s">
        <v>234</v>
      </c>
      <c r="DL62" t="s">
        <v>234</v>
      </c>
      <c r="DM62" t="s">
        <v>234</v>
      </c>
      <c r="DN62" t="s">
        <v>234</v>
      </c>
      <c r="DO62" t="s">
        <v>234</v>
      </c>
      <c r="DP62" t="s">
        <v>234</v>
      </c>
      <c r="DQ62" t="s">
        <v>237</v>
      </c>
      <c r="DR62" t="s">
        <v>234</v>
      </c>
      <c r="DS62" t="s">
        <v>234</v>
      </c>
      <c r="DT62" t="s">
        <v>234</v>
      </c>
      <c r="DX62" t="s">
        <v>234</v>
      </c>
      <c r="DY62" t="s">
        <v>234</v>
      </c>
      <c r="DZ62" t="s">
        <v>234</v>
      </c>
      <c r="EA62" t="s">
        <v>234</v>
      </c>
      <c r="EB62" t="s">
        <v>236</v>
      </c>
      <c r="EC62" t="s">
        <v>234</v>
      </c>
      <c r="ED62" t="s">
        <v>234</v>
      </c>
      <c r="EE62" t="s">
        <v>234</v>
      </c>
      <c r="EF62" t="s">
        <v>234</v>
      </c>
      <c r="EG62" t="s">
        <v>234</v>
      </c>
      <c r="EH62" t="s">
        <v>234</v>
      </c>
      <c r="EI62" t="s">
        <v>234</v>
      </c>
      <c r="EJ62" t="s">
        <v>234</v>
      </c>
      <c r="EK62" t="s">
        <v>234</v>
      </c>
      <c r="EL62" t="s">
        <v>234</v>
      </c>
      <c r="EM62" t="s">
        <v>234</v>
      </c>
      <c r="EN62" t="s">
        <v>234</v>
      </c>
      <c r="EO62" t="s">
        <v>234</v>
      </c>
      <c r="EP62" t="s">
        <v>234</v>
      </c>
      <c r="EQ62" t="s">
        <v>234</v>
      </c>
      <c r="ER62" t="s">
        <v>234</v>
      </c>
      <c r="ES62" t="s">
        <v>234</v>
      </c>
      <c r="ET62" t="s">
        <v>234</v>
      </c>
      <c r="EU62" t="s">
        <v>234</v>
      </c>
      <c r="EV62" t="s">
        <v>234</v>
      </c>
      <c r="EW62" t="s">
        <v>234</v>
      </c>
      <c r="EX62" t="s">
        <v>234</v>
      </c>
      <c r="EY62" t="s">
        <v>234</v>
      </c>
      <c r="EZ62" t="s">
        <v>234</v>
      </c>
      <c r="FA62" t="s">
        <v>234</v>
      </c>
      <c r="FB62" t="s">
        <v>234</v>
      </c>
      <c r="FC62" t="s">
        <v>234</v>
      </c>
      <c r="FD62" t="s">
        <v>234</v>
      </c>
      <c r="FE62" t="s">
        <v>234</v>
      </c>
      <c r="FF62" t="s">
        <v>234</v>
      </c>
      <c r="FG62" t="s">
        <v>234</v>
      </c>
      <c r="FH62" t="s">
        <v>234</v>
      </c>
      <c r="FI62" t="s">
        <v>234</v>
      </c>
      <c r="FJ62" t="s">
        <v>241</v>
      </c>
      <c r="FK62" t="s">
        <v>234</v>
      </c>
      <c r="FL62" t="s">
        <v>234</v>
      </c>
      <c r="FM62" t="s">
        <v>234</v>
      </c>
      <c r="FN62" t="s">
        <v>241</v>
      </c>
      <c r="FO62" t="s">
        <v>234</v>
      </c>
      <c r="FP62" t="s">
        <v>234</v>
      </c>
      <c r="FQ62" t="s">
        <v>234</v>
      </c>
      <c r="FR62" t="s">
        <v>234</v>
      </c>
      <c r="FU62" t="s">
        <v>234</v>
      </c>
      <c r="FV62" t="s">
        <v>234</v>
      </c>
      <c r="FW62" t="s">
        <v>234</v>
      </c>
      <c r="FX62" t="s">
        <v>234</v>
      </c>
      <c r="FY62" t="s">
        <v>234</v>
      </c>
      <c r="FZ62" t="s">
        <v>234</v>
      </c>
      <c r="GA62" t="s">
        <v>234</v>
      </c>
      <c r="GB62" t="s">
        <v>234</v>
      </c>
      <c r="GC62" t="s">
        <v>234</v>
      </c>
      <c r="GD62" t="s">
        <v>234</v>
      </c>
      <c r="GE62" t="s">
        <v>234</v>
      </c>
      <c r="GF62" t="s">
        <v>234</v>
      </c>
      <c r="GG62" t="s">
        <v>234</v>
      </c>
      <c r="GH62" t="s">
        <v>234</v>
      </c>
      <c r="GI62" t="s">
        <v>234</v>
      </c>
      <c r="GJ62" t="s">
        <v>234</v>
      </c>
      <c r="GK62" t="s">
        <v>234</v>
      </c>
      <c r="GL62" t="s">
        <v>234</v>
      </c>
      <c r="GM62" t="s">
        <v>234</v>
      </c>
      <c r="GN62" t="s">
        <v>234</v>
      </c>
      <c r="GO62" t="s">
        <v>234</v>
      </c>
      <c r="GP62" t="s">
        <v>234</v>
      </c>
      <c r="GQ62" t="s">
        <v>234</v>
      </c>
      <c r="GR62" t="s">
        <v>234</v>
      </c>
      <c r="GS62" t="s">
        <v>234</v>
      </c>
      <c r="GT62" t="s">
        <v>234</v>
      </c>
      <c r="GU62" t="s">
        <v>234</v>
      </c>
      <c r="GV62" t="s">
        <v>234</v>
      </c>
      <c r="GW62" t="s">
        <v>234</v>
      </c>
      <c r="GX62" t="s">
        <v>234</v>
      </c>
      <c r="GY62" t="s">
        <v>234</v>
      </c>
      <c r="GZ62" t="s">
        <v>234</v>
      </c>
      <c r="HA62" t="s">
        <v>234</v>
      </c>
      <c r="HB62" t="s">
        <v>234</v>
      </c>
      <c r="HC62" t="s">
        <v>234</v>
      </c>
      <c r="HD62" t="s">
        <v>234</v>
      </c>
      <c r="HE62" t="s">
        <v>237</v>
      </c>
      <c r="HF62" t="s">
        <v>234</v>
      </c>
      <c r="HG62" t="s">
        <v>234</v>
      </c>
      <c r="HH62" t="s">
        <v>234</v>
      </c>
      <c r="HI62" t="s">
        <v>234</v>
      </c>
      <c r="HJ62" t="s">
        <v>234</v>
      </c>
      <c r="HK62" t="s">
        <v>234</v>
      </c>
      <c r="HL62" t="s">
        <v>234</v>
      </c>
      <c r="HM62" t="s">
        <v>234</v>
      </c>
      <c r="HN62" t="s">
        <v>234</v>
      </c>
      <c r="HO62" t="s">
        <v>234</v>
      </c>
      <c r="HP62" t="s">
        <v>234</v>
      </c>
    </row>
    <row r="63" spans="1:224" x14ac:dyDescent="0.2">
      <c r="A63" t="s">
        <v>299</v>
      </c>
      <c r="B63" t="s">
        <v>236</v>
      </c>
      <c r="C63" t="s">
        <v>236</v>
      </c>
      <c r="D63" t="s">
        <v>234</v>
      </c>
      <c r="E63" t="s">
        <v>234</v>
      </c>
      <c r="F63" t="s">
        <v>236</v>
      </c>
      <c r="G63" t="s">
        <v>234</v>
      </c>
      <c r="H63" t="s">
        <v>234</v>
      </c>
      <c r="I63" t="s">
        <v>234</v>
      </c>
      <c r="J63" t="s">
        <v>234</v>
      </c>
      <c r="K63" t="s">
        <v>234</v>
      </c>
      <c r="L63" t="s">
        <v>234</v>
      </c>
      <c r="M63" t="s">
        <v>234</v>
      </c>
      <c r="N63" t="s">
        <v>234</v>
      </c>
      <c r="Q63" t="s">
        <v>234</v>
      </c>
      <c r="R63" t="s">
        <v>234</v>
      </c>
      <c r="S63" t="s">
        <v>234</v>
      </c>
      <c r="T63" t="s">
        <v>241</v>
      </c>
      <c r="U63" t="s">
        <v>234</v>
      </c>
      <c r="V63" t="s">
        <v>234</v>
      </c>
      <c r="W63" t="s">
        <v>236</v>
      </c>
      <c r="X63" t="s">
        <v>234</v>
      </c>
      <c r="Y63" t="s">
        <v>234</v>
      </c>
      <c r="Z63" t="s">
        <v>236</v>
      </c>
      <c r="AA63" t="s">
        <v>234</v>
      </c>
      <c r="AB63" t="s">
        <v>234</v>
      </c>
      <c r="AC63" t="s">
        <v>234</v>
      </c>
      <c r="AF63" t="s">
        <v>236</v>
      </c>
      <c r="AG63" t="s">
        <v>236</v>
      </c>
      <c r="AH63" t="s">
        <v>236</v>
      </c>
      <c r="AI63" t="s">
        <v>236</v>
      </c>
      <c r="AJ63" t="s">
        <v>236</v>
      </c>
      <c r="AK63" t="s">
        <v>236</v>
      </c>
      <c r="AL63" t="s">
        <v>236</v>
      </c>
      <c r="AM63" t="s">
        <v>236</v>
      </c>
      <c r="AN63" t="s">
        <v>236</v>
      </c>
      <c r="AO63" t="s">
        <v>236</v>
      </c>
      <c r="AP63" t="s">
        <v>236</v>
      </c>
      <c r="AQ63" t="s">
        <v>236</v>
      </c>
      <c r="AR63" t="s">
        <v>236</v>
      </c>
      <c r="AU63" t="s">
        <v>234</v>
      </c>
      <c r="AV63" t="s">
        <v>234</v>
      </c>
      <c r="AW63" t="s">
        <v>236</v>
      </c>
      <c r="AX63" t="s">
        <v>236</v>
      </c>
      <c r="AY63" t="s">
        <v>241</v>
      </c>
      <c r="AZ63" t="s">
        <v>234</v>
      </c>
      <c r="BA63" t="s">
        <v>238</v>
      </c>
      <c r="BB63" t="s">
        <v>234</v>
      </c>
      <c r="BC63" t="s">
        <v>241</v>
      </c>
      <c r="BD63" t="s">
        <v>234</v>
      </c>
      <c r="BE63" t="s">
        <v>234</v>
      </c>
      <c r="BH63" t="s">
        <v>234</v>
      </c>
      <c r="BI63" t="s">
        <v>234</v>
      </c>
      <c r="BJ63" t="s">
        <v>241</v>
      </c>
      <c r="BK63" t="s">
        <v>241</v>
      </c>
      <c r="BL63" t="s">
        <v>234</v>
      </c>
      <c r="BM63" t="s">
        <v>234</v>
      </c>
      <c r="BN63" t="s">
        <v>234</v>
      </c>
      <c r="BO63" t="s">
        <v>234</v>
      </c>
      <c r="BP63" t="s">
        <v>234</v>
      </c>
      <c r="BQ63" t="s">
        <v>234</v>
      </c>
      <c r="BR63" t="s">
        <v>234</v>
      </c>
      <c r="BS63" t="s">
        <v>234</v>
      </c>
      <c r="BT63" t="s">
        <v>236</v>
      </c>
      <c r="BW63" t="s">
        <v>237</v>
      </c>
      <c r="BX63" t="s">
        <v>234</v>
      </c>
      <c r="BY63" t="s">
        <v>234</v>
      </c>
      <c r="BZ63" t="s">
        <v>241</v>
      </c>
      <c r="CA63" t="s">
        <v>234</v>
      </c>
      <c r="CB63" t="s">
        <v>234</v>
      </c>
      <c r="CC63" t="s">
        <v>238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K63" t="s">
        <v>234</v>
      </c>
      <c r="CL63" t="s">
        <v>241</v>
      </c>
      <c r="CM63" t="s">
        <v>236</v>
      </c>
      <c r="CN63" t="s">
        <v>234</v>
      </c>
      <c r="CO63" t="s">
        <v>234</v>
      </c>
      <c r="CP63" t="s">
        <v>234</v>
      </c>
      <c r="CQ63" t="s">
        <v>234</v>
      </c>
      <c r="DF63" t="s">
        <v>234</v>
      </c>
      <c r="DG63" t="s">
        <v>234</v>
      </c>
      <c r="DH63" t="s">
        <v>234</v>
      </c>
      <c r="DI63" t="s">
        <v>234</v>
      </c>
      <c r="DJ63" t="s">
        <v>234</v>
      </c>
      <c r="DK63" t="s">
        <v>234</v>
      </c>
      <c r="DL63" t="s">
        <v>234</v>
      </c>
      <c r="DM63" t="s">
        <v>234</v>
      </c>
      <c r="DN63" t="s">
        <v>234</v>
      </c>
      <c r="DO63" t="s">
        <v>234</v>
      </c>
      <c r="DP63" t="s">
        <v>234</v>
      </c>
      <c r="DQ63" t="s">
        <v>237</v>
      </c>
      <c r="DR63" t="s">
        <v>234</v>
      </c>
      <c r="DS63" t="s">
        <v>234</v>
      </c>
      <c r="DT63" t="s">
        <v>234</v>
      </c>
      <c r="DX63" t="s">
        <v>234</v>
      </c>
      <c r="DY63" t="s">
        <v>236</v>
      </c>
      <c r="DZ63" t="s">
        <v>234</v>
      </c>
      <c r="EA63" t="s">
        <v>234</v>
      </c>
      <c r="EB63" t="s">
        <v>235</v>
      </c>
      <c r="EC63" t="s">
        <v>234</v>
      </c>
      <c r="ED63" t="s">
        <v>234</v>
      </c>
      <c r="EE63" t="s">
        <v>234</v>
      </c>
      <c r="EF63" t="s">
        <v>234</v>
      </c>
      <c r="EG63" t="s">
        <v>234</v>
      </c>
      <c r="EH63" t="s">
        <v>234</v>
      </c>
      <c r="EI63" t="s">
        <v>234</v>
      </c>
      <c r="EJ63" t="s">
        <v>234</v>
      </c>
      <c r="EK63" t="s">
        <v>234</v>
      </c>
      <c r="EL63" t="s">
        <v>234</v>
      </c>
      <c r="EM63" t="s">
        <v>234</v>
      </c>
      <c r="EN63" t="s">
        <v>234</v>
      </c>
      <c r="EO63" t="s">
        <v>234</v>
      </c>
      <c r="EP63" t="s">
        <v>234</v>
      </c>
      <c r="EQ63" t="s">
        <v>234</v>
      </c>
      <c r="ER63" t="s">
        <v>234</v>
      </c>
      <c r="ES63" t="s">
        <v>234</v>
      </c>
      <c r="ET63" t="s">
        <v>234</v>
      </c>
      <c r="EU63" t="s">
        <v>234</v>
      </c>
      <c r="EV63" t="s">
        <v>234</v>
      </c>
      <c r="EW63" t="s">
        <v>234</v>
      </c>
      <c r="EX63" t="s">
        <v>234</v>
      </c>
      <c r="EY63" t="s">
        <v>234</v>
      </c>
      <c r="EZ63" t="s">
        <v>234</v>
      </c>
      <c r="FA63" t="s">
        <v>234</v>
      </c>
      <c r="FB63" t="s">
        <v>234</v>
      </c>
      <c r="FC63" t="s">
        <v>234</v>
      </c>
      <c r="FD63" t="s">
        <v>234</v>
      </c>
      <c r="FE63" t="s">
        <v>234</v>
      </c>
      <c r="FF63" t="s">
        <v>234</v>
      </c>
      <c r="FG63" t="s">
        <v>234</v>
      </c>
      <c r="FH63" t="s">
        <v>234</v>
      </c>
      <c r="FI63" t="s">
        <v>237</v>
      </c>
      <c r="FJ63" t="s">
        <v>241</v>
      </c>
      <c r="FK63" t="s">
        <v>234</v>
      </c>
      <c r="FL63" t="s">
        <v>234</v>
      </c>
      <c r="FM63" t="s">
        <v>234</v>
      </c>
      <c r="FN63" t="s">
        <v>241</v>
      </c>
      <c r="FO63" t="s">
        <v>234</v>
      </c>
      <c r="FP63" t="s">
        <v>234</v>
      </c>
      <c r="FQ63" t="s">
        <v>234</v>
      </c>
      <c r="FR63" t="s">
        <v>234</v>
      </c>
      <c r="FU63" t="s">
        <v>234</v>
      </c>
      <c r="FV63" t="s">
        <v>234</v>
      </c>
      <c r="FW63" t="s">
        <v>234</v>
      </c>
      <c r="FX63" t="s">
        <v>234</v>
      </c>
      <c r="FY63" t="s">
        <v>234</v>
      </c>
      <c r="FZ63" t="s">
        <v>234</v>
      </c>
      <c r="GA63" t="s">
        <v>234</v>
      </c>
      <c r="GB63" t="s">
        <v>234</v>
      </c>
      <c r="GC63" t="s">
        <v>234</v>
      </c>
      <c r="GD63" t="s">
        <v>234</v>
      </c>
      <c r="GE63" t="s">
        <v>234</v>
      </c>
      <c r="GF63" t="s">
        <v>234</v>
      </c>
      <c r="GG63" t="s">
        <v>234</v>
      </c>
      <c r="GH63" t="s">
        <v>234</v>
      </c>
      <c r="GI63" t="s">
        <v>234</v>
      </c>
      <c r="GJ63" t="s">
        <v>234</v>
      </c>
      <c r="GK63" t="s">
        <v>234</v>
      </c>
      <c r="GL63" t="s">
        <v>234</v>
      </c>
      <c r="GM63" t="s">
        <v>241</v>
      </c>
      <c r="GN63" t="s">
        <v>241</v>
      </c>
      <c r="GO63" t="s">
        <v>234</v>
      </c>
      <c r="GP63" t="s">
        <v>241</v>
      </c>
      <c r="GQ63" t="s">
        <v>241</v>
      </c>
      <c r="GR63" t="s">
        <v>236</v>
      </c>
      <c r="GS63" t="s">
        <v>234</v>
      </c>
      <c r="GT63" t="s">
        <v>234</v>
      </c>
      <c r="GU63" t="s">
        <v>234</v>
      </c>
      <c r="GV63" t="s">
        <v>234</v>
      </c>
      <c r="GW63" t="s">
        <v>234</v>
      </c>
      <c r="GX63" t="s">
        <v>234</v>
      </c>
      <c r="GY63" t="s">
        <v>234</v>
      </c>
      <c r="GZ63" t="s">
        <v>234</v>
      </c>
      <c r="HA63" t="s">
        <v>234</v>
      </c>
      <c r="HB63" t="s">
        <v>234</v>
      </c>
      <c r="HC63" t="s">
        <v>234</v>
      </c>
      <c r="HD63" t="s">
        <v>234</v>
      </c>
      <c r="HE63" t="s">
        <v>237</v>
      </c>
      <c r="HF63" t="s">
        <v>234</v>
      </c>
      <c r="HG63" t="s">
        <v>234</v>
      </c>
      <c r="HH63" t="s">
        <v>234</v>
      </c>
      <c r="HI63" t="s">
        <v>234</v>
      </c>
      <c r="HJ63" t="s">
        <v>237</v>
      </c>
      <c r="HK63" t="s">
        <v>234</v>
      </c>
      <c r="HL63" t="s">
        <v>234</v>
      </c>
      <c r="HM63" t="s">
        <v>234</v>
      </c>
      <c r="HN63" t="s">
        <v>234</v>
      </c>
      <c r="HO63" t="s">
        <v>234</v>
      </c>
      <c r="HP63" t="s">
        <v>234</v>
      </c>
    </row>
    <row r="64" spans="1:224" x14ac:dyDescent="0.2">
      <c r="A64" t="s">
        <v>300</v>
      </c>
      <c r="B64" t="s">
        <v>234</v>
      </c>
      <c r="C64" t="s">
        <v>234</v>
      </c>
      <c r="D64" t="s">
        <v>234</v>
      </c>
      <c r="E64" t="s">
        <v>234</v>
      </c>
      <c r="F64" t="s">
        <v>234</v>
      </c>
      <c r="G64" t="s">
        <v>234</v>
      </c>
      <c r="H64" t="s">
        <v>234</v>
      </c>
      <c r="I64" t="s">
        <v>234</v>
      </c>
      <c r="J64" t="s">
        <v>234</v>
      </c>
      <c r="K64" t="s">
        <v>234</v>
      </c>
      <c r="L64" t="s">
        <v>234</v>
      </c>
      <c r="M64" t="s">
        <v>234</v>
      </c>
      <c r="N64" t="s">
        <v>234</v>
      </c>
      <c r="Q64" t="s">
        <v>234</v>
      </c>
      <c r="R64" t="s">
        <v>234</v>
      </c>
      <c r="S64" t="s">
        <v>234</v>
      </c>
      <c r="T64" t="s">
        <v>234</v>
      </c>
      <c r="U64" t="s">
        <v>234</v>
      </c>
      <c r="V64" t="s">
        <v>234</v>
      </c>
      <c r="W64" t="s">
        <v>236</v>
      </c>
      <c r="X64" t="s">
        <v>234</v>
      </c>
      <c r="Y64" t="s">
        <v>234</v>
      </c>
      <c r="Z64" t="s">
        <v>236</v>
      </c>
      <c r="AA64" t="s">
        <v>234</v>
      </c>
      <c r="AB64" t="s">
        <v>234</v>
      </c>
      <c r="AC64" t="s">
        <v>234</v>
      </c>
      <c r="AF64" t="s">
        <v>234</v>
      </c>
      <c r="AG64" t="s">
        <v>234</v>
      </c>
      <c r="AH64" t="s">
        <v>236</v>
      </c>
      <c r="AI64" t="s">
        <v>234</v>
      </c>
      <c r="AJ64" t="s">
        <v>234</v>
      </c>
      <c r="AK64" t="s">
        <v>234</v>
      </c>
      <c r="AL64" t="s">
        <v>234</v>
      </c>
      <c r="AM64" t="s">
        <v>234</v>
      </c>
      <c r="AN64" t="s">
        <v>234</v>
      </c>
      <c r="AO64" t="s">
        <v>234</v>
      </c>
      <c r="AP64" t="s">
        <v>234</v>
      </c>
      <c r="AQ64" t="s">
        <v>234</v>
      </c>
      <c r="AR64" t="s">
        <v>234</v>
      </c>
      <c r="AU64" t="s">
        <v>234</v>
      </c>
      <c r="AV64" t="s">
        <v>234</v>
      </c>
      <c r="AW64" t="s">
        <v>234</v>
      </c>
      <c r="AX64" t="s">
        <v>236</v>
      </c>
      <c r="AY64" t="s">
        <v>234</v>
      </c>
      <c r="AZ64" t="s">
        <v>234</v>
      </c>
      <c r="BA64" t="s">
        <v>234</v>
      </c>
      <c r="BB64" t="s">
        <v>234</v>
      </c>
      <c r="BC64" t="s">
        <v>234</v>
      </c>
      <c r="BD64" t="s">
        <v>234</v>
      </c>
      <c r="BE64" t="s">
        <v>234</v>
      </c>
      <c r="BH64" t="s">
        <v>234</v>
      </c>
      <c r="BI64" t="s">
        <v>234</v>
      </c>
      <c r="BJ64" t="s">
        <v>234</v>
      </c>
      <c r="BK64" t="s">
        <v>234</v>
      </c>
      <c r="BL64" t="s">
        <v>234</v>
      </c>
      <c r="BM64" t="s">
        <v>234</v>
      </c>
      <c r="BN64" t="s">
        <v>234</v>
      </c>
      <c r="BO64" t="s">
        <v>234</v>
      </c>
      <c r="BP64" t="s">
        <v>234</v>
      </c>
      <c r="BQ64" t="s">
        <v>234</v>
      </c>
      <c r="BR64" t="s">
        <v>234</v>
      </c>
      <c r="BS64" t="s">
        <v>234</v>
      </c>
      <c r="BT64" t="s">
        <v>236</v>
      </c>
      <c r="BW64" t="s">
        <v>234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238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K64" t="s">
        <v>234</v>
      </c>
      <c r="CL64" t="s">
        <v>234</v>
      </c>
      <c r="CM64" t="s">
        <v>234</v>
      </c>
      <c r="CN64" t="s">
        <v>234</v>
      </c>
      <c r="CO64" t="s">
        <v>234</v>
      </c>
      <c r="CP64" t="s">
        <v>234</v>
      </c>
      <c r="CQ64" t="s">
        <v>234</v>
      </c>
      <c r="DF64" t="s">
        <v>234</v>
      </c>
      <c r="DG64" t="s">
        <v>234</v>
      </c>
      <c r="DH64" t="s">
        <v>234</v>
      </c>
      <c r="DI64" t="s">
        <v>234</v>
      </c>
      <c r="DJ64" t="s">
        <v>234</v>
      </c>
      <c r="DK64" t="s">
        <v>234</v>
      </c>
      <c r="DL64" t="s">
        <v>234</v>
      </c>
      <c r="DM64" t="s">
        <v>234</v>
      </c>
      <c r="DN64" t="s">
        <v>234</v>
      </c>
      <c r="DO64" t="s">
        <v>234</v>
      </c>
      <c r="DP64" t="s">
        <v>234</v>
      </c>
      <c r="DQ64" t="s">
        <v>234</v>
      </c>
      <c r="DR64" t="s">
        <v>234</v>
      </c>
      <c r="DS64" t="s">
        <v>234</v>
      </c>
      <c r="DT64" t="s">
        <v>234</v>
      </c>
      <c r="DX64" t="s">
        <v>234</v>
      </c>
      <c r="DY64" t="s">
        <v>234</v>
      </c>
      <c r="DZ64" t="s">
        <v>234</v>
      </c>
      <c r="EA64" t="s">
        <v>234</v>
      </c>
      <c r="EB64" t="s">
        <v>234</v>
      </c>
      <c r="EC64" t="s">
        <v>234</v>
      </c>
      <c r="ED64" t="s">
        <v>234</v>
      </c>
      <c r="EE64" t="s">
        <v>234</v>
      </c>
      <c r="EF64" t="s">
        <v>234</v>
      </c>
      <c r="EG64" t="s">
        <v>234</v>
      </c>
      <c r="EH64" t="s">
        <v>234</v>
      </c>
      <c r="EI64" t="s">
        <v>234</v>
      </c>
      <c r="EJ64" t="s">
        <v>234</v>
      </c>
      <c r="EK64" t="s">
        <v>234</v>
      </c>
      <c r="EL64" t="s">
        <v>234</v>
      </c>
      <c r="EM64" t="s">
        <v>234</v>
      </c>
      <c r="EN64" t="s">
        <v>234</v>
      </c>
      <c r="EO64" t="s">
        <v>234</v>
      </c>
      <c r="EP64" t="s">
        <v>234</v>
      </c>
      <c r="EQ64" t="s">
        <v>234</v>
      </c>
      <c r="ER64" t="s">
        <v>234</v>
      </c>
      <c r="ES64" t="s">
        <v>234</v>
      </c>
      <c r="ET64" t="s">
        <v>234</v>
      </c>
      <c r="EU64" t="s">
        <v>234</v>
      </c>
      <c r="EV64" t="s">
        <v>234</v>
      </c>
      <c r="EW64" t="s">
        <v>234</v>
      </c>
      <c r="EX64" t="s">
        <v>234</v>
      </c>
      <c r="EY64" t="s">
        <v>234</v>
      </c>
      <c r="EZ64" t="s">
        <v>234</v>
      </c>
      <c r="FA64" t="s">
        <v>234</v>
      </c>
      <c r="FB64" t="s">
        <v>234</v>
      </c>
      <c r="FC64" t="s">
        <v>234</v>
      </c>
      <c r="FD64" t="s">
        <v>234</v>
      </c>
      <c r="FE64" t="s">
        <v>234</v>
      </c>
      <c r="FF64" t="s">
        <v>234</v>
      </c>
      <c r="FG64" t="s">
        <v>234</v>
      </c>
      <c r="FH64" t="s">
        <v>234</v>
      </c>
      <c r="FI64" t="s">
        <v>234</v>
      </c>
      <c r="FJ64" t="s">
        <v>234</v>
      </c>
      <c r="FK64" t="s">
        <v>234</v>
      </c>
      <c r="FL64" t="s">
        <v>234</v>
      </c>
      <c r="FM64" t="s">
        <v>234</v>
      </c>
      <c r="FN64" t="s">
        <v>234</v>
      </c>
      <c r="FO64" t="s">
        <v>234</v>
      </c>
      <c r="FP64" t="s">
        <v>234</v>
      </c>
      <c r="FQ64" t="s">
        <v>234</v>
      </c>
      <c r="FR64" t="s">
        <v>234</v>
      </c>
      <c r="FU64" t="s">
        <v>234</v>
      </c>
      <c r="FV64" t="s">
        <v>234</v>
      </c>
      <c r="FW64" t="s">
        <v>234</v>
      </c>
      <c r="FX64" t="s">
        <v>234</v>
      </c>
      <c r="FY64" t="s">
        <v>234</v>
      </c>
      <c r="FZ64" t="s">
        <v>234</v>
      </c>
      <c r="GA64" t="s">
        <v>234</v>
      </c>
      <c r="GB64" t="s">
        <v>234</v>
      </c>
      <c r="GC64" t="s">
        <v>234</v>
      </c>
      <c r="GD64" t="s">
        <v>234</v>
      </c>
      <c r="GE64" t="s">
        <v>241</v>
      </c>
      <c r="GF64" t="s">
        <v>234</v>
      </c>
      <c r="GG64" t="s">
        <v>234</v>
      </c>
      <c r="GH64" t="s">
        <v>234</v>
      </c>
      <c r="GI64" t="s">
        <v>234</v>
      </c>
      <c r="GJ64" t="s">
        <v>234</v>
      </c>
      <c r="GK64" t="s">
        <v>234</v>
      </c>
      <c r="GL64" t="s">
        <v>234</v>
      </c>
      <c r="GM64" t="s">
        <v>235</v>
      </c>
      <c r="GN64" t="s">
        <v>234</v>
      </c>
      <c r="GO64" t="s">
        <v>234</v>
      </c>
      <c r="GP64" t="s">
        <v>234</v>
      </c>
      <c r="GQ64" t="s">
        <v>234</v>
      </c>
      <c r="GR64" t="s">
        <v>234</v>
      </c>
      <c r="GS64" t="s">
        <v>234</v>
      </c>
      <c r="GT64" t="s">
        <v>234</v>
      </c>
      <c r="GU64" t="s">
        <v>234</v>
      </c>
      <c r="GV64" t="s">
        <v>234</v>
      </c>
      <c r="GW64" t="s">
        <v>234</v>
      </c>
      <c r="GX64" t="s">
        <v>234</v>
      </c>
      <c r="GY64" t="s">
        <v>234</v>
      </c>
      <c r="GZ64" t="s">
        <v>234</v>
      </c>
      <c r="HA64" t="s">
        <v>234</v>
      </c>
      <c r="HB64" t="s">
        <v>234</v>
      </c>
      <c r="HC64" t="s">
        <v>234</v>
      </c>
      <c r="HD64" t="s">
        <v>234</v>
      </c>
      <c r="HE64" t="s">
        <v>234</v>
      </c>
      <c r="HF64" t="s">
        <v>234</v>
      </c>
      <c r="HG64" t="s">
        <v>234</v>
      </c>
      <c r="HH64" t="s">
        <v>234</v>
      </c>
      <c r="HI64" t="s">
        <v>234</v>
      </c>
      <c r="HJ64" t="s">
        <v>234</v>
      </c>
      <c r="HK64" t="s">
        <v>234</v>
      </c>
      <c r="HL64" t="s">
        <v>234</v>
      </c>
      <c r="HM64" t="s">
        <v>234</v>
      </c>
      <c r="HN64" t="s">
        <v>234</v>
      </c>
      <c r="HO64" t="s">
        <v>234</v>
      </c>
      <c r="HP64" t="s">
        <v>234</v>
      </c>
    </row>
    <row r="65" spans="1:224" x14ac:dyDescent="0.2">
      <c r="A65" t="s">
        <v>301</v>
      </c>
      <c r="B65" t="s">
        <v>234</v>
      </c>
      <c r="C65" t="s">
        <v>234</v>
      </c>
      <c r="D65" t="s">
        <v>234</v>
      </c>
      <c r="E65" t="s">
        <v>234</v>
      </c>
      <c r="F65" t="s">
        <v>234</v>
      </c>
      <c r="G65" t="s">
        <v>234</v>
      </c>
      <c r="H65" t="s">
        <v>234</v>
      </c>
      <c r="I65" t="s">
        <v>234</v>
      </c>
      <c r="J65" t="s">
        <v>234</v>
      </c>
      <c r="K65" t="s">
        <v>234</v>
      </c>
      <c r="L65" t="s">
        <v>234</v>
      </c>
      <c r="M65" t="s">
        <v>234</v>
      </c>
      <c r="N65" t="s">
        <v>234</v>
      </c>
      <c r="Q65" t="s">
        <v>234</v>
      </c>
      <c r="R65" t="s">
        <v>234</v>
      </c>
      <c r="S65" t="s">
        <v>234</v>
      </c>
      <c r="T65" t="s">
        <v>234</v>
      </c>
      <c r="U65" t="s">
        <v>234</v>
      </c>
      <c r="V65" t="s">
        <v>235</v>
      </c>
      <c r="W65" t="s">
        <v>236</v>
      </c>
      <c r="X65" t="s">
        <v>234</v>
      </c>
      <c r="Y65" t="s">
        <v>234</v>
      </c>
      <c r="Z65" t="s">
        <v>236</v>
      </c>
      <c r="AA65" t="s">
        <v>234</v>
      </c>
      <c r="AB65" t="s">
        <v>234</v>
      </c>
      <c r="AC65" t="s">
        <v>234</v>
      </c>
      <c r="AF65" t="s">
        <v>234</v>
      </c>
      <c r="AG65" t="s">
        <v>234</v>
      </c>
      <c r="AH65" t="s">
        <v>236</v>
      </c>
      <c r="AI65" t="s">
        <v>234</v>
      </c>
      <c r="AJ65" t="s">
        <v>234</v>
      </c>
      <c r="AK65" t="s">
        <v>234</v>
      </c>
      <c r="AL65" t="s">
        <v>234</v>
      </c>
      <c r="AM65" t="s">
        <v>234</v>
      </c>
      <c r="AN65" t="s">
        <v>234</v>
      </c>
      <c r="AO65" t="s">
        <v>234</v>
      </c>
      <c r="AP65" t="s">
        <v>234</v>
      </c>
      <c r="AQ65" t="s">
        <v>234</v>
      </c>
      <c r="AR65" t="s">
        <v>234</v>
      </c>
      <c r="AU65" t="s">
        <v>234</v>
      </c>
      <c r="AV65" t="s">
        <v>234</v>
      </c>
      <c r="AW65" t="s">
        <v>234</v>
      </c>
      <c r="AX65" t="s">
        <v>236</v>
      </c>
      <c r="AY65" t="s">
        <v>234</v>
      </c>
      <c r="AZ65" t="s">
        <v>234</v>
      </c>
      <c r="BA65" t="s">
        <v>238</v>
      </c>
      <c r="BB65" t="s">
        <v>234</v>
      </c>
      <c r="BC65" t="s">
        <v>234</v>
      </c>
      <c r="BD65" t="s">
        <v>234</v>
      </c>
      <c r="BE65" t="s">
        <v>234</v>
      </c>
      <c r="BH65" t="s">
        <v>234</v>
      </c>
      <c r="BI65" t="s">
        <v>234</v>
      </c>
      <c r="BJ65" t="s">
        <v>234</v>
      </c>
      <c r="BK65" t="s">
        <v>234</v>
      </c>
      <c r="BL65" t="s">
        <v>234</v>
      </c>
      <c r="BM65" t="s">
        <v>234</v>
      </c>
      <c r="BN65" t="s">
        <v>234</v>
      </c>
      <c r="BO65" t="s">
        <v>234</v>
      </c>
      <c r="BP65" t="s">
        <v>234</v>
      </c>
      <c r="BQ65" t="s">
        <v>234</v>
      </c>
      <c r="BR65" t="s">
        <v>234</v>
      </c>
      <c r="BS65" t="s">
        <v>234</v>
      </c>
      <c r="BT65" t="s">
        <v>236</v>
      </c>
      <c r="BW65" t="s">
        <v>234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238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K65" t="s">
        <v>234</v>
      </c>
      <c r="CL65" t="s">
        <v>234</v>
      </c>
      <c r="CM65" t="s">
        <v>234</v>
      </c>
      <c r="CN65" t="s">
        <v>234</v>
      </c>
      <c r="CO65" t="s">
        <v>234</v>
      </c>
      <c r="CP65" t="s">
        <v>234</v>
      </c>
      <c r="CQ65" t="s">
        <v>234</v>
      </c>
      <c r="DF65" t="s">
        <v>234</v>
      </c>
      <c r="DG65" t="s">
        <v>234</v>
      </c>
      <c r="DH65" t="s">
        <v>234</v>
      </c>
      <c r="DI65" t="s">
        <v>234</v>
      </c>
      <c r="DJ65" t="s">
        <v>234</v>
      </c>
      <c r="DK65" t="s">
        <v>234</v>
      </c>
      <c r="DL65" t="s">
        <v>234</v>
      </c>
      <c r="DM65" t="s">
        <v>234</v>
      </c>
      <c r="DN65" t="s">
        <v>234</v>
      </c>
      <c r="DO65" t="s">
        <v>234</v>
      </c>
      <c r="DP65" t="s">
        <v>234</v>
      </c>
      <c r="DQ65" t="s">
        <v>234</v>
      </c>
      <c r="DR65" t="s">
        <v>234</v>
      </c>
      <c r="DS65" t="s">
        <v>234</v>
      </c>
      <c r="DT65" t="s">
        <v>234</v>
      </c>
      <c r="DX65" t="s">
        <v>234</v>
      </c>
      <c r="DY65" t="s">
        <v>234</v>
      </c>
      <c r="DZ65" t="s">
        <v>238</v>
      </c>
      <c r="EA65" t="s">
        <v>234</v>
      </c>
      <c r="EB65" t="s">
        <v>234</v>
      </c>
      <c r="EC65" t="s">
        <v>234</v>
      </c>
      <c r="ED65" t="s">
        <v>234</v>
      </c>
      <c r="EE65" t="s">
        <v>234</v>
      </c>
      <c r="EF65" t="s">
        <v>234</v>
      </c>
      <c r="EG65" t="s">
        <v>234</v>
      </c>
      <c r="EH65" t="s">
        <v>234</v>
      </c>
      <c r="EI65" t="s">
        <v>234</v>
      </c>
      <c r="EJ65" t="s">
        <v>234</v>
      </c>
      <c r="EK65" t="s">
        <v>234</v>
      </c>
      <c r="EL65" t="s">
        <v>234</v>
      </c>
      <c r="EM65" t="s">
        <v>234</v>
      </c>
      <c r="EN65" t="s">
        <v>234</v>
      </c>
      <c r="EO65" t="s">
        <v>234</v>
      </c>
      <c r="EP65" t="s">
        <v>234</v>
      </c>
      <c r="EQ65" t="s">
        <v>234</v>
      </c>
      <c r="ER65" t="s">
        <v>234</v>
      </c>
      <c r="ES65" t="s">
        <v>234</v>
      </c>
      <c r="ET65" t="s">
        <v>234</v>
      </c>
      <c r="EU65" t="s">
        <v>234</v>
      </c>
      <c r="EV65" t="s">
        <v>234</v>
      </c>
      <c r="EW65" t="s">
        <v>234</v>
      </c>
      <c r="EX65" t="s">
        <v>234</v>
      </c>
      <c r="EY65" t="s">
        <v>234</v>
      </c>
      <c r="EZ65" t="s">
        <v>234</v>
      </c>
      <c r="FA65" t="s">
        <v>234</v>
      </c>
      <c r="FB65" t="s">
        <v>234</v>
      </c>
      <c r="FC65" t="s">
        <v>234</v>
      </c>
      <c r="FD65" t="s">
        <v>234</v>
      </c>
      <c r="FE65" t="s">
        <v>234</v>
      </c>
      <c r="FF65" t="s">
        <v>234</v>
      </c>
      <c r="FG65" t="s">
        <v>234</v>
      </c>
      <c r="FH65" t="s">
        <v>234</v>
      </c>
      <c r="FI65" t="s">
        <v>234</v>
      </c>
      <c r="FJ65" t="s">
        <v>234</v>
      </c>
      <c r="FK65" t="s">
        <v>234</v>
      </c>
      <c r="FL65" t="s">
        <v>234</v>
      </c>
      <c r="FM65" t="s">
        <v>234</v>
      </c>
      <c r="FN65" t="s">
        <v>234</v>
      </c>
      <c r="FO65" t="s">
        <v>235</v>
      </c>
      <c r="FP65" t="s">
        <v>234</v>
      </c>
      <c r="FQ65" t="s">
        <v>234</v>
      </c>
      <c r="FR65" t="s">
        <v>234</v>
      </c>
      <c r="FU65" t="s">
        <v>234</v>
      </c>
      <c r="FV65" t="s">
        <v>234</v>
      </c>
      <c r="FW65" t="s">
        <v>234</v>
      </c>
      <c r="FX65" t="s">
        <v>234</v>
      </c>
      <c r="FY65" t="s">
        <v>234</v>
      </c>
      <c r="FZ65" t="s">
        <v>234</v>
      </c>
      <c r="GA65" t="s">
        <v>234</v>
      </c>
      <c r="GB65" t="s">
        <v>234</v>
      </c>
      <c r="GC65" t="s">
        <v>238</v>
      </c>
      <c r="GD65" t="s">
        <v>234</v>
      </c>
      <c r="GE65" t="s">
        <v>241</v>
      </c>
      <c r="GF65" t="s">
        <v>234</v>
      </c>
      <c r="GG65" t="s">
        <v>234</v>
      </c>
      <c r="GH65" t="s">
        <v>234</v>
      </c>
      <c r="GI65" t="s">
        <v>234</v>
      </c>
      <c r="GJ65" t="s">
        <v>234</v>
      </c>
      <c r="GK65" t="s">
        <v>234</v>
      </c>
      <c r="GL65" t="s">
        <v>234</v>
      </c>
      <c r="GM65" t="s">
        <v>234</v>
      </c>
      <c r="GN65" t="s">
        <v>234</v>
      </c>
      <c r="GO65" t="s">
        <v>234</v>
      </c>
      <c r="GP65" t="s">
        <v>234</v>
      </c>
      <c r="GQ65" t="s">
        <v>234</v>
      </c>
      <c r="GR65" t="s">
        <v>234</v>
      </c>
      <c r="GS65" t="s">
        <v>234</v>
      </c>
      <c r="GT65" t="s">
        <v>234</v>
      </c>
      <c r="GU65" t="s">
        <v>234</v>
      </c>
      <c r="GV65" t="s">
        <v>234</v>
      </c>
      <c r="GW65" t="s">
        <v>234</v>
      </c>
      <c r="GX65" t="s">
        <v>234</v>
      </c>
      <c r="GY65" t="s">
        <v>234</v>
      </c>
      <c r="GZ65" t="s">
        <v>234</v>
      </c>
      <c r="HA65" t="s">
        <v>234</v>
      </c>
      <c r="HB65" t="s">
        <v>234</v>
      </c>
      <c r="HC65" t="s">
        <v>234</v>
      </c>
      <c r="HD65" t="s">
        <v>234</v>
      </c>
      <c r="HE65" t="s">
        <v>234</v>
      </c>
      <c r="HF65" t="s">
        <v>234</v>
      </c>
      <c r="HG65" t="s">
        <v>234</v>
      </c>
      <c r="HH65" t="s">
        <v>234</v>
      </c>
      <c r="HI65" t="s">
        <v>234</v>
      </c>
      <c r="HJ65" t="s">
        <v>234</v>
      </c>
      <c r="HK65" t="s">
        <v>234</v>
      </c>
      <c r="HL65" t="s">
        <v>234</v>
      </c>
      <c r="HM65" t="s">
        <v>238</v>
      </c>
      <c r="HN65" t="s">
        <v>234</v>
      </c>
      <c r="HO65" t="s">
        <v>234</v>
      </c>
      <c r="HP65" t="s">
        <v>234</v>
      </c>
    </row>
    <row r="66" spans="1:224" x14ac:dyDescent="0.2">
      <c r="A66" t="s">
        <v>302</v>
      </c>
      <c r="B66" t="s">
        <v>234</v>
      </c>
      <c r="C66" t="s">
        <v>234</v>
      </c>
      <c r="D66" t="s">
        <v>234</v>
      </c>
      <c r="E66" t="s">
        <v>234</v>
      </c>
      <c r="F66" t="s">
        <v>234</v>
      </c>
      <c r="G66" t="s">
        <v>234</v>
      </c>
      <c r="H66" t="s">
        <v>234</v>
      </c>
      <c r="I66" t="s">
        <v>236</v>
      </c>
      <c r="J66" t="s">
        <v>234</v>
      </c>
      <c r="K66" t="s">
        <v>234</v>
      </c>
      <c r="L66" t="s">
        <v>234</v>
      </c>
      <c r="M66" t="s">
        <v>234</v>
      </c>
      <c r="N66" t="s">
        <v>234</v>
      </c>
      <c r="Q66" t="s">
        <v>234</v>
      </c>
      <c r="R66" t="s">
        <v>234</v>
      </c>
      <c r="S66" t="s">
        <v>241</v>
      </c>
      <c r="T66" t="s">
        <v>234</v>
      </c>
      <c r="U66" t="s">
        <v>234</v>
      </c>
      <c r="V66" t="s">
        <v>234</v>
      </c>
      <c r="W66" t="s">
        <v>236</v>
      </c>
      <c r="X66" t="s">
        <v>234</v>
      </c>
      <c r="Y66" t="s">
        <v>234</v>
      </c>
      <c r="Z66" t="s">
        <v>236</v>
      </c>
      <c r="AA66" t="s">
        <v>234</v>
      </c>
      <c r="AB66" t="s">
        <v>234</v>
      </c>
      <c r="AC66" t="s">
        <v>234</v>
      </c>
      <c r="AF66" t="s">
        <v>234</v>
      </c>
      <c r="AG66" t="s">
        <v>234</v>
      </c>
      <c r="AH66" t="s">
        <v>236</v>
      </c>
      <c r="AI66" t="s">
        <v>234</v>
      </c>
      <c r="AJ66" t="s">
        <v>234</v>
      </c>
      <c r="AK66" t="s">
        <v>234</v>
      </c>
      <c r="AL66" t="s">
        <v>234</v>
      </c>
      <c r="AM66" t="s">
        <v>234</v>
      </c>
      <c r="AN66" t="s">
        <v>234</v>
      </c>
      <c r="AO66" t="s">
        <v>234</v>
      </c>
      <c r="AP66" t="s">
        <v>234</v>
      </c>
      <c r="AQ66" t="s">
        <v>234</v>
      </c>
      <c r="AR66" t="s">
        <v>234</v>
      </c>
      <c r="AU66" t="s">
        <v>234</v>
      </c>
      <c r="AV66" t="s">
        <v>234</v>
      </c>
      <c r="AW66" t="s">
        <v>234</v>
      </c>
      <c r="AX66" t="s">
        <v>236</v>
      </c>
      <c r="AY66" t="s">
        <v>234</v>
      </c>
      <c r="AZ66" t="s">
        <v>234</v>
      </c>
      <c r="BA66" t="s">
        <v>234</v>
      </c>
      <c r="BB66" t="s">
        <v>234</v>
      </c>
      <c r="BC66" t="s">
        <v>234</v>
      </c>
      <c r="BD66" t="s">
        <v>241</v>
      </c>
      <c r="BE66" t="s">
        <v>234</v>
      </c>
      <c r="BH66" t="s">
        <v>234</v>
      </c>
      <c r="BI66" t="s">
        <v>234</v>
      </c>
      <c r="BJ66" t="s">
        <v>238</v>
      </c>
      <c r="BK66" t="s">
        <v>238</v>
      </c>
      <c r="BL66" t="s">
        <v>234</v>
      </c>
      <c r="BM66" t="s">
        <v>234</v>
      </c>
      <c r="BN66" t="s">
        <v>234</v>
      </c>
      <c r="BO66" t="s">
        <v>238</v>
      </c>
      <c r="BP66" t="s">
        <v>234</v>
      </c>
      <c r="BQ66" t="s">
        <v>234</v>
      </c>
      <c r="BR66" t="s">
        <v>234</v>
      </c>
      <c r="BS66" t="s">
        <v>234</v>
      </c>
      <c r="BT66" t="s">
        <v>236</v>
      </c>
      <c r="BW66" t="s">
        <v>234</v>
      </c>
      <c r="BX66" t="s">
        <v>234</v>
      </c>
      <c r="BY66" t="s">
        <v>234</v>
      </c>
      <c r="BZ66" t="s">
        <v>234</v>
      </c>
      <c r="CA66" t="s">
        <v>238</v>
      </c>
      <c r="CB66" t="s">
        <v>234</v>
      </c>
      <c r="CC66" t="s">
        <v>238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K66" t="s">
        <v>234</v>
      </c>
      <c r="CL66" t="s">
        <v>234</v>
      </c>
      <c r="CM66" t="s">
        <v>234</v>
      </c>
      <c r="CN66" t="s">
        <v>234</v>
      </c>
      <c r="CO66" t="s">
        <v>234</v>
      </c>
      <c r="CP66" t="s">
        <v>234</v>
      </c>
      <c r="CQ66" t="s">
        <v>234</v>
      </c>
      <c r="DF66" t="s">
        <v>234</v>
      </c>
      <c r="DG66" t="s">
        <v>234</v>
      </c>
      <c r="DH66" t="s">
        <v>234</v>
      </c>
      <c r="DI66" t="s">
        <v>234</v>
      </c>
      <c r="DJ66" t="s">
        <v>234</v>
      </c>
      <c r="DK66" t="s">
        <v>234</v>
      </c>
      <c r="DL66" t="s">
        <v>234</v>
      </c>
      <c r="DM66" t="s">
        <v>234</v>
      </c>
      <c r="DN66" t="s">
        <v>234</v>
      </c>
      <c r="DO66" t="s">
        <v>234</v>
      </c>
      <c r="DP66" t="s">
        <v>241</v>
      </c>
      <c r="DQ66" t="s">
        <v>234</v>
      </c>
      <c r="DR66" t="s">
        <v>234</v>
      </c>
      <c r="DS66" t="s">
        <v>234</v>
      </c>
      <c r="DT66" t="s">
        <v>234</v>
      </c>
      <c r="DX66" t="s">
        <v>234</v>
      </c>
      <c r="DY66" t="s">
        <v>234</v>
      </c>
      <c r="DZ66" t="s">
        <v>234</v>
      </c>
      <c r="EA66" t="s">
        <v>234</v>
      </c>
      <c r="EB66" t="s">
        <v>235</v>
      </c>
      <c r="EC66" t="s">
        <v>234</v>
      </c>
      <c r="ED66" t="s">
        <v>234</v>
      </c>
      <c r="EE66" t="s">
        <v>234</v>
      </c>
      <c r="EF66" t="s">
        <v>234</v>
      </c>
      <c r="EG66" t="s">
        <v>234</v>
      </c>
      <c r="EH66" t="s">
        <v>234</v>
      </c>
      <c r="EI66" t="s">
        <v>234</v>
      </c>
      <c r="EJ66" t="s">
        <v>234</v>
      </c>
      <c r="EK66" t="s">
        <v>234</v>
      </c>
      <c r="EL66" t="s">
        <v>234</v>
      </c>
      <c r="EM66" t="s">
        <v>234</v>
      </c>
      <c r="EN66" t="s">
        <v>234</v>
      </c>
      <c r="EO66" t="s">
        <v>234</v>
      </c>
      <c r="EP66" t="s">
        <v>234</v>
      </c>
      <c r="EQ66" t="s">
        <v>234</v>
      </c>
      <c r="ER66" t="s">
        <v>234</v>
      </c>
      <c r="ES66" t="s">
        <v>234</v>
      </c>
      <c r="ET66" t="s">
        <v>234</v>
      </c>
      <c r="EU66" t="s">
        <v>234</v>
      </c>
      <c r="EV66" t="s">
        <v>234</v>
      </c>
      <c r="EW66" t="s">
        <v>234</v>
      </c>
      <c r="EX66" t="s">
        <v>234</v>
      </c>
      <c r="EY66" t="s">
        <v>234</v>
      </c>
      <c r="EZ66" t="s">
        <v>234</v>
      </c>
      <c r="FA66" t="s">
        <v>234</v>
      </c>
      <c r="FB66" t="s">
        <v>234</v>
      </c>
      <c r="FC66" t="s">
        <v>234</v>
      </c>
      <c r="FD66" t="s">
        <v>234</v>
      </c>
      <c r="FE66" t="s">
        <v>234</v>
      </c>
      <c r="FF66" t="s">
        <v>234</v>
      </c>
      <c r="FG66" t="s">
        <v>234</v>
      </c>
      <c r="FH66" t="s">
        <v>234</v>
      </c>
      <c r="FI66" t="s">
        <v>234</v>
      </c>
      <c r="FJ66" t="s">
        <v>234</v>
      </c>
      <c r="FK66" t="s">
        <v>234</v>
      </c>
      <c r="FL66" t="s">
        <v>234</v>
      </c>
      <c r="FM66" t="s">
        <v>234</v>
      </c>
      <c r="FN66" t="s">
        <v>234</v>
      </c>
      <c r="FO66" t="s">
        <v>234</v>
      </c>
      <c r="FP66" t="s">
        <v>234</v>
      </c>
      <c r="FQ66" t="s">
        <v>234</v>
      </c>
      <c r="FR66" t="s">
        <v>234</v>
      </c>
      <c r="FU66" t="s">
        <v>234</v>
      </c>
      <c r="FV66" t="s">
        <v>234</v>
      </c>
      <c r="FW66" t="s">
        <v>234</v>
      </c>
      <c r="FX66" t="s">
        <v>234</v>
      </c>
      <c r="FY66" t="s">
        <v>234</v>
      </c>
      <c r="FZ66" t="s">
        <v>234</v>
      </c>
      <c r="GA66" t="s">
        <v>234</v>
      </c>
      <c r="GB66" t="s">
        <v>234</v>
      </c>
      <c r="GC66" t="s">
        <v>234</v>
      </c>
      <c r="GD66" t="s">
        <v>237</v>
      </c>
      <c r="GE66" t="s">
        <v>234</v>
      </c>
      <c r="GF66" t="s">
        <v>234</v>
      </c>
      <c r="GG66" t="s">
        <v>234</v>
      </c>
      <c r="GH66" t="s">
        <v>234</v>
      </c>
      <c r="GI66" t="s">
        <v>234</v>
      </c>
      <c r="GJ66" t="s">
        <v>234</v>
      </c>
      <c r="GK66" t="s">
        <v>234</v>
      </c>
      <c r="GL66" t="s">
        <v>234</v>
      </c>
      <c r="GM66" t="s">
        <v>234</v>
      </c>
      <c r="GN66" t="s">
        <v>234</v>
      </c>
      <c r="GO66" t="s">
        <v>234</v>
      </c>
      <c r="GP66" t="s">
        <v>234</v>
      </c>
      <c r="GQ66" t="s">
        <v>234</v>
      </c>
      <c r="GR66" t="s">
        <v>234</v>
      </c>
      <c r="GS66" t="s">
        <v>234</v>
      </c>
      <c r="GT66" t="s">
        <v>234</v>
      </c>
      <c r="GU66" t="s">
        <v>234</v>
      </c>
      <c r="GV66" t="s">
        <v>234</v>
      </c>
      <c r="GW66" t="s">
        <v>234</v>
      </c>
      <c r="GX66" t="s">
        <v>234</v>
      </c>
      <c r="GY66" t="s">
        <v>234</v>
      </c>
      <c r="GZ66" t="s">
        <v>234</v>
      </c>
      <c r="HA66" t="s">
        <v>234</v>
      </c>
      <c r="HB66" t="s">
        <v>234</v>
      </c>
      <c r="HC66" t="s">
        <v>234</v>
      </c>
      <c r="HD66" t="s">
        <v>234</v>
      </c>
      <c r="HE66" t="s">
        <v>234</v>
      </c>
      <c r="HF66" t="s">
        <v>234</v>
      </c>
      <c r="HG66" t="s">
        <v>234</v>
      </c>
      <c r="HH66" t="s">
        <v>234</v>
      </c>
      <c r="HI66" t="s">
        <v>234</v>
      </c>
      <c r="HJ66" t="s">
        <v>234</v>
      </c>
      <c r="HK66" t="s">
        <v>241</v>
      </c>
      <c r="HL66" t="s">
        <v>241</v>
      </c>
      <c r="HM66" t="s">
        <v>241</v>
      </c>
      <c r="HN66" t="s">
        <v>241</v>
      </c>
      <c r="HO66" t="s">
        <v>234</v>
      </c>
      <c r="HP66" t="s">
        <v>234</v>
      </c>
    </row>
    <row r="67" spans="1:224" x14ac:dyDescent="0.2">
      <c r="A67" t="s">
        <v>303</v>
      </c>
      <c r="B67" t="s">
        <v>234</v>
      </c>
      <c r="C67" t="s">
        <v>234</v>
      </c>
      <c r="D67" t="s">
        <v>238</v>
      </c>
      <c r="E67" t="s">
        <v>237</v>
      </c>
      <c r="F67" t="s">
        <v>234</v>
      </c>
      <c r="G67" t="s">
        <v>241</v>
      </c>
      <c r="H67" t="s">
        <v>234</v>
      </c>
      <c r="I67" t="s">
        <v>234</v>
      </c>
      <c r="J67" t="s">
        <v>238</v>
      </c>
      <c r="K67" t="s">
        <v>236</v>
      </c>
      <c r="L67" t="s">
        <v>234</v>
      </c>
      <c r="M67" t="s">
        <v>234</v>
      </c>
      <c r="N67" t="s">
        <v>238</v>
      </c>
      <c r="Q67" t="s">
        <v>236</v>
      </c>
      <c r="R67" t="s">
        <v>234</v>
      </c>
      <c r="S67" t="s">
        <v>234</v>
      </c>
      <c r="T67" t="s">
        <v>234</v>
      </c>
      <c r="U67" t="s">
        <v>234</v>
      </c>
      <c r="V67" t="s">
        <v>234</v>
      </c>
      <c r="W67" t="s">
        <v>236</v>
      </c>
      <c r="X67" t="s">
        <v>236</v>
      </c>
      <c r="Y67" t="s">
        <v>234</v>
      </c>
      <c r="Z67" t="s">
        <v>236</v>
      </c>
      <c r="AA67" t="s">
        <v>234</v>
      </c>
      <c r="AB67" t="s">
        <v>234</v>
      </c>
      <c r="AC67" t="s">
        <v>234</v>
      </c>
      <c r="AF67" t="s">
        <v>234</v>
      </c>
      <c r="AG67" t="s">
        <v>234</v>
      </c>
      <c r="AH67" t="s">
        <v>236</v>
      </c>
      <c r="AI67" t="s">
        <v>234</v>
      </c>
      <c r="AJ67" t="s">
        <v>234</v>
      </c>
      <c r="AK67" t="s">
        <v>234</v>
      </c>
      <c r="AL67" t="s">
        <v>234</v>
      </c>
      <c r="AM67" t="s">
        <v>234</v>
      </c>
      <c r="AN67" t="s">
        <v>241</v>
      </c>
      <c r="AO67" t="s">
        <v>234</v>
      </c>
      <c r="AP67" t="s">
        <v>234</v>
      </c>
      <c r="AQ67" t="s">
        <v>234</v>
      </c>
      <c r="AR67" t="s">
        <v>234</v>
      </c>
      <c r="AU67" t="s">
        <v>238</v>
      </c>
      <c r="AV67" t="s">
        <v>234</v>
      </c>
      <c r="AW67" t="s">
        <v>234</v>
      </c>
      <c r="AX67" t="s">
        <v>236</v>
      </c>
      <c r="AY67" t="s">
        <v>236</v>
      </c>
      <c r="AZ67" t="s">
        <v>234</v>
      </c>
      <c r="BA67" t="s">
        <v>236</v>
      </c>
      <c r="BB67" t="s">
        <v>236</v>
      </c>
      <c r="BC67" t="s">
        <v>236</v>
      </c>
      <c r="BD67" t="s">
        <v>236</v>
      </c>
      <c r="BE67" t="s">
        <v>237</v>
      </c>
      <c r="BH67" t="s">
        <v>234</v>
      </c>
      <c r="BI67" t="s">
        <v>234</v>
      </c>
      <c r="BJ67" t="s">
        <v>234</v>
      </c>
      <c r="BK67" t="s">
        <v>234</v>
      </c>
      <c r="BL67" t="s">
        <v>234</v>
      </c>
      <c r="BM67" t="s">
        <v>234</v>
      </c>
      <c r="BN67" t="s">
        <v>241</v>
      </c>
      <c r="BO67" t="s">
        <v>234</v>
      </c>
      <c r="BP67" t="s">
        <v>236</v>
      </c>
      <c r="BQ67" t="s">
        <v>234</v>
      </c>
      <c r="BR67" t="s">
        <v>234</v>
      </c>
      <c r="BS67" t="s">
        <v>234</v>
      </c>
      <c r="BT67" t="s">
        <v>236</v>
      </c>
      <c r="BW67" t="s">
        <v>234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238</v>
      </c>
      <c r="CD67" t="s">
        <v>234</v>
      </c>
      <c r="CE67" t="s">
        <v>234</v>
      </c>
      <c r="CF67" t="s">
        <v>234</v>
      </c>
      <c r="CG67" t="s">
        <v>234</v>
      </c>
      <c r="CH67" t="s">
        <v>236</v>
      </c>
      <c r="CK67" t="s">
        <v>234</v>
      </c>
      <c r="CL67" t="s">
        <v>234</v>
      </c>
      <c r="CM67" t="s">
        <v>234</v>
      </c>
      <c r="CN67" t="s">
        <v>236</v>
      </c>
      <c r="CO67" t="s">
        <v>234</v>
      </c>
      <c r="CP67" t="s">
        <v>234</v>
      </c>
      <c r="CQ67" t="s">
        <v>234</v>
      </c>
      <c r="DF67" t="s">
        <v>234</v>
      </c>
      <c r="DG67" t="s">
        <v>234</v>
      </c>
      <c r="DH67" t="s">
        <v>234</v>
      </c>
      <c r="DI67" t="s">
        <v>234</v>
      </c>
      <c r="DJ67" t="s">
        <v>234</v>
      </c>
      <c r="DK67" t="s">
        <v>234</v>
      </c>
      <c r="DL67" t="s">
        <v>234</v>
      </c>
      <c r="DM67" t="s">
        <v>234</v>
      </c>
      <c r="DN67" t="s">
        <v>234</v>
      </c>
      <c r="DO67" t="s">
        <v>234</v>
      </c>
      <c r="DP67" t="s">
        <v>234</v>
      </c>
      <c r="DQ67" t="s">
        <v>234</v>
      </c>
      <c r="DR67" t="s">
        <v>234</v>
      </c>
      <c r="DS67" t="s">
        <v>234</v>
      </c>
      <c r="DT67" t="s">
        <v>234</v>
      </c>
      <c r="DX67" t="s">
        <v>234</v>
      </c>
      <c r="DY67" t="s">
        <v>238</v>
      </c>
      <c r="DZ67" t="s">
        <v>234</v>
      </c>
      <c r="EA67" t="s">
        <v>234</v>
      </c>
      <c r="EB67" t="s">
        <v>234</v>
      </c>
      <c r="EC67" t="s">
        <v>234</v>
      </c>
      <c r="ED67" t="s">
        <v>234</v>
      </c>
      <c r="EE67" t="s">
        <v>234</v>
      </c>
      <c r="EF67" t="s">
        <v>234</v>
      </c>
      <c r="EG67" t="s">
        <v>234</v>
      </c>
      <c r="EH67" t="s">
        <v>234</v>
      </c>
      <c r="EI67" t="s">
        <v>234</v>
      </c>
      <c r="EJ67" t="s">
        <v>234</v>
      </c>
      <c r="EK67" t="s">
        <v>234</v>
      </c>
      <c r="EL67" t="s">
        <v>237</v>
      </c>
      <c r="EM67" t="s">
        <v>234</v>
      </c>
      <c r="EN67" t="s">
        <v>234</v>
      </c>
      <c r="EO67" t="s">
        <v>234</v>
      </c>
      <c r="EP67" t="s">
        <v>234</v>
      </c>
      <c r="EQ67" t="s">
        <v>234</v>
      </c>
      <c r="ER67" t="s">
        <v>234</v>
      </c>
      <c r="ES67" t="s">
        <v>234</v>
      </c>
      <c r="ET67" t="s">
        <v>234</v>
      </c>
      <c r="EU67" t="s">
        <v>234</v>
      </c>
      <c r="EV67" t="s">
        <v>234</v>
      </c>
      <c r="EW67" t="s">
        <v>234</v>
      </c>
      <c r="EX67" t="s">
        <v>234</v>
      </c>
      <c r="EY67" t="s">
        <v>234</v>
      </c>
      <c r="EZ67" t="s">
        <v>234</v>
      </c>
      <c r="FA67" t="s">
        <v>234</v>
      </c>
      <c r="FB67" t="s">
        <v>241</v>
      </c>
      <c r="FC67" t="s">
        <v>234</v>
      </c>
      <c r="FD67" t="s">
        <v>241</v>
      </c>
      <c r="FE67" t="s">
        <v>234</v>
      </c>
      <c r="FF67" t="s">
        <v>234</v>
      </c>
      <c r="FG67" t="s">
        <v>234</v>
      </c>
      <c r="FH67" t="s">
        <v>234</v>
      </c>
      <c r="FI67" t="s">
        <v>234</v>
      </c>
      <c r="FJ67" t="s">
        <v>241</v>
      </c>
      <c r="FK67" t="s">
        <v>234</v>
      </c>
      <c r="FL67" t="s">
        <v>234</v>
      </c>
      <c r="FM67" t="s">
        <v>234</v>
      </c>
      <c r="FN67" t="s">
        <v>234</v>
      </c>
      <c r="FO67" t="s">
        <v>234</v>
      </c>
      <c r="FP67" t="s">
        <v>234</v>
      </c>
      <c r="FQ67" t="s">
        <v>234</v>
      </c>
      <c r="FR67" t="s">
        <v>234</v>
      </c>
      <c r="FU67" t="s">
        <v>234</v>
      </c>
      <c r="FV67" t="s">
        <v>234</v>
      </c>
      <c r="FW67" t="s">
        <v>234</v>
      </c>
      <c r="FX67" t="s">
        <v>234</v>
      </c>
      <c r="FY67" t="s">
        <v>234</v>
      </c>
      <c r="FZ67" t="s">
        <v>234</v>
      </c>
      <c r="GA67" t="s">
        <v>234</v>
      </c>
      <c r="GB67" t="s">
        <v>234</v>
      </c>
      <c r="GC67" t="s">
        <v>241</v>
      </c>
      <c r="GD67" t="s">
        <v>234</v>
      </c>
      <c r="GE67" t="s">
        <v>234</v>
      </c>
      <c r="GF67" t="s">
        <v>234</v>
      </c>
      <c r="GG67" t="s">
        <v>234</v>
      </c>
      <c r="GH67" t="s">
        <v>234</v>
      </c>
      <c r="GI67" t="s">
        <v>234</v>
      </c>
      <c r="GJ67" t="s">
        <v>234</v>
      </c>
      <c r="GK67" t="s">
        <v>238</v>
      </c>
      <c r="GL67" t="s">
        <v>237</v>
      </c>
      <c r="GM67" t="s">
        <v>234</v>
      </c>
      <c r="GN67" t="s">
        <v>234</v>
      </c>
      <c r="GO67" t="s">
        <v>234</v>
      </c>
      <c r="GP67" t="s">
        <v>234</v>
      </c>
      <c r="GQ67" t="s">
        <v>234</v>
      </c>
      <c r="GR67" t="s">
        <v>234</v>
      </c>
      <c r="GS67" t="s">
        <v>234</v>
      </c>
      <c r="GT67" t="s">
        <v>234</v>
      </c>
      <c r="GU67" t="s">
        <v>234</v>
      </c>
      <c r="GV67" t="s">
        <v>234</v>
      </c>
      <c r="GW67" t="s">
        <v>234</v>
      </c>
      <c r="GX67" t="s">
        <v>234</v>
      </c>
      <c r="GY67" t="s">
        <v>234</v>
      </c>
      <c r="GZ67" t="s">
        <v>234</v>
      </c>
      <c r="HA67" t="s">
        <v>234</v>
      </c>
      <c r="HB67" t="s">
        <v>234</v>
      </c>
      <c r="HC67" t="s">
        <v>234</v>
      </c>
      <c r="HD67" t="s">
        <v>234</v>
      </c>
      <c r="HE67" t="s">
        <v>234</v>
      </c>
      <c r="HF67" t="s">
        <v>234</v>
      </c>
      <c r="HG67" t="s">
        <v>234</v>
      </c>
      <c r="HH67" t="s">
        <v>234</v>
      </c>
      <c r="HI67" t="s">
        <v>237</v>
      </c>
      <c r="HJ67" t="s">
        <v>241</v>
      </c>
      <c r="HK67" t="s">
        <v>234</v>
      </c>
      <c r="HL67" t="s">
        <v>237</v>
      </c>
      <c r="HM67" t="s">
        <v>234</v>
      </c>
      <c r="HN67" t="s">
        <v>234</v>
      </c>
      <c r="HO67" t="s">
        <v>234</v>
      </c>
      <c r="HP67" t="s">
        <v>234</v>
      </c>
    </row>
    <row r="68" spans="1:224" x14ac:dyDescent="0.2">
      <c r="A68" t="s">
        <v>304</v>
      </c>
      <c r="B68" t="s">
        <v>236</v>
      </c>
      <c r="C68" t="s">
        <v>236</v>
      </c>
      <c r="D68" t="s">
        <v>238</v>
      </c>
      <c r="E68" t="s">
        <v>234</v>
      </c>
      <c r="F68" t="s">
        <v>241</v>
      </c>
      <c r="G68" t="s">
        <v>236</v>
      </c>
      <c r="H68" t="s">
        <v>234</v>
      </c>
      <c r="I68" t="s">
        <v>234</v>
      </c>
      <c r="J68" t="s">
        <v>234</v>
      </c>
      <c r="K68" t="s">
        <v>234</v>
      </c>
      <c r="L68" t="s">
        <v>241</v>
      </c>
      <c r="M68" t="s">
        <v>234</v>
      </c>
      <c r="N68" t="s">
        <v>234</v>
      </c>
      <c r="Q68" t="s">
        <v>236</v>
      </c>
      <c r="R68" t="s">
        <v>236</v>
      </c>
      <c r="S68" t="s">
        <v>236</v>
      </c>
      <c r="T68" t="s">
        <v>236</v>
      </c>
      <c r="U68" t="s">
        <v>236</v>
      </c>
      <c r="V68" t="s">
        <v>236</v>
      </c>
      <c r="W68" t="s">
        <v>236</v>
      </c>
      <c r="X68" t="s">
        <v>236</v>
      </c>
      <c r="Y68" t="s">
        <v>236</v>
      </c>
      <c r="Z68" t="s">
        <v>236</v>
      </c>
      <c r="AA68" t="s">
        <v>236</v>
      </c>
      <c r="AB68" t="s">
        <v>236</v>
      </c>
      <c r="AC68" t="s">
        <v>236</v>
      </c>
      <c r="AF68" t="s">
        <v>234</v>
      </c>
      <c r="AG68" t="s">
        <v>238</v>
      </c>
      <c r="AH68" t="s">
        <v>236</v>
      </c>
      <c r="AI68" t="s">
        <v>234</v>
      </c>
      <c r="AJ68" t="s">
        <v>236</v>
      </c>
      <c r="AK68" t="s">
        <v>237</v>
      </c>
      <c r="AL68" t="s">
        <v>237</v>
      </c>
      <c r="AM68" t="s">
        <v>234</v>
      </c>
      <c r="AN68" t="s">
        <v>241</v>
      </c>
      <c r="AO68" t="s">
        <v>234</v>
      </c>
      <c r="AP68" t="s">
        <v>234</v>
      </c>
      <c r="AQ68" t="s">
        <v>241</v>
      </c>
      <c r="AR68" t="s">
        <v>241</v>
      </c>
      <c r="AU68" t="s">
        <v>234</v>
      </c>
      <c r="AV68" t="s">
        <v>234</v>
      </c>
      <c r="AW68" t="s">
        <v>234</v>
      </c>
      <c r="AX68" t="s">
        <v>236</v>
      </c>
      <c r="AY68" t="s">
        <v>234</v>
      </c>
      <c r="AZ68" t="s">
        <v>236</v>
      </c>
      <c r="BA68" t="s">
        <v>238</v>
      </c>
      <c r="BB68" t="s">
        <v>234</v>
      </c>
      <c r="BC68" t="s">
        <v>234</v>
      </c>
      <c r="BD68" t="s">
        <v>234</v>
      </c>
      <c r="BE68" t="s">
        <v>234</v>
      </c>
      <c r="BH68" t="s">
        <v>234</v>
      </c>
      <c r="BI68" t="s">
        <v>234</v>
      </c>
      <c r="BJ68" t="s">
        <v>234</v>
      </c>
      <c r="BK68" t="s">
        <v>234</v>
      </c>
      <c r="BL68" t="s">
        <v>234</v>
      </c>
      <c r="BM68" t="s">
        <v>234</v>
      </c>
      <c r="BN68" t="s">
        <v>234</v>
      </c>
      <c r="BO68" t="s">
        <v>234</v>
      </c>
      <c r="BP68" t="s">
        <v>234</v>
      </c>
      <c r="BQ68" t="s">
        <v>234</v>
      </c>
      <c r="BR68" t="s">
        <v>234</v>
      </c>
      <c r="BS68" t="s">
        <v>241</v>
      </c>
      <c r="BT68" t="s">
        <v>236</v>
      </c>
      <c r="BW68" t="s">
        <v>234</v>
      </c>
      <c r="BX68" t="s">
        <v>234</v>
      </c>
      <c r="BY68" t="s">
        <v>236</v>
      </c>
      <c r="BZ68" t="s">
        <v>236</v>
      </c>
      <c r="CA68" t="s">
        <v>236</v>
      </c>
      <c r="CB68" t="s">
        <v>236</v>
      </c>
      <c r="CC68" t="s">
        <v>238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K68" t="s">
        <v>234</v>
      </c>
      <c r="CL68" t="s">
        <v>238</v>
      </c>
      <c r="CM68" t="s">
        <v>234</v>
      </c>
      <c r="CN68" t="s">
        <v>234</v>
      </c>
      <c r="CO68" t="s">
        <v>234</v>
      </c>
      <c r="CP68" t="s">
        <v>234</v>
      </c>
      <c r="CQ68" t="s">
        <v>236</v>
      </c>
      <c r="DF68" t="s">
        <v>234</v>
      </c>
      <c r="DG68" t="s">
        <v>234</v>
      </c>
      <c r="DH68" t="s">
        <v>234</v>
      </c>
      <c r="DI68" t="s">
        <v>234</v>
      </c>
      <c r="DJ68" t="s">
        <v>234</v>
      </c>
      <c r="DK68" t="s">
        <v>234</v>
      </c>
      <c r="DL68" t="s">
        <v>234</v>
      </c>
      <c r="DM68" t="s">
        <v>234</v>
      </c>
      <c r="DN68" t="s">
        <v>234</v>
      </c>
      <c r="DO68" t="s">
        <v>234</v>
      </c>
      <c r="DP68" t="s">
        <v>234</v>
      </c>
      <c r="DQ68" t="s">
        <v>234</v>
      </c>
      <c r="DR68" t="s">
        <v>234</v>
      </c>
      <c r="DS68" t="s">
        <v>234</v>
      </c>
      <c r="DT68" t="s">
        <v>234</v>
      </c>
      <c r="DX68" t="s">
        <v>234</v>
      </c>
      <c r="DY68" t="s">
        <v>234</v>
      </c>
      <c r="DZ68" t="s">
        <v>234</v>
      </c>
      <c r="EA68" t="s">
        <v>234</v>
      </c>
      <c r="EB68" t="s">
        <v>234</v>
      </c>
      <c r="EC68" t="s">
        <v>234</v>
      </c>
      <c r="ED68" t="s">
        <v>234</v>
      </c>
      <c r="EE68" t="s">
        <v>234</v>
      </c>
      <c r="EF68" t="s">
        <v>234</v>
      </c>
      <c r="EG68" t="s">
        <v>234</v>
      </c>
      <c r="EH68" t="s">
        <v>234</v>
      </c>
      <c r="EI68" t="s">
        <v>234</v>
      </c>
      <c r="EJ68" t="s">
        <v>234</v>
      </c>
      <c r="EK68" t="s">
        <v>234</v>
      </c>
      <c r="EL68" t="s">
        <v>234</v>
      </c>
      <c r="EM68" t="s">
        <v>234</v>
      </c>
      <c r="EN68" t="s">
        <v>234</v>
      </c>
      <c r="EO68" t="s">
        <v>234</v>
      </c>
      <c r="EP68" t="s">
        <v>234</v>
      </c>
      <c r="EQ68" t="s">
        <v>234</v>
      </c>
      <c r="ER68" t="s">
        <v>234</v>
      </c>
      <c r="ES68" t="s">
        <v>234</v>
      </c>
      <c r="ET68" t="s">
        <v>234</v>
      </c>
      <c r="EU68" t="s">
        <v>234</v>
      </c>
      <c r="EV68" t="s">
        <v>234</v>
      </c>
      <c r="EW68" t="s">
        <v>234</v>
      </c>
      <c r="EX68" t="s">
        <v>234</v>
      </c>
      <c r="EY68" t="s">
        <v>234</v>
      </c>
      <c r="EZ68" t="s">
        <v>234</v>
      </c>
      <c r="FA68" t="s">
        <v>234</v>
      </c>
      <c r="FB68" t="s">
        <v>234</v>
      </c>
      <c r="FC68" t="s">
        <v>234</v>
      </c>
      <c r="FD68" t="s">
        <v>234</v>
      </c>
      <c r="FE68" t="s">
        <v>234</v>
      </c>
      <c r="FF68" t="s">
        <v>234</v>
      </c>
      <c r="FG68" t="s">
        <v>234</v>
      </c>
      <c r="FH68" t="s">
        <v>234</v>
      </c>
      <c r="FI68" t="s">
        <v>234</v>
      </c>
      <c r="FJ68" t="s">
        <v>234</v>
      </c>
      <c r="FK68" t="s">
        <v>234</v>
      </c>
      <c r="FL68" t="s">
        <v>234</v>
      </c>
      <c r="FM68" t="s">
        <v>234</v>
      </c>
      <c r="FN68" t="s">
        <v>234</v>
      </c>
      <c r="FO68" t="s">
        <v>234</v>
      </c>
      <c r="FP68" t="s">
        <v>234</v>
      </c>
      <c r="FQ68" t="s">
        <v>234</v>
      </c>
      <c r="FR68" t="s">
        <v>234</v>
      </c>
      <c r="FU68" t="s">
        <v>234</v>
      </c>
      <c r="FV68" t="s">
        <v>234</v>
      </c>
      <c r="FW68" t="s">
        <v>234</v>
      </c>
      <c r="FX68" t="s">
        <v>234</v>
      </c>
      <c r="FY68" t="s">
        <v>234</v>
      </c>
      <c r="FZ68" t="s">
        <v>234</v>
      </c>
      <c r="GA68" t="s">
        <v>238</v>
      </c>
      <c r="GB68" t="s">
        <v>241</v>
      </c>
      <c r="GC68" t="s">
        <v>241</v>
      </c>
      <c r="GD68" t="s">
        <v>234</v>
      </c>
      <c r="GE68" t="s">
        <v>241</v>
      </c>
      <c r="GF68" t="s">
        <v>234</v>
      </c>
      <c r="GG68" t="s">
        <v>241</v>
      </c>
      <c r="GH68" t="s">
        <v>234</v>
      </c>
      <c r="GI68" t="s">
        <v>234</v>
      </c>
      <c r="GJ68" t="s">
        <v>241</v>
      </c>
      <c r="GK68" t="s">
        <v>234</v>
      </c>
      <c r="GL68" t="s">
        <v>241</v>
      </c>
      <c r="GM68" t="s">
        <v>234</v>
      </c>
      <c r="GN68" t="s">
        <v>234</v>
      </c>
      <c r="GO68" t="s">
        <v>234</v>
      </c>
      <c r="GP68" t="s">
        <v>234</v>
      </c>
      <c r="GQ68" t="s">
        <v>234</v>
      </c>
      <c r="GR68" t="s">
        <v>234</v>
      </c>
      <c r="GS68" t="s">
        <v>234</v>
      </c>
      <c r="GT68" t="s">
        <v>234</v>
      </c>
      <c r="GU68" t="s">
        <v>234</v>
      </c>
      <c r="GV68" t="s">
        <v>234</v>
      </c>
      <c r="GW68" t="s">
        <v>241</v>
      </c>
      <c r="GX68" t="s">
        <v>234</v>
      </c>
      <c r="GY68" t="s">
        <v>234</v>
      </c>
      <c r="GZ68" t="s">
        <v>234</v>
      </c>
      <c r="HA68" t="s">
        <v>234</v>
      </c>
      <c r="HB68" t="s">
        <v>234</v>
      </c>
      <c r="HC68" t="s">
        <v>241</v>
      </c>
      <c r="HD68" t="s">
        <v>234</v>
      </c>
      <c r="HE68" t="s">
        <v>234</v>
      </c>
      <c r="HF68" t="s">
        <v>234</v>
      </c>
      <c r="HG68" t="s">
        <v>234</v>
      </c>
      <c r="HH68" t="s">
        <v>234</v>
      </c>
      <c r="HI68" t="s">
        <v>234</v>
      </c>
      <c r="HJ68" t="s">
        <v>234</v>
      </c>
      <c r="HK68" t="s">
        <v>234</v>
      </c>
      <c r="HL68" t="s">
        <v>234</v>
      </c>
      <c r="HM68" t="s">
        <v>234</v>
      </c>
      <c r="HN68" t="s">
        <v>234</v>
      </c>
      <c r="HO68" t="s">
        <v>234</v>
      </c>
      <c r="HP68" t="s">
        <v>234</v>
      </c>
    </row>
    <row r="69" spans="1:224" x14ac:dyDescent="0.2">
      <c r="A69" t="s">
        <v>305</v>
      </c>
      <c r="B69" t="s">
        <v>234</v>
      </c>
      <c r="C69" t="s">
        <v>234</v>
      </c>
      <c r="D69" t="s">
        <v>234</v>
      </c>
      <c r="E69" t="s">
        <v>234</v>
      </c>
      <c r="F69" t="s">
        <v>234</v>
      </c>
      <c r="G69" t="s">
        <v>234</v>
      </c>
      <c r="H69" t="s">
        <v>234</v>
      </c>
      <c r="I69" t="s">
        <v>236</v>
      </c>
      <c r="J69" t="s">
        <v>234</v>
      </c>
      <c r="K69" t="s">
        <v>234</v>
      </c>
      <c r="L69" t="s">
        <v>234</v>
      </c>
      <c r="M69" t="s">
        <v>234</v>
      </c>
      <c r="N69" t="s">
        <v>234</v>
      </c>
      <c r="Q69" t="s">
        <v>234</v>
      </c>
      <c r="R69" t="s">
        <v>241</v>
      </c>
      <c r="S69" t="s">
        <v>234</v>
      </c>
      <c r="T69" t="s">
        <v>237</v>
      </c>
      <c r="U69" t="s">
        <v>234</v>
      </c>
      <c r="V69" t="s">
        <v>234</v>
      </c>
      <c r="W69" t="s">
        <v>236</v>
      </c>
      <c r="X69" t="s">
        <v>234</v>
      </c>
      <c r="Y69" t="s">
        <v>234</v>
      </c>
      <c r="Z69" t="s">
        <v>236</v>
      </c>
      <c r="AA69" t="s">
        <v>234</v>
      </c>
      <c r="AB69" t="s">
        <v>234</v>
      </c>
      <c r="AC69" t="s">
        <v>237</v>
      </c>
      <c r="AF69" t="s">
        <v>234</v>
      </c>
      <c r="AG69" t="s">
        <v>234</v>
      </c>
      <c r="AH69" t="s">
        <v>236</v>
      </c>
      <c r="AI69" t="s">
        <v>234</v>
      </c>
      <c r="AJ69" t="s">
        <v>237</v>
      </c>
      <c r="AK69" t="s">
        <v>234</v>
      </c>
      <c r="AL69" t="s">
        <v>234</v>
      </c>
      <c r="AM69" t="s">
        <v>234</v>
      </c>
      <c r="AN69" t="s">
        <v>234</v>
      </c>
      <c r="AO69" t="s">
        <v>234</v>
      </c>
      <c r="AP69" t="s">
        <v>234</v>
      </c>
      <c r="AQ69" t="s">
        <v>234</v>
      </c>
      <c r="AR69" t="s">
        <v>237</v>
      </c>
      <c r="AU69" t="s">
        <v>234</v>
      </c>
      <c r="AV69" t="s">
        <v>234</v>
      </c>
      <c r="AW69" t="s">
        <v>234</v>
      </c>
      <c r="AX69" t="s">
        <v>236</v>
      </c>
      <c r="AY69" t="s">
        <v>241</v>
      </c>
      <c r="AZ69" t="s">
        <v>234</v>
      </c>
      <c r="BA69" t="s">
        <v>234</v>
      </c>
      <c r="BB69" t="s">
        <v>241</v>
      </c>
      <c r="BC69" t="s">
        <v>234</v>
      </c>
      <c r="BD69" t="s">
        <v>234</v>
      </c>
      <c r="BE69" t="s">
        <v>234</v>
      </c>
      <c r="BH69" t="s">
        <v>234</v>
      </c>
      <c r="BI69" t="s">
        <v>234</v>
      </c>
      <c r="BJ69" t="s">
        <v>234</v>
      </c>
      <c r="BK69" t="s">
        <v>234</v>
      </c>
      <c r="BL69" t="s">
        <v>234</v>
      </c>
      <c r="BM69" t="s">
        <v>234</v>
      </c>
      <c r="BN69" t="s">
        <v>234</v>
      </c>
      <c r="BO69" t="s">
        <v>234</v>
      </c>
      <c r="BP69" t="s">
        <v>234</v>
      </c>
      <c r="BQ69" t="s">
        <v>234</v>
      </c>
      <c r="BR69" t="s">
        <v>234</v>
      </c>
      <c r="BS69" t="s">
        <v>234</v>
      </c>
      <c r="BT69" t="s">
        <v>236</v>
      </c>
      <c r="BW69" t="s">
        <v>234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238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K69" t="s">
        <v>234</v>
      </c>
      <c r="CL69" t="s">
        <v>234</v>
      </c>
      <c r="CM69" t="s">
        <v>234</v>
      </c>
      <c r="CN69" t="s">
        <v>234</v>
      </c>
      <c r="CO69" t="s">
        <v>234</v>
      </c>
      <c r="CP69" t="s">
        <v>234</v>
      </c>
      <c r="CQ69" t="s">
        <v>234</v>
      </c>
      <c r="DF69" t="s">
        <v>234</v>
      </c>
      <c r="DG69" t="s">
        <v>234</v>
      </c>
      <c r="DH69" t="s">
        <v>234</v>
      </c>
      <c r="DI69" t="s">
        <v>234</v>
      </c>
      <c r="DJ69" t="s">
        <v>234</v>
      </c>
      <c r="DK69" t="s">
        <v>234</v>
      </c>
      <c r="DL69" t="s">
        <v>234</v>
      </c>
      <c r="DM69" t="s">
        <v>234</v>
      </c>
      <c r="DN69" t="s">
        <v>234</v>
      </c>
      <c r="DO69" t="s">
        <v>234</v>
      </c>
      <c r="DP69" t="s">
        <v>234</v>
      </c>
      <c r="DQ69" t="s">
        <v>234</v>
      </c>
      <c r="DR69" t="s">
        <v>234</v>
      </c>
      <c r="DS69" t="s">
        <v>234</v>
      </c>
      <c r="DT69" t="s">
        <v>234</v>
      </c>
      <c r="DX69" t="s">
        <v>237</v>
      </c>
      <c r="DY69" t="s">
        <v>234</v>
      </c>
      <c r="DZ69" t="s">
        <v>234</v>
      </c>
      <c r="EA69" t="s">
        <v>234</v>
      </c>
      <c r="EB69" t="s">
        <v>234</v>
      </c>
      <c r="EC69" t="s">
        <v>241</v>
      </c>
      <c r="ED69" t="s">
        <v>234</v>
      </c>
      <c r="EE69" t="s">
        <v>234</v>
      </c>
      <c r="EF69" t="s">
        <v>234</v>
      </c>
      <c r="EG69" t="s">
        <v>234</v>
      </c>
      <c r="EH69" t="s">
        <v>234</v>
      </c>
      <c r="EI69" t="s">
        <v>234</v>
      </c>
      <c r="EJ69" t="s">
        <v>234</v>
      </c>
      <c r="EK69" t="s">
        <v>234</v>
      </c>
      <c r="EL69" t="s">
        <v>234</v>
      </c>
      <c r="EM69" t="s">
        <v>234</v>
      </c>
      <c r="EN69" t="s">
        <v>234</v>
      </c>
      <c r="EO69" t="s">
        <v>234</v>
      </c>
      <c r="EP69" t="s">
        <v>234</v>
      </c>
      <c r="EQ69" t="s">
        <v>234</v>
      </c>
      <c r="ER69" t="s">
        <v>234</v>
      </c>
      <c r="ES69" t="s">
        <v>234</v>
      </c>
      <c r="ET69" t="s">
        <v>234</v>
      </c>
      <c r="EU69" t="s">
        <v>234</v>
      </c>
      <c r="EV69" t="s">
        <v>234</v>
      </c>
      <c r="EW69" t="s">
        <v>234</v>
      </c>
      <c r="EX69" t="s">
        <v>234</v>
      </c>
      <c r="EY69" t="s">
        <v>234</v>
      </c>
      <c r="EZ69" t="s">
        <v>234</v>
      </c>
      <c r="FA69" t="s">
        <v>234</v>
      </c>
      <c r="FB69" t="s">
        <v>234</v>
      </c>
      <c r="FC69" t="s">
        <v>234</v>
      </c>
      <c r="FD69" t="s">
        <v>234</v>
      </c>
      <c r="FE69" t="s">
        <v>234</v>
      </c>
      <c r="FF69" t="s">
        <v>234</v>
      </c>
      <c r="FG69" t="s">
        <v>237</v>
      </c>
      <c r="FH69" t="s">
        <v>234</v>
      </c>
      <c r="FI69" t="s">
        <v>234</v>
      </c>
      <c r="FJ69" t="s">
        <v>234</v>
      </c>
      <c r="FK69" t="s">
        <v>234</v>
      </c>
      <c r="FL69" t="s">
        <v>234</v>
      </c>
      <c r="FM69" t="s">
        <v>234</v>
      </c>
      <c r="FN69" t="s">
        <v>241</v>
      </c>
      <c r="FO69" t="s">
        <v>234</v>
      </c>
      <c r="FP69" t="s">
        <v>234</v>
      </c>
      <c r="FQ69" t="s">
        <v>234</v>
      </c>
      <c r="FR69" t="s">
        <v>234</v>
      </c>
      <c r="FU69" t="s">
        <v>234</v>
      </c>
      <c r="FV69" t="s">
        <v>234</v>
      </c>
      <c r="FW69" t="s">
        <v>234</v>
      </c>
      <c r="FX69" t="s">
        <v>234</v>
      </c>
      <c r="FY69" t="s">
        <v>234</v>
      </c>
      <c r="FZ69" t="s">
        <v>234</v>
      </c>
      <c r="GA69" t="s">
        <v>234</v>
      </c>
      <c r="GB69" t="s">
        <v>234</v>
      </c>
      <c r="GC69" t="s">
        <v>234</v>
      </c>
      <c r="GD69" t="s">
        <v>234</v>
      </c>
      <c r="GE69" t="s">
        <v>234</v>
      </c>
      <c r="GF69" t="s">
        <v>234</v>
      </c>
      <c r="GG69" t="s">
        <v>234</v>
      </c>
      <c r="GH69" t="s">
        <v>234</v>
      </c>
      <c r="GI69" t="s">
        <v>234</v>
      </c>
      <c r="GJ69" t="s">
        <v>234</v>
      </c>
      <c r="GK69" t="s">
        <v>234</v>
      </c>
      <c r="GL69" t="s">
        <v>234</v>
      </c>
      <c r="GM69" t="s">
        <v>234</v>
      </c>
      <c r="GN69" t="s">
        <v>234</v>
      </c>
      <c r="GO69" t="s">
        <v>234</v>
      </c>
      <c r="GP69" t="s">
        <v>234</v>
      </c>
      <c r="GQ69" t="s">
        <v>234</v>
      </c>
      <c r="GR69" t="s">
        <v>234</v>
      </c>
      <c r="GS69" t="s">
        <v>234</v>
      </c>
      <c r="GT69" t="s">
        <v>234</v>
      </c>
      <c r="GU69" t="s">
        <v>234</v>
      </c>
      <c r="GV69" t="s">
        <v>234</v>
      </c>
      <c r="GW69" t="s">
        <v>234</v>
      </c>
      <c r="GX69" t="s">
        <v>234</v>
      </c>
      <c r="GY69" t="s">
        <v>234</v>
      </c>
      <c r="GZ69" t="s">
        <v>234</v>
      </c>
      <c r="HA69" t="s">
        <v>234</v>
      </c>
      <c r="HB69" t="s">
        <v>234</v>
      </c>
      <c r="HC69" t="s">
        <v>234</v>
      </c>
      <c r="HD69" t="s">
        <v>234</v>
      </c>
      <c r="HE69" t="s">
        <v>237</v>
      </c>
      <c r="HF69" t="s">
        <v>234</v>
      </c>
      <c r="HG69" t="s">
        <v>234</v>
      </c>
      <c r="HH69" t="s">
        <v>234</v>
      </c>
      <c r="HI69" t="s">
        <v>234</v>
      </c>
      <c r="HJ69" t="s">
        <v>234</v>
      </c>
      <c r="HK69" t="s">
        <v>234</v>
      </c>
      <c r="HL69" t="s">
        <v>234</v>
      </c>
      <c r="HM69" t="s">
        <v>234</v>
      </c>
      <c r="HN69" t="s">
        <v>234</v>
      </c>
      <c r="HO69" t="s">
        <v>234</v>
      </c>
      <c r="HP69" t="s">
        <v>234</v>
      </c>
    </row>
    <row r="70" spans="1:224" x14ac:dyDescent="0.2">
      <c r="A70" t="s">
        <v>306</v>
      </c>
      <c r="B70" t="s">
        <v>234</v>
      </c>
      <c r="C70" t="s">
        <v>234</v>
      </c>
      <c r="D70" t="s">
        <v>238</v>
      </c>
      <c r="E70" t="s">
        <v>236</v>
      </c>
      <c r="F70" t="s">
        <v>234</v>
      </c>
      <c r="G70" t="s">
        <v>241</v>
      </c>
      <c r="H70" t="s">
        <v>234</v>
      </c>
      <c r="I70" t="s">
        <v>236</v>
      </c>
      <c r="J70" t="s">
        <v>238</v>
      </c>
      <c r="K70" t="s">
        <v>236</v>
      </c>
      <c r="L70" t="s">
        <v>234</v>
      </c>
      <c r="M70" t="s">
        <v>234</v>
      </c>
      <c r="N70" t="s">
        <v>238</v>
      </c>
      <c r="Q70" t="s">
        <v>236</v>
      </c>
      <c r="R70" t="s">
        <v>234</v>
      </c>
      <c r="S70" t="s">
        <v>234</v>
      </c>
      <c r="T70" t="s">
        <v>234</v>
      </c>
      <c r="U70" t="s">
        <v>234</v>
      </c>
      <c r="V70" t="s">
        <v>234</v>
      </c>
      <c r="W70" t="s">
        <v>236</v>
      </c>
      <c r="X70" t="s">
        <v>236</v>
      </c>
      <c r="Y70" t="s">
        <v>234</v>
      </c>
      <c r="Z70" t="s">
        <v>236</v>
      </c>
      <c r="AA70" t="s">
        <v>234</v>
      </c>
      <c r="AB70" t="s">
        <v>234</v>
      </c>
      <c r="AC70" t="s">
        <v>234</v>
      </c>
      <c r="AF70" t="s">
        <v>234</v>
      </c>
      <c r="AG70" t="s">
        <v>234</v>
      </c>
      <c r="AH70" t="s">
        <v>236</v>
      </c>
      <c r="AI70" t="s">
        <v>234</v>
      </c>
      <c r="AJ70" t="s">
        <v>234</v>
      </c>
      <c r="AK70" t="s">
        <v>234</v>
      </c>
      <c r="AL70" t="s">
        <v>234</v>
      </c>
      <c r="AM70" t="s">
        <v>234</v>
      </c>
      <c r="AN70" t="s">
        <v>241</v>
      </c>
      <c r="AO70" t="s">
        <v>234</v>
      </c>
      <c r="AP70" t="s">
        <v>234</v>
      </c>
      <c r="AQ70" t="s">
        <v>234</v>
      </c>
      <c r="AR70" t="s">
        <v>234</v>
      </c>
      <c r="AU70" t="s">
        <v>236</v>
      </c>
      <c r="AV70" t="s">
        <v>236</v>
      </c>
      <c r="AW70" t="s">
        <v>234</v>
      </c>
      <c r="AX70" t="s">
        <v>236</v>
      </c>
      <c r="AY70" t="s">
        <v>236</v>
      </c>
      <c r="AZ70" t="s">
        <v>236</v>
      </c>
      <c r="BA70" t="s">
        <v>236</v>
      </c>
      <c r="BB70" t="s">
        <v>236</v>
      </c>
      <c r="BC70" t="s">
        <v>236</v>
      </c>
      <c r="BD70" t="s">
        <v>236</v>
      </c>
      <c r="BE70" t="s">
        <v>236</v>
      </c>
      <c r="BH70" t="s">
        <v>234</v>
      </c>
      <c r="BI70" t="s">
        <v>234</v>
      </c>
      <c r="BJ70" t="s">
        <v>234</v>
      </c>
      <c r="BK70" t="s">
        <v>234</v>
      </c>
      <c r="BL70" t="s">
        <v>234</v>
      </c>
      <c r="BM70" t="s">
        <v>234</v>
      </c>
      <c r="BN70" t="s">
        <v>241</v>
      </c>
      <c r="BO70" t="s">
        <v>234</v>
      </c>
      <c r="BP70" t="s">
        <v>236</v>
      </c>
      <c r="BQ70" t="s">
        <v>234</v>
      </c>
      <c r="BR70" t="s">
        <v>234</v>
      </c>
      <c r="BS70" t="s">
        <v>234</v>
      </c>
      <c r="BT70" t="s">
        <v>236</v>
      </c>
      <c r="BW70" t="s">
        <v>234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238</v>
      </c>
      <c r="CD70" t="s">
        <v>234</v>
      </c>
      <c r="CE70" t="s">
        <v>234</v>
      </c>
      <c r="CF70" t="s">
        <v>234</v>
      </c>
      <c r="CG70" t="s">
        <v>234</v>
      </c>
      <c r="CH70" t="s">
        <v>236</v>
      </c>
      <c r="CK70" t="s">
        <v>234</v>
      </c>
      <c r="CL70" t="s">
        <v>234</v>
      </c>
      <c r="CM70" t="s">
        <v>234</v>
      </c>
      <c r="CN70" t="s">
        <v>236</v>
      </c>
      <c r="CO70" t="s">
        <v>234</v>
      </c>
      <c r="CP70" t="s">
        <v>234</v>
      </c>
      <c r="CQ70" t="s">
        <v>234</v>
      </c>
      <c r="DF70" t="s">
        <v>234</v>
      </c>
      <c r="DG70" t="s">
        <v>234</v>
      </c>
      <c r="DH70" t="s">
        <v>234</v>
      </c>
      <c r="DI70" t="s">
        <v>234</v>
      </c>
      <c r="DJ70" t="s">
        <v>234</v>
      </c>
      <c r="DK70" t="s">
        <v>234</v>
      </c>
      <c r="DL70" t="s">
        <v>234</v>
      </c>
      <c r="DM70" t="s">
        <v>234</v>
      </c>
      <c r="DN70" t="s">
        <v>234</v>
      </c>
      <c r="DO70" t="s">
        <v>234</v>
      </c>
      <c r="DP70" t="s">
        <v>234</v>
      </c>
      <c r="DQ70" t="s">
        <v>234</v>
      </c>
      <c r="DR70" t="s">
        <v>234</v>
      </c>
      <c r="DS70" t="s">
        <v>234</v>
      </c>
      <c r="DT70" t="s">
        <v>234</v>
      </c>
      <c r="DX70" t="s">
        <v>234</v>
      </c>
      <c r="DY70" t="s">
        <v>238</v>
      </c>
      <c r="DZ70" t="s">
        <v>234</v>
      </c>
      <c r="EA70" t="s">
        <v>234</v>
      </c>
      <c r="EB70" t="s">
        <v>238</v>
      </c>
      <c r="EC70" t="s">
        <v>234</v>
      </c>
      <c r="ED70" t="s">
        <v>234</v>
      </c>
      <c r="EE70" t="s">
        <v>234</v>
      </c>
      <c r="EF70" t="s">
        <v>234</v>
      </c>
      <c r="EG70" t="s">
        <v>234</v>
      </c>
      <c r="EH70" t="s">
        <v>234</v>
      </c>
      <c r="EI70" t="s">
        <v>234</v>
      </c>
      <c r="EJ70" t="s">
        <v>234</v>
      </c>
      <c r="EK70" t="s">
        <v>234</v>
      </c>
      <c r="EL70" t="s">
        <v>238</v>
      </c>
      <c r="EM70" t="s">
        <v>234</v>
      </c>
      <c r="EN70" t="s">
        <v>234</v>
      </c>
      <c r="EO70" t="s">
        <v>234</v>
      </c>
      <c r="EP70" t="s">
        <v>234</v>
      </c>
      <c r="EQ70" t="s">
        <v>234</v>
      </c>
      <c r="ER70" t="s">
        <v>234</v>
      </c>
      <c r="ES70" t="s">
        <v>234</v>
      </c>
      <c r="ET70" t="s">
        <v>234</v>
      </c>
      <c r="EU70" t="s">
        <v>234</v>
      </c>
      <c r="EV70" t="s">
        <v>234</v>
      </c>
      <c r="EW70" t="s">
        <v>234</v>
      </c>
      <c r="EX70" t="s">
        <v>234</v>
      </c>
      <c r="EY70" t="s">
        <v>234</v>
      </c>
      <c r="EZ70" t="s">
        <v>234</v>
      </c>
      <c r="FA70" t="s">
        <v>234</v>
      </c>
      <c r="FB70" t="s">
        <v>234</v>
      </c>
      <c r="FC70" t="s">
        <v>234</v>
      </c>
      <c r="FD70" t="s">
        <v>241</v>
      </c>
      <c r="FE70" t="s">
        <v>234</v>
      </c>
      <c r="FF70" t="s">
        <v>234</v>
      </c>
      <c r="FG70" t="s">
        <v>234</v>
      </c>
      <c r="FH70" t="s">
        <v>234</v>
      </c>
      <c r="FI70" t="s">
        <v>234</v>
      </c>
      <c r="FJ70" t="s">
        <v>241</v>
      </c>
      <c r="FK70" t="s">
        <v>234</v>
      </c>
      <c r="FL70" t="s">
        <v>234</v>
      </c>
      <c r="FM70" t="s">
        <v>234</v>
      </c>
      <c r="FN70" t="s">
        <v>234</v>
      </c>
      <c r="FO70" t="s">
        <v>234</v>
      </c>
      <c r="FP70" t="s">
        <v>234</v>
      </c>
      <c r="FQ70" t="s">
        <v>234</v>
      </c>
      <c r="FR70" t="s">
        <v>234</v>
      </c>
      <c r="FU70" t="s">
        <v>238</v>
      </c>
      <c r="FV70" t="s">
        <v>234</v>
      </c>
      <c r="FW70" t="s">
        <v>234</v>
      </c>
      <c r="FX70" t="s">
        <v>234</v>
      </c>
      <c r="FY70" t="s">
        <v>234</v>
      </c>
      <c r="FZ70" t="s">
        <v>234</v>
      </c>
      <c r="GA70" t="s">
        <v>234</v>
      </c>
      <c r="GB70" t="s">
        <v>234</v>
      </c>
      <c r="GC70" t="s">
        <v>234</v>
      </c>
      <c r="GD70" t="s">
        <v>234</v>
      </c>
      <c r="GE70" t="s">
        <v>234</v>
      </c>
      <c r="GF70" t="s">
        <v>234</v>
      </c>
      <c r="GG70" t="s">
        <v>234</v>
      </c>
      <c r="GH70" t="s">
        <v>234</v>
      </c>
      <c r="GI70" t="s">
        <v>234</v>
      </c>
      <c r="GJ70" t="s">
        <v>234</v>
      </c>
      <c r="GK70" t="s">
        <v>238</v>
      </c>
      <c r="GL70" t="s">
        <v>237</v>
      </c>
      <c r="GM70" t="s">
        <v>234</v>
      </c>
      <c r="GN70" t="s">
        <v>234</v>
      </c>
      <c r="GO70" t="s">
        <v>234</v>
      </c>
      <c r="GP70" t="s">
        <v>234</v>
      </c>
      <c r="GQ70" t="s">
        <v>234</v>
      </c>
      <c r="GR70" t="s">
        <v>234</v>
      </c>
      <c r="GS70" t="s">
        <v>234</v>
      </c>
      <c r="GT70" t="s">
        <v>234</v>
      </c>
      <c r="GU70" t="s">
        <v>234</v>
      </c>
      <c r="GV70" t="s">
        <v>234</v>
      </c>
      <c r="GW70" t="s">
        <v>234</v>
      </c>
      <c r="GX70" t="s">
        <v>234</v>
      </c>
      <c r="GY70" t="s">
        <v>234</v>
      </c>
      <c r="GZ70" t="s">
        <v>234</v>
      </c>
      <c r="HA70" t="s">
        <v>234</v>
      </c>
      <c r="HB70" t="s">
        <v>234</v>
      </c>
      <c r="HC70" t="s">
        <v>234</v>
      </c>
      <c r="HD70" t="s">
        <v>234</v>
      </c>
      <c r="HE70" t="s">
        <v>234</v>
      </c>
      <c r="HF70" t="s">
        <v>234</v>
      </c>
      <c r="HG70" t="s">
        <v>234</v>
      </c>
      <c r="HH70" t="s">
        <v>234</v>
      </c>
      <c r="HI70" t="s">
        <v>237</v>
      </c>
      <c r="HJ70" t="s">
        <v>241</v>
      </c>
      <c r="HK70" t="s">
        <v>234</v>
      </c>
      <c r="HL70" t="s">
        <v>237</v>
      </c>
      <c r="HM70" t="s">
        <v>234</v>
      </c>
      <c r="HN70" t="s">
        <v>234</v>
      </c>
      <c r="HO70" t="s">
        <v>234</v>
      </c>
      <c r="HP70" t="s">
        <v>234</v>
      </c>
    </row>
    <row r="71" spans="1:224" x14ac:dyDescent="0.2">
      <c r="A71" t="s">
        <v>307</v>
      </c>
      <c r="B71" t="s">
        <v>234</v>
      </c>
      <c r="C71" t="s">
        <v>234</v>
      </c>
      <c r="D71" t="s">
        <v>234</v>
      </c>
      <c r="E71" t="s">
        <v>234</v>
      </c>
      <c r="F71" t="s">
        <v>238</v>
      </c>
      <c r="G71" t="s">
        <v>234</v>
      </c>
      <c r="H71" t="s">
        <v>234</v>
      </c>
      <c r="I71" t="s">
        <v>236</v>
      </c>
      <c r="J71" t="s">
        <v>234</v>
      </c>
      <c r="K71" t="s">
        <v>234</v>
      </c>
      <c r="L71" t="s">
        <v>234</v>
      </c>
      <c r="M71" t="s">
        <v>234</v>
      </c>
      <c r="N71" t="s">
        <v>234</v>
      </c>
      <c r="Q71" t="s">
        <v>236</v>
      </c>
      <c r="R71" t="s">
        <v>234</v>
      </c>
      <c r="S71" t="s">
        <v>234</v>
      </c>
      <c r="T71" t="s">
        <v>234</v>
      </c>
      <c r="U71" t="s">
        <v>234</v>
      </c>
      <c r="V71" t="s">
        <v>234</v>
      </c>
      <c r="W71" t="s">
        <v>236</v>
      </c>
      <c r="X71" t="s">
        <v>234</v>
      </c>
      <c r="Y71" t="s">
        <v>234</v>
      </c>
      <c r="Z71" t="s">
        <v>236</v>
      </c>
      <c r="AA71" t="s">
        <v>234</v>
      </c>
      <c r="AB71" t="s">
        <v>234</v>
      </c>
      <c r="AC71" t="s">
        <v>234</v>
      </c>
      <c r="AF71" t="s">
        <v>234</v>
      </c>
      <c r="AG71" t="s">
        <v>234</v>
      </c>
      <c r="AH71" t="s">
        <v>236</v>
      </c>
      <c r="AI71" t="s">
        <v>234</v>
      </c>
      <c r="AJ71" t="s">
        <v>236</v>
      </c>
      <c r="AK71" t="s">
        <v>234</v>
      </c>
      <c r="AL71" t="s">
        <v>237</v>
      </c>
      <c r="AM71" t="s">
        <v>237</v>
      </c>
      <c r="AN71" t="s">
        <v>236</v>
      </c>
      <c r="AO71" t="s">
        <v>234</v>
      </c>
      <c r="AP71" t="s">
        <v>237</v>
      </c>
      <c r="AQ71" t="s">
        <v>234</v>
      </c>
      <c r="AR71" t="s">
        <v>234</v>
      </c>
      <c r="AU71" t="s">
        <v>234</v>
      </c>
      <c r="AV71" t="s">
        <v>234</v>
      </c>
      <c r="AW71" t="s">
        <v>234</v>
      </c>
      <c r="AX71" t="s">
        <v>236</v>
      </c>
      <c r="AY71" t="s">
        <v>234</v>
      </c>
      <c r="AZ71" t="s">
        <v>234</v>
      </c>
      <c r="BA71" t="s">
        <v>238</v>
      </c>
      <c r="BB71" t="s">
        <v>234</v>
      </c>
      <c r="BC71" t="s">
        <v>237</v>
      </c>
      <c r="BD71" t="s">
        <v>234</v>
      </c>
      <c r="BE71" t="s">
        <v>234</v>
      </c>
      <c r="BH71" t="s">
        <v>234</v>
      </c>
      <c r="BI71" t="s">
        <v>234</v>
      </c>
      <c r="BJ71" t="s">
        <v>237</v>
      </c>
      <c r="BK71" t="s">
        <v>234</v>
      </c>
      <c r="BL71" t="s">
        <v>234</v>
      </c>
      <c r="BM71" t="s">
        <v>234</v>
      </c>
      <c r="BN71" t="s">
        <v>234</v>
      </c>
      <c r="BO71" t="s">
        <v>234</v>
      </c>
      <c r="BP71" t="s">
        <v>234</v>
      </c>
      <c r="BQ71" t="s">
        <v>234</v>
      </c>
      <c r="BR71" t="s">
        <v>234</v>
      </c>
      <c r="BS71" t="s">
        <v>234</v>
      </c>
      <c r="BT71" t="s">
        <v>236</v>
      </c>
      <c r="BW71" t="s">
        <v>234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238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K71" t="s">
        <v>234</v>
      </c>
      <c r="CL71" t="s">
        <v>238</v>
      </c>
      <c r="CM71" t="s">
        <v>234</v>
      </c>
      <c r="CN71" t="s">
        <v>237</v>
      </c>
      <c r="CO71" t="s">
        <v>238</v>
      </c>
      <c r="CP71" t="s">
        <v>238</v>
      </c>
      <c r="CQ71" t="s">
        <v>234</v>
      </c>
      <c r="DF71" t="s">
        <v>234</v>
      </c>
      <c r="DG71" t="s">
        <v>234</v>
      </c>
      <c r="DH71" t="s">
        <v>234</v>
      </c>
      <c r="DI71" t="s">
        <v>234</v>
      </c>
      <c r="DJ71" t="s">
        <v>234</v>
      </c>
      <c r="DK71" t="s">
        <v>234</v>
      </c>
      <c r="DL71" t="s">
        <v>234</v>
      </c>
      <c r="DM71" t="s">
        <v>234</v>
      </c>
      <c r="DN71" t="s">
        <v>234</v>
      </c>
      <c r="DO71" t="s">
        <v>234</v>
      </c>
      <c r="DP71" t="s">
        <v>234</v>
      </c>
      <c r="DQ71" t="s">
        <v>234</v>
      </c>
      <c r="DR71" t="s">
        <v>234</v>
      </c>
      <c r="DS71" t="s">
        <v>234</v>
      </c>
      <c r="DT71" t="s">
        <v>234</v>
      </c>
      <c r="DX71" t="s">
        <v>234</v>
      </c>
      <c r="DY71" t="s">
        <v>234</v>
      </c>
      <c r="DZ71" t="s">
        <v>234</v>
      </c>
      <c r="EA71" t="s">
        <v>234</v>
      </c>
      <c r="EB71" t="s">
        <v>234</v>
      </c>
      <c r="EC71" t="s">
        <v>234</v>
      </c>
      <c r="ED71" t="s">
        <v>234</v>
      </c>
      <c r="EE71" t="s">
        <v>234</v>
      </c>
      <c r="EF71" t="s">
        <v>234</v>
      </c>
      <c r="EG71" t="s">
        <v>234</v>
      </c>
      <c r="EH71" t="s">
        <v>234</v>
      </c>
      <c r="EI71" t="s">
        <v>234</v>
      </c>
      <c r="EJ71" t="s">
        <v>234</v>
      </c>
      <c r="EK71" t="s">
        <v>234</v>
      </c>
      <c r="EL71" t="s">
        <v>234</v>
      </c>
      <c r="EM71" t="s">
        <v>234</v>
      </c>
      <c r="EN71" t="s">
        <v>241</v>
      </c>
      <c r="EO71" t="s">
        <v>234</v>
      </c>
      <c r="EP71" t="s">
        <v>234</v>
      </c>
      <c r="EQ71" t="s">
        <v>234</v>
      </c>
      <c r="ER71" t="s">
        <v>234</v>
      </c>
      <c r="ES71" t="s">
        <v>234</v>
      </c>
      <c r="ET71" t="s">
        <v>234</v>
      </c>
      <c r="EU71" t="s">
        <v>234</v>
      </c>
      <c r="EV71" t="s">
        <v>234</v>
      </c>
      <c r="EW71" t="s">
        <v>234</v>
      </c>
      <c r="EX71" t="s">
        <v>234</v>
      </c>
      <c r="EY71" t="s">
        <v>234</v>
      </c>
      <c r="EZ71" t="s">
        <v>234</v>
      </c>
      <c r="FA71" t="s">
        <v>234</v>
      </c>
      <c r="FB71" t="s">
        <v>234</v>
      </c>
      <c r="FC71" t="s">
        <v>234</v>
      </c>
      <c r="FD71" t="s">
        <v>234</v>
      </c>
      <c r="FE71" t="s">
        <v>234</v>
      </c>
      <c r="FF71" t="s">
        <v>234</v>
      </c>
      <c r="FG71" t="s">
        <v>234</v>
      </c>
      <c r="FH71" t="s">
        <v>234</v>
      </c>
      <c r="FI71" t="s">
        <v>234</v>
      </c>
      <c r="FJ71" t="s">
        <v>234</v>
      </c>
      <c r="FK71" t="s">
        <v>234</v>
      </c>
      <c r="FL71" t="s">
        <v>234</v>
      </c>
      <c r="FM71" t="s">
        <v>234</v>
      </c>
      <c r="FN71" t="s">
        <v>241</v>
      </c>
      <c r="FO71" t="s">
        <v>234</v>
      </c>
      <c r="FP71" t="s">
        <v>234</v>
      </c>
      <c r="FQ71" t="s">
        <v>234</v>
      </c>
      <c r="FR71" t="s">
        <v>234</v>
      </c>
      <c r="FU71" t="s">
        <v>234</v>
      </c>
      <c r="FV71" t="s">
        <v>234</v>
      </c>
      <c r="FW71" t="s">
        <v>234</v>
      </c>
      <c r="FX71" t="s">
        <v>234</v>
      </c>
      <c r="FY71" t="s">
        <v>234</v>
      </c>
      <c r="FZ71" t="s">
        <v>234</v>
      </c>
      <c r="GA71" t="s">
        <v>234</v>
      </c>
      <c r="GB71" t="s">
        <v>234</v>
      </c>
      <c r="GC71" t="s">
        <v>234</v>
      </c>
      <c r="GD71" t="s">
        <v>234</v>
      </c>
      <c r="GE71" t="s">
        <v>234</v>
      </c>
      <c r="GF71" t="s">
        <v>234</v>
      </c>
      <c r="GG71" t="s">
        <v>234</v>
      </c>
      <c r="GH71" t="s">
        <v>234</v>
      </c>
      <c r="GI71" t="s">
        <v>234</v>
      </c>
      <c r="GJ71" t="s">
        <v>234</v>
      </c>
      <c r="GK71" t="s">
        <v>234</v>
      </c>
      <c r="GL71" t="s">
        <v>234</v>
      </c>
      <c r="GM71" t="s">
        <v>234</v>
      </c>
      <c r="GN71" t="s">
        <v>234</v>
      </c>
      <c r="GO71" t="s">
        <v>234</v>
      </c>
      <c r="GP71" t="s">
        <v>234</v>
      </c>
      <c r="GQ71" t="s">
        <v>234</v>
      </c>
      <c r="GR71" t="s">
        <v>234</v>
      </c>
      <c r="GS71" t="s">
        <v>234</v>
      </c>
      <c r="GT71" t="s">
        <v>234</v>
      </c>
      <c r="GU71" t="s">
        <v>234</v>
      </c>
      <c r="GV71" t="s">
        <v>234</v>
      </c>
      <c r="GW71" t="s">
        <v>234</v>
      </c>
      <c r="GX71" t="s">
        <v>234</v>
      </c>
      <c r="GY71" t="s">
        <v>234</v>
      </c>
      <c r="GZ71" t="s">
        <v>234</v>
      </c>
      <c r="HA71" t="s">
        <v>234</v>
      </c>
      <c r="HB71" t="s">
        <v>234</v>
      </c>
      <c r="HC71" t="s">
        <v>237</v>
      </c>
      <c r="HD71" t="s">
        <v>234</v>
      </c>
      <c r="HE71" t="s">
        <v>234</v>
      </c>
      <c r="HF71" t="s">
        <v>234</v>
      </c>
      <c r="HG71" t="s">
        <v>234</v>
      </c>
      <c r="HH71" t="s">
        <v>234</v>
      </c>
      <c r="HI71" t="s">
        <v>234</v>
      </c>
      <c r="HJ71" t="s">
        <v>234</v>
      </c>
      <c r="HK71" t="s">
        <v>234</v>
      </c>
      <c r="HL71" t="s">
        <v>234</v>
      </c>
      <c r="HM71" t="s">
        <v>234</v>
      </c>
      <c r="HN71" t="s">
        <v>234</v>
      </c>
      <c r="HO71" t="s">
        <v>234</v>
      </c>
      <c r="HP71" t="s">
        <v>234</v>
      </c>
    </row>
    <row r="72" spans="1:224" x14ac:dyDescent="0.2">
      <c r="A72" t="s">
        <v>308</v>
      </c>
      <c r="B72" t="s">
        <v>234</v>
      </c>
      <c r="C72" t="s">
        <v>234</v>
      </c>
      <c r="D72" t="s">
        <v>234</v>
      </c>
      <c r="E72" t="s">
        <v>234</v>
      </c>
      <c r="F72" t="s">
        <v>234</v>
      </c>
      <c r="G72" t="s">
        <v>234</v>
      </c>
      <c r="H72" t="s">
        <v>234</v>
      </c>
      <c r="I72" t="s">
        <v>234</v>
      </c>
      <c r="J72" t="s">
        <v>234</v>
      </c>
      <c r="K72" t="s">
        <v>234</v>
      </c>
      <c r="L72" t="s">
        <v>235</v>
      </c>
      <c r="M72" t="s">
        <v>237</v>
      </c>
      <c r="N72" t="s">
        <v>234</v>
      </c>
      <c r="Q72" t="s">
        <v>234</v>
      </c>
      <c r="R72" t="s">
        <v>234</v>
      </c>
      <c r="S72" t="s">
        <v>237</v>
      </c>
      <c r="T72" t="s">
        <v>241</v>
      </c>
      <c r="U72" t="s">
        <v>234</v>
      </c>
      <c r="V72" t="s">
        <v>234</v>
      </c>
      <c r="W72" t="s">
        <v>236</v>
      </c>
      <c r="X72" t="s">
        <v>234</v>
      </c>
      <c r="Y72" t="s">
        <v>234</v>
      </c>
      <c r="Z72" t="s">
        <v>236</v>
      </c>
      <c r="AA72" t="s">
        <v>234</v>
      </c>
      <c r="AB72" t="s">
        <v>234</v>
      </c>
      <c r="AC72" t="s">
        <v>237</v>
      </c>
      <c r="AF72" t="s">
        <v>234</v>
      </c>
      <c r="AG72" t="s">
        <v>237</v>
      </c>
      <c r="AH72" t="s">
        <v>236</v>
      </c>
      <c r="AI72" t="s">
        <v>237</v>
      </c>
      <c r="AJ72" t="s">
        <v>237</v>
      </c>
      <c r="AK72" t="s">
        <v>234</v>
      </c>
      <c r="AL72" t="s">
        <v>237</v>
      </c>
      <c r="AM72" t="s">
        <v>237</v>
      </c>
      <c r="AN72" t="s">
        <v>237</v>
      </c>
      <c r="AO72" t="s">
        <v>234</v>
      </c>
      <c r="AP72" t="s">
        <v>234</v>
      </c>
      <c r="AQ72" t="s">
        <v>237</v>
      </c>
      <c r="AR72" t="s">
        <v>237</v>
      </c>
      <c r="AU72" t="s">
        <v>234</v>
      </c>
      <c r="AV72" t="s">
        <v>234</v>
      </c>
      <c r="AW72" t="s">
        <v>237</v>
      </c>
      <c r="AX72" t="s">
        <v>236</v>
      </c>
      <c r="AY72" t="s">
        <v>241</v>
      </c>
      <c r="AZ72" t="s">
        <v>234</v>
      </c>
      <c r="BA72" t="s">
        <v>234</v>
      </c>
      <c r="BB72" t="s">
        <v>241</v>
      </c>
      <c r="BC72" t="s">
        <v>234</v>
      </c>
      <c r="BD72" t="s">
        <v>234</v>
      </c>
      <c r="BE72" t="s">
        <v>237</v>
      </c>
      <c r="BH72" t="s">
        <v>237</v>
      </c>
      <c r="BI72" t="s">
        <v>237</v>
      </c>
      <c r="BJ72" t="s">
        <v>234</v>
      </c>
      <c r="BK72" t="s">
        <v>241</v>
      </c>
      <c r="BL72" t="s">
        <v>234</v>
      </c>
      <c r="BM72" t="s">
        <v>234</v>
      </c>
      <c r="BN72" t="s">
        <v>234</v>
      </c>
      <c r="BO72" t="s">
        <v>234</v>
      </c>
      <c r="BP72" t="s">
        <v>234</v>
      </c>
      <c r="BQ72" t="s">
        <v>234</v>
      </c>
      <c r="BR72" t="s">
        <v>234</v>
      </c>
      <c r="BS72" t="s">
        <v>234</v>
      </c>
      <c r="BT72" t="s">
        <v>236</v>
      </c>
      <c r="BW72" t="s">
        <v>234</v>
      </c>
      <c r="BX72" t="s">
        <v>234</v>
      </c>
      <c r="BY72" t="s">
        <v>237</v>
      </c>
      <c r="BZ72" t="s">
        <v>234</v>
      </c>
      <c r="CA72" t="s">
        <v>234</v>
      </c>
      <c r="CB72" t="s">
        <v>237</v>
      </c>
      <c r="CC72" t="s">
        <v>238</v>
      </c>
      <c r="CD72" t="s">
        <v>237</v>
      </c>
      <c r="CE72" t="s">
        <v>237</v>
      </c>
      <c r="CF72" t="s">
        <v>237</v>
      </c>
      <c r="CG72" t="s">
        <v>234</v>
      </c>
      <c r="CH72" t="s">
        <v>234</v>
      </c>
      <c r="CK72" t="s">
        <v>234</v>
      </c>
      <c r="CL72" t="s">
        <v>237</v>
      </c>
      <c r="CM72" t="s">
        <v>234</v>
      </c>
      <c r="CN72" t="s">
        <v>237</v>
      </c>
      <c r="CO72" t="s">
        <v>234</v>
      </c>
      <c r="CP72" t="s">
        <v>234</v>
      </c>
      <c r="CQ72" t="s">
        <v>234</v>
      </c>
      <c r="DF72" t="s">
        <v>234</v>
      </c>
      <c r="DG72" t="s">
        <v>234</v>
      </c>
      <c r="DH72" t="s">
        <v>234</v>
      </c>
      <c r="DI72" t="s">
        <v>234</v>
      </c>
      <c r="DJ72" t="s">
        <v>234</v>
      </c>
      <c r="DK72" t="s">
        <v>234</v>
      </c>
      <c r="DL72" t="s">
        <v>234</v>
      </c>
      <c r="DM72" t="s">
        <v>234</v>
      </c>
      <c r="DN72" t="s">
        <v>237</v>
      </c>
      <c r="DO72" t="s">
        <v>237</v>
      </c>
      <c r="DP72" t="s">
        <v>234</v>
      </c>
      <c r="DQ72" t="s">
        <v>234</v>
      </c>
      <c r="DR72" t="s">
        <v>234</v>
      </c>
      <c r="DS72" t="s">
        <v>237</v>
      </c>
      <c r="DT72" t="s">
        <v>237</v>
      </c>
      <c r="DX72" t="s">
        <v>237</v>
      </c>
      <c r="DY72" t="s">
        <v>237</v>
      </c>
      <c r="DZ72" t="s">
        <v>237</v>
      </c>
      <c r="EA72" t="s">
        <v>237</v>
      </c>
      <c r="EB72" t="s">
        <v>234</v>
      </c>
      <c r="EC72" t="s">
        <v>234</v>
      </c>
      <c r="ED72" t="s">
        <v>237</v>
      </c>
      <c r="EE72" t="s">
        <v>234</v>
      </c>
      <c r="EF72" t="s">
        <v>234</v>
      </c>
      <c r="EG72" t="s">
        <v>234</v>
      </c>
      <c r="EH72" t="s">
        <v>234</v>
      </c>
      <c r="EI72" t="s">
        <v>234</v>
      </c>
      <c r="EJ72" t="s">
        <v>237</v>
      </c>
      <c r="EK72" t="s">
        <v>234</v>
      </c>
      <c r="EL72" t="s">
        <v>237</v>
      </c>
      <c r="EM72" t="s">
        <v>234</v>
      </c>
      <c r="EN72" t="s">
        <v>237</v>
      </c>
      <c r="EO72" t="s">
        <v>234</v>
      </c>
      <c r="EP72" t="s">
        <v>237</v>
      </c>
      <c r="EQ72" t="s">
        <v>234</v>
      </c>
      <c r="ER72" t="s">
        <v>234</v>
      </c>
      <c r="ES72" t="s">
        <v>237</v>
      </c>
      <c r="ET72" t="s">
        <v>234</v>
      </c>
      <c r="EU72" t="s">
        <v>234</v>
      </c>
      <c r="EV72" t="s">
        <v>234</v>
      </c>
      <c r="EW72" t="s">
        <v>234</v>
      </c>
      <c r="EX72" t="s">
        <v>234</v>
      </c>
      <c r="EY72" t="s">
        <v>234</v>
      </c>
      <c r="EZ72" t="s">
        <v>234</v>
      </c>
      <c r="FA72" t="s">
        <v>234</v>
      </c>
      <c r="FB72" t="s">
        <v>237</v>
      </c>
      <c r="FC72" t="s">
        <v>234</v>
      </c>
      <c r="FD72" t="s">
        <v>237</v>
      </c>
      <c r="FE72" t="s">
        <v>234</v>
      </c>
      <c r="FF72" t="s">
        <v>234</v>
      </c>
      <c r="FG72" t="s">
        <v>234</v>
      </c>
      <c r="FH72" t="s">
        <v>234</v>
      </c>
      <c r="FI72" t="s">
        <v>234</v>
      </c>
      <c r="FJ72" t="s">
        <v>234</v>
      </c>
      <c r="FK72" t="s">
        <v>237</v>
      </c>
      <c r="FL72" t="s">
        <v>234</v>
      </c>
      <c r="FM72" t="s">
        <v>237</v>
      </c>
      <c r="FN72" t="s">
        <v>241</v>
      </c>
      <c r="FO72" t="s">
        <v>237</v>
      </c>
      <c r="FP72" t="s">
        <v>237</v>
      </c>
      <c r="FQ72" t="s">
        <v>234</v>
      </c>
      <c r="FR72" t="s">
        <v>237</v>
      </c>
      <c r="FU72" t="s">
        <v>234</v>
      </c>
      <c r="FV72" t="s">
        <v>234</v>
      </c>
      <c r="FW72" t="s">
        <v>234</v>
      </c>
      <c r="FX72" t="s">
        <v>234</v>
      </c>
      <c r="FY72" t="s">
        <v>234</v>
      </c>
      <c r="FZ72" t="s">
        <v>234</v>
      </c>
      <c r="GA72" t="s">
        <v>234</v>
      </c>
      <c r="GB72" t="s">
        <v>234</v>
      </c>
      <c r="GC72" t="s">
        <v>234</v>
      </c>
      <c r="GD72" t="s">
        <v>234</v>
      </c>
      <c r="GE72" t="s">
        <v>234</v>
      </c>
      <c r="GF72" t="s">
        <v>234</v>
      </c>
      <c r="GG72" t="s">
        <v>237</v>
      </c>
      <c r="GH72" t="s">
        <v>237</v>
      </c>
      <c r="GI72" t="s">
        <v>234</v>
      </c>
      <c r="GJ72" t="s">
        <v>237</v>
      </c>
      <c r="GK72" t="s">
        <v>234</v>
      </c>
      <c r="GL72" t="s">
        <v>234</v>
      </c>
      <c r="GM72" t="s">
        <v>234</v>
      </c>
      <c r="GN72" t="s">
        <v>234</v>
      </c>
      <c r="GO72" t="s">
        <v>237</v>
      </c>
      <c r="GP72" t="s">
        <v>234</v>
      </c>
      <c r="GQ72" t="s">
        <v>234</v>
      </c>
      <c r="GR72" t="s">
        <v>234</v>
      </c>
      <c r="GS72" t="s">
        <v>234</v>
      </c>
      <c r="GT72" t="s">
        <v>234</v>
      </c>
      <c r="GU72" t="s">
        <v>237</v>
      </c>
      <c r="GV72" t="s">
        <v>234</v>
      </c>
      <c r="GW72" t="s">
        <v>237</v>
      </c>
      <c r="GX72" t="s">
        <v>234</v>
      </c>
      <c r="GY72" t="s">
        <v>237</v>
      </c>
      <c r="GZ72" t="s">
        <v>237</v>
      </c>
      <c r="HA72" t="s">
        <v>234</v>
      </c>
      <c r="HB72" t="s">
        <v>234</v>
      </c>
      <c r="HC72" t="s">
        <v>234</v>
      </c>
      <c r="HD72" t="s">
        <v>237</v>
      </c>
      <c r="HE72" t="s">
        <v>237</v>
      </c>
      <c r="HF72" t="s">
        <v>234</v>
      </c>
      <c r="HG72" t="s">
        <v>237</v>
      </c>
      <c r="HH72" t="s">
        <v>234</v>
      </c>
      <c r="HI72" t="s">
        <v>237</v>
      </c>
      <c r="HJ72" t="s">
        <v>234</v>
      </c>
      <c r="HK72" t="s">
        <v>234</v>
      </c>
      <c r="HL72" t="s">
        <v>237</v>
      </c>
      <c r="HM72" t="s">
        <v>237</v>
      </c>
      <c r="HN72" t="s">
        <v>237</v>
      </c>
      <c r="HO72" t="s">
        <v>234</v>
      </c>
      <c r="HP72" t="s">
        <v>234</v>
      </c>
    </row>
    <row r="73" spans="1:224" x14ac:dyDescent="0.2">
      <c r="A73" t="s">
        <v>309</v>
      </c>
      <c r="B73" t="s">
        <v>236</v>
      </c>
      <c r="C73" t="s">
        <v>236</v>
      </c>
      <c r="D73" t="s">
        <v>236</v>
      </c>
      <c r="E73" t="s">
        <v>236</v>
      </c>
      <c r="F73" t="s">
        <v>236</v>
      </c>
      <c r="G73" t="s">
        <v>236</v>
      </c>
      <c r="H73" t="s">
        <v>236</v>
      </c>
      <c r="I73" t="s">
        <v>236</v>
      </c>
      <c r="J73" t="s">
        <v>236</v>
      </c>
      <c r="K73" t="s">
        <v>236</v>
      </c>
      <c r="L73" t="s">
        <v>236</v>
      </c>
      <c r="M73" t="s">
        <v>236</v>
      </c>
      <c r="N73" t="s">
        <v>236</v>
      </c>
      <c r="Q73" t="s">
        <v>236</v>
      </c>
      <c r="R73" t="s">
        <v>236</v>
      </c>
      <c r="S73" t="s">
        <v>236</v>
      </c>
      <c r="T73" t="s">
        <v>236</v>
      </c>
      <c r="U73" t="s">
        <v>236</v>
      </c>
      <c r="V73" t="s">
        <v>236</v>
      </c>
      <c r="W73" t="s">
        <v>236</v>
      </c>
      <c r="X73" t="s">
        <v>236</v>
      </c>
      <c r="Y73" t="s">
        <v>236</v>
      </c>
      <c r="Z73" t="s">
        <v>236</v>
      </c>
      <c r="AA73" t="s">
        <v>236</v>
      </c>
      <c r="AB73" t="s">
        <v>236</v>
      </c>
      <c r="AC73" t="s">
        <v>236</v>
      </c>
      <c r="AF73" t="s">
        <v>236</v>
      </c>
      <c r="AG73" t="s">
        <v>236</v>
      </c>
      <c r="AH73" t="s">
        <v>236</v>
      </c>
      <c r="AI73" t="s">
        <v>236</v>
      </c>
      <c r="AJ73" t="s">
        <v>236</v>
      </c>
      <c r="AK73" t="s">
        <v>236</v>
      </c>
      <c r="AL73" t="s">
        <v>236</v>
      </c>
      <c r="AM73" t="s">
        <v>236</v>
      </c>
      <c r="AN73" t="s">
        <v>236</v>
      </c>
      <c r="AO73" t="s">
        <v>236</v>
      </c>
      <c r="AP73" t="s">
        <v>236</v>
      </c>
      <c r="AQ73" t="s">
        <v>236</v>
      </c>
      <c r="AR73" t="s">
        <v>236</v>
      </c>
      <c r="AU73" t="s">
        <v>236</v>
      </c>
      <c r="AV73" t="s">
        <v>236</v>
      </c>
      <c r="AW73" t="s">
        <v>236</v>
      </c>
      <c r="AX73" t="s">
        <v>236</v>
      </c>
      <c r="AY73" t="s">
        <v>236</v>
      </c>
      <c r="AZ73" t="s">
        <v>236</v>
      </c>
      <c r="BA73" t="s">
        <v>236</v>
      </c>
      <c r="BB73" t="s">
        <v>236</v>
      </c>
      <c r="BC73" t="s">
        <v>236</v>
      </c>
      <c r="BD73" t="s">
        <v>236</v>
      </c>
      <c r="BE73" t="s">
        <v>236</v>
      </c>
      <c r="BH73" t="s">
        <v>236</v>
      </c>
      <c r="BI73" t="s">
        <v>236</v>
      </c>
      <c r="BJ73" t="s">
        <v>236</v>
      </c>
      <c r="BK73" t="s">
        <v>236</v>
      </c>
      <c r="BL73" t="s">
        <v>236</v>
      </c>
      <c r="BM73" t="s">
        <v>236</v>
      </c>
      <c r="BN73" t="s">
        <v>236</v>
      </c>
      <c r="BO73" t="s">
        <v>236</v>
      </c>
      <c r="BP73" t="s">
        <v>236</v>
      </c>
      <c r="BQ73" t="s">
        <v>236</v>
      </c>
      <c r="BR73" t="s">
        <v>236</v>
      </c>
      <c r="BS73" t="s">
        <v>236</v>
      </c>
      <c r="BT73" t="s">
        <v>236</v>
      </c>
      <c r="BW73" t="s">
        <v>236</v>
      </c>
      <c r="BX73" t="s">
        <v>236</v>
      </c>
      <c r="BY73" t="s">
        <v>236</v>
      </c>
      <c r="BZ73" t="s">
        <v>236</v>
      </c>
      <c r="CA73" t="s">
        <v>236</v>
      </c>
      <c r="CB73" t="s">
        <v>236</v>
      </c>
      <c r="CC73" t="s">
        <v>238</v>
      </c>
      <c r="CD73" t="s">
        <v>236</v>
      </c>
      <c r="CE73" t="s">
        <v>236</v>
      </c>
      <c r="CF73" t="s">
        <v>236</v>
      </c>
      <c r="CG73" t="s">
        <v>236</v>
      </c>
      <c r="CH73" t="s">
        <v>236</v>
      </c>
      <c r="CK73" t="s">
        <v>236</v>
      </c>
      <c r="CL73" t="s">
        <v>236</v>
      </c>
      <c r="CM73" t="s">
        <v>236</v>
      </c>
      <c r="CN73" t="s">
        <v>236</v>
      </c>
      <c r="CO73" t="s">
        <v>236</v>
      </c>
      <c r="CP73" t="s">
        <v>236</v>
      </c>
      <c r="CQ73" t="s">
        <v>236</v>
      </c>
      <c r="DF73" t="s">
        <v>236</v>
      </c>
      <c r="DG73" t="s">
        <v>236</v>
      </c>
      <c r="DH73" t="s">
        <v>236</v>
      </c>
      <c r="DI73" t="s">
        <v>236</v>
      </c>
      <c r="DJ73" t="s">
        <v>236</v>
      </c>
      <c r="DK73" t="s">
        <v>236</v>
      </c>
      <c r="DL73" t="s">
        <v>236</v>
      </c>
      <c r="DM73" t="s">
        <v>236</v>
      </c>
      <c r="DN73" t="s">
        <v>236</v>
      </c>
      <c r="DO73" t="s">
        <v>236</v>
      </c>
      <c r="DP73" t="s">
        <v>236</v>
      </c>
      <c r="DQ73" t="s">
        <v>236</v>
      </c>
      <c r="DR73" t="s">
        <v>236</v>
      </c>
      <c r="DS73" t="s">
        <v>236</v>
      </c>
      <c r="DT73" t="s">
        <v>236</v>
      </c>
      <c r="DX73" t="s">
        <v>236</v>
      </c>
      <c r="DY73" t="s">
        <v>236</v>
      </c>
      <c r="DZ73" t="s">
        <v>236</v>
      </c>
      <c r="EA73" t="s">
        <v>236</v>
      </c>
      <c r="EB73" t="s">
        <v>236</v>
      </c>
      <c r="EC73" t="s">
        <v>236</v>
      </c>
      <c r="ED73" t="s">
        <v>236</v>
      </c>
      <c r="EE73" t="s">
        <v>236</v>
      </c>
      <c r="EF73" t="s">
        <v>236</v>
      </c>
      <c r="EG73" t="s">
        <v>236</v>
      </c>
      <c r="EH73" t="s">
        <v>236</v>
      </c>
      <c r="EI73" t="s">
        <v>236</v>
      </c>
      <c r="EJ73" t="s">
        <v>236</v>
      </c>
      <c r="EK73" t="s">
        <v>236</v>
      </c>
      <c r="EL73" t="s">
        <v>236</v>
      </c>
      <c r="EM73" t="s">
        <v>236</v>
      </c>
      <c r="EN73" t="s">
        <v>236</v>
      </c>
      <c r="EO73" t="s">
        <v>236</v>
      </c>
      <c r="EP73" t="s">
        <v>236</v>
      </c>
      <c r="EQ73" t="s">
        <v>236</v>
      </c>
      <c r="ER73" t="s">
        <v>236</v>
      </c>
      <c r="ES73" t="s">
        <v>236</v>
      </c>
      <c r="ET73" t="s">
        <v>236</v>
      </c>
      <c r="EU73" t="s">
        <v>236</v>
      </c>
      <c r="EV73" t="s">
        <v>236</v>
      </c>
      <c r="EW73" t="s">
        <v>236</v>
      </c>
      <c r="EX73" t="s">
        <v>236</v>
      </c>
      <c r="EY73" t="s">
        <v>236</v>
      </c>
      <c r="EZ73" t="s">
        <v>236</v>
      </c>
      <c r="FA73" t="s">
        <v>236</v>
      </c>
      <c r="FB73" t="s">
        <v>236</v>
      </c>
      <c r="FC73" t="s">
        <v>236</v>
      </c>
      <c r="FD73" t="s">
        <v>236</v>
      </c>
      <c r="FE73" t="s">
        <v>236</v>
      </c>
      <c r="FF73" t="s">
        <v>236</v>
      </c>
      <c r="FG73" t="s">
        <v>236</v>
      </c>
      <c r="FH73" t="s">
        <v>236</v>
      </c>
      <c r="FI73" t="s">
        <v>236</v>
      </c>
      <c r="FJ73" t="s">
        <v>236</v>
      </c>
      <c r="FK73" t="s">
        <v>236</v>
      </c>
      <c r="FL73" t="s">
        <v>236</v>
      </c>
      <c r="FM73" t="s">
        <v>236</v>
      </c>
      <c r="FN73" t="s">
        <v>236</v>
      </c>
      <c r="FO73" t="s">
        <v>236</v>
      </c>
      <c r="FP73" t="s">
        <v>236</v>
      </c>
      <c r="FQ73" t="s">
        <v>236</v>
      </c>
      <c r="FR73" t="s">
        <v>236</v>
      </c>
      <c r="FU73" t="s">
        <v>236</v>
      </c>
      <c r="FV73" t="s">
        <v>236</v>
      </c>
      <c r="FW73" t="s">
        <v>236</v>
      </c>
      <c r="FX73" t="s">
        <v>236</v>
      </c>
      <c r="FY73" t="s">
        <v>236</v>
      </c>
      <c r="FZ73" t="s">
        <v>236</v>
      </c>
      <c r="GA73" t="s">
        <v>236</v>
      </c>
      <c r="GB73" t="s">
        <v>236</v>
      </c>
      <c r="GC73" t="s">
        <v>236</v>
      </c>
      <c r="GD73" t="s">
        <v>236</v>
      </c>
      <c r="GE73" t="s">
        <v>236</v>
      </c>
      <c r="GF73" t="s">
        <v>236</v>
      </c>
      <c r="GG73" t="s">
        <v>236</v>
      </c>
      <c r="GH73" t="s">
        <v>236</v>
      </c>
      <c r="GI73" t="s">
        <v>236</v>
      </c>
      <c r="GJ73" t="s">
        <v>236</v>
      </c>
      <c r="GK73" t="s">
        <v>236</v>
      </c>
      <c r="GL73" t="s">
        <v>236</v>
      </c>
      <c r="GM73" t="s">
        <v>236</v>
      </c>
      <c r="GN73" t="s">
        <v>236</v>
      </c>
      <c r="GO73" t="s">
        <v>236</v>
      </c>
      <c r="GP73" t="s">
        <v>236</v>
      </c>
      <c r="GQ73" t="s">
        <v>236</v>
      </c>
      <c r="GR73" t="s">
        <v>236</v>
      </c>
      <c r="GS73" t="s">
        <v>236</v>
      </c>
      <c r="GT73" t="s">
        <v>236</v>
      </c>
      <c r="GU73" t="s">
        <v>236</v>
      </c>
      <c r="GV73" t="s">
        <v>236</v>
      </c>
      <c r="GW73" t="s">
        <v>236</v>
      </c>
      <c r="GX73" t="s">
        <v>236</v>
      </c>
      <c r="GY73" t="s">
        <v>236</v>
      </c>
      <c r="GZ73" t="s">
        <v>236</v>
      </c>
      <c r="HA73" t="s">
        <v>236</v>
      </c>
      <c r="HB73" t="s">
        <v>236</v>
      </c>
      <c r="HC73" t="s">
        <v>236</v>
      </c>
      <c r="HD73" t="s">
        <v>236</v>
      </c>
      <c r="HE73" t="s">
        <v>236</v>
      </c>
      <c r="HF73" t="s">
        <v>236</v>
      </c>
      <c r="HG73" t="s">
        <v>236</v>
      </c>
      <c r="HH73" t="s">
        <v>236</v>
      </c>
      <c r="HI73" t="s">
        <v>236</v>
      </c>
      <c r="HJ73" t="s">
        <v>236</v>
      </c>
      <c r="HK73" t="s">
        <v>236</v>
      </c>
      <c r="HL73" t="s">
        <v>236</v>
      </c>
      <c r="HM73" t="s">
        <v>236</v>
      </c>
      <c r="HN73" t="s">
        <v>236</v>
      </c>
      <c r="HO73" t="s">
        <v>236</v>
      </c>
      <c r="HP73" t="s">
        <v>236</v>
      </c>
    </row>
    <row r="74" spans="1:224" x14ac:dyDescent="0.2">
      <c r="A74" t="s">
        <v>310</v>
      </c>
      <c r="B74" t="s">
        <v>234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Q74" t="s">
        <v>234</v>
      </c>
      <c r="R74" t="s">
        <v>234</v>
      </c>
      <c r="S74" t="s">
        <v>234</v>
      </c>
      <c r="T74" t="s">
        <v>241</v>
      </c>
      <c r="U74" t="s">
        <v>234</v>
      </c>
      <c r="V74" t="s">
        <v>234</v>
      </c>
      <c r="W74" t="s">
        <v>236</v>
      </c>
      <c r="X74" t="s">
        <v>234</v>
      </c>
      <c r="Y74" t="s">
        <v>235</v>
      </c>
      <c r="Z74" t="s">
        <v>236</v>
      </c>
      <c r="AA74" t="s">
        <v>234</v>
      </c>
      <c r="AB74" t="s">
        <v>234</v>
      </c>
      <c r="AC74" t="s">
        <v>237</v>
      </c>
      <c r="AF74" t="s">
        <v>234</v>
      </c>
      <c r="AG74" t="s">
        <v>234</v>
      </c>
      <c r="AH74" t="s">
        <v>236</v>
      </c>
      <c r="AI74" t="s">
        <v>234</v>
      </c>
      <c r="AJ74" t="s">
        <v>237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238</v>
      </c>
      <c r="AU74" t="s">
        <v>234</v>
      </c>
      <c r="AV74" t="s">
        <v>234</v>
      </c>
      <c r="AW74" t="s">
        <v>234</v>
      </c>
      <c r="AX74" t="s">
        <v>236</v>
      </c>
      <c r="AY74" t="s">
        <v>241</v>
      </c>
      <c r="AZ74" t="s">
        <v>237</v>
      </c>
      <c r="BA74" t="s">
        <v>235</v>
      </c>
      <c r="BB74" t="s">
        <v>241</v>
      </c>
      <c r="BC74" t="s">
        <v>234</v>
      </c>
      <c r="BD74" t="s">
        <v>234</v>
      </c>
      <c r="BE74" t="s">
        <v>234</v>
      </c>
      <c r="BH74" t="s">
        <v>234</v>
      </c>
      <c r="BI74" t="s">
        <v>234</v>
      </c>
      <c r="BJ74" t="s">
        <v>234</v>
      </c>
      <c r="BK74" t="s">
        <v>236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236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238</v>
      </c>
      <c r="CD74" t="s">
        <v>235</v>
      </c>
      <c r="CE74" t="s">
        <v>234</v>
      </c>
      <c r="CF74" t="s">
        <v>234</v>
      </c>
      <c r="CG74" t="s">
        <v>234</v>
      </c>
      <c r="CH74" t="s">
        <v>234</v>
      </c>
      <c r="CK74" t="s">
        <v>234</v>
      </c>
      <c r="CL74" t="s">
        <v>234</v>
      </c>
      <c r="CM74" t="s">
        <v>234</v>
      </c>
      <c r="CN74" t="s">
        <v>234</v>
      </c>
      <c r="CO74" t="s">
        <v>234</v>
      </c>
      <c r="CP74" t="s">
        <v>234</v>
      </c>
      <c r="CQ74" t="s">
        <v>234</v>
      </c>
      <c r="DF74" t="s">
        <v>234</v>
      </c>
      <c r="DG74" t="s">
        <v>234</v>
      </c>
      <c r="DH74" t="s">
        <v>234</v>
      </c>
      <c r="DI74" t="s">
        <v>234</v>
      </c>
      <c r="DJ74" t="s">
        <v>234</v>
      </c>
      <c r="DK74" t="s">
        <v>234</v>
      </c>
      <c r="DL74" t="s">
        <v>234</v>
      </c>
      <c r="DM74" t="s">
        <v>234</v>
      </c>
      <c r="DN74" t="s">
        <v>235</v>
      </c>
      <c r="DO74" t="s">
        <v>234</v>
      </c>
      <c r="DP74" t="s">
        <v>234</v>
      </c>
      <c r="DQ74" t="s">
        <v>234</v>
      </c>
      <c r="DR74" t="s">
        <v>234</v>
      </c>
      <c r="DS74" t="s">
        <v>234</v>
      </c>
      <c r="DT74" t="s">
        <v>235</v>
      </c>
      <c r="DX74" t="s">
        <v>234</v>
      </c>
      <c r="DY74" t="s">
        <v>234</v>
      </c>
      <c r="DZ74" t="s">
        <v>234</v>
      </c>
      <c r="EA74" t="s">
        <v>234</v>
      </c>
      <c r="EB74" t="s">
        <v>234</v>
      </c>
      <c r="EC74" t="s">
        <v>234</v>
      </c>
      <c r="ED74" t="s">
        <v>235</v>
      </c>
      <c r="EE74" t="s">
        <v>234</v>
      </c>
      <c r="EF74" t="s">
        <v>234</v>
      </c>
      <c r="EG74" t="s">
        <v>234</v>
      </c>
      <c r="EH74" t="s">
        <v>235</v>
      </c>
      <c r="EI74" t="s">
        <v>234</v>
      </c>
      <c r="EJ74" t="s">
        <v>234</v>
      </c>
      <c r="EK74" t="s">
        <v>234</v>
      </c>
      <c r="EL74" t="s">
        <v>235</v>
      </c>
      <c r="EM74" t="s">
        <v>234</v>
      </c>
      <c r="EN74" t="s">
        <v>234</v>
      </c>
      <c r="EO74" t="s">
        <v>234</v>
      </c>
      <c r="EP74" t="s">
        <v>234</v>
      </c>
      <c r="EQ74" t="s">
        <v>234</v>
      </c>
      <c r="ER74" t="s">
        <v>234</v>
      </c>
      <c r="ES74" t="s">
        <v>234</v>
      </c>
      <c r="ET74" t="s">
        <v>234</v>
      </c>
      <c r="EU74" t="s">
        <v>234</v>
      </c>
      <c r="EV74" t="s">
        <v>234</v>
      </c>
      <c r="EW74" t="s">
        <v>234</v>
      </c>
      <c r="EX74" t="s">
        <v>234</v>
      </c>
      <c r="EY74" t="s">
        <v>234</v>
      </c>
      <c r="EZ74" t="s">
        <v>234</v>
      </c>
      <c r="FA74" t="s">
        <v>234</v>
      </c>
      <c r="FB74" t="s">
        <v>234</v>
      </c>
      <c r="FC74" t="s">
        <v>234</v>
      </c>
      <c r="FD74" t="s">
        <v>234</v>
      </c>
      <c r="FE74" t="s">
        <v>234</v>
      </c>
      <c r="FF74" t="s">
        <v>234</v>
      </c>
      <c r="FG74" t="s">
        <v>234</v>
      </c>
      <c r="FH74" t="s">
        <v>235</v>
      </c>
      <c r="FI74" t="s">
        <v>234</v>
      </c>
      <c r="FJ74" t="s">
        <v>234</v>
      </c>
      <c r="FK74" t="s">
        <v>235</v>
      </c>
      <c r="FL74" t="s">
        <v>234</v>
      </c>
      <c r="FM74" t="s">
        <v>234</v>
      </c>
      <c r="FN74" t="s">
        <v>241</v>
      </c>
      <c r="FO74" t="s">
        <v>235</v>
      </c>
      <c r="FP74" t="s">
        <v>234</v>
      </c>
      <c r="FQ74" t="s">
        <v>234</v>
      </c>
      <c r="FR74" t="s">
        <v>234</v>
      </c>
      <c r="FU74" t="s">
        <v>234</v>
      </c>
      <c r="FV74" t="s">
        <v>234</v>
      </c>
      <c r="FW74" t="s">
        <v>234</v>
      </c>
      <c r="FX74" t="s">
        <v>234</v>
      </c>
      <c r="FY74" t="s">
        <v>234</v>
      </c>
      <c r="FZ74" t="s">
        <v>234</v>
      </c>
      <c r="GA74" t="s">
        <v>234</v>
      </c>
      <c r="GB74" t="s">
        <v>234</v>
      </c>
      <c r="GC74" t="s">
        <v>235</v>
      </c>
      <c r="GD74" t="s">
        <v>234</v>
      </c>
      <c r="GE74" t="s">
        <v>234</v>
      </c>
      <c r="GF74" t="s">
        <v>234</v>
      </c>
      <c r="GG74" t="s">
        <v>234</v>
      </c>
      <c r="GH74" t="s">
        <v>234</v>
      </c>
      <c r="GI74" t="s">
        <v>234</v>
      </c>
      <c r="GJ74" t="s">
        <v>234</v>
      </c>
      <c r="GK74" t="s">
        <v>234</v>
      </c>
      <c r="GL74" t="s">
        <v>234</v>
      </c>
      <c r="GM74" t="s">
        <v>234</v>
      </c>
      <c r="GN74" t="s">
        <v>234</v>
      </c>
      <c r="GO74" t="s">
        <v>235</v>
      </c>
      <c r="GP74" t="s">
        <v>234</v>
      </c>
      <c r="GQ74" t="s">
        <v>234</v>
      </c>
      <c r="GR74" t="s">
        <v>234</v>
      </c>
      <c r="GS74" t="s">
        <v>234</v>
      </c>
      <c r="GT74" t="s">
        <v>234</v>
      </c>
      <c r="GU74" t="s">
        <v>234</v>
      </c>
      <c r="GV74" t="s">
        <v>234</v>
      </c>
      <c r="GW74" t="s">
        <v>235</v>
      </c>
      <c r="GX74" t="s">
        <v>234</v>
      </c>
      <c r="GY74" t="s">
        <v>234</v>
      </c>
      <c r="GZ74" t="s">
        <v>234</v>
      </c>
      <c r="HA74" t="s">
        <v>234</v>
      </c>
      <c r="HB74" t="s">
        <v>234</v>
      </c>
      <c r="HC74" t="s">
        <v>234</v>
      </c>
      <c r="HD74" t="s">
        <v>234</v>
      </c>
      <c r="HE74" t="s">
        <v>238</v>
      </c>
      <c r="HF74" t="s">
        <v>234</v>
      </c>
      <c r="HG74" t="s">
        <v>234</v>
      </c>
      <c r="HH74" t="s">
        <v>234</v>
      </c>
      <c r="HI74" t="s">
        <v>234</v>
      </c>
      <c r="HJ74" t="s">
        <v>234</v>
      </c>
      <c r="HK74" t="s">
        <v>234</v>
      </c>
      <c r="HL74" t="s">
        <v>234</v>
      </c>
      <c r="HM74" t="s">
        <v>234</v>
      </c>
      <c r="HN74" t="s">
        <v>234</v>
      </c>
      <c r="HO74" t="s">
        <v>234</v>
      </c>
      <c r="HP74" t="s">
        <v>234</v>
      </c>
    </row>
    <row r="75" spans="1:224" x14ac:dyDescent="0.2">
      <c r="A75" t="s">
        <v>311</v>
      </c>
      <c r="B75" t="s">
        <v>238</v>
      </c>
      <c r="C75" t="s">
        <v>234</v>
      </c>
      <c r="D75" t="s">
        <v>234</v>
      </c>
      <c r="E75" t="s">
        <v>234</v>
      </c>
      <c r="F75" t="s">
        <v>237</v>
      </c>
      <c r="G75" t="s">
        <v>234</v>
      </c>
      <c r="H75" t="s">
        <v>237</v>
      </c>
      <c r="I75" t="s">
        <v>234</v>
      </c>
      <c r="J75" t="s">
        <v>237</v>
      </c>
      <c r="K75" t="s">
        <v>237</v>
      </c>
      <c r="L75" t="s">
        <v>234</v>
      </c>
      <c r="M75" t="s">
        <v>237</v>
      </c>
      <c r="N75" t="s">
        <v>237</v>
      </c>
      <c r="Q75" t="s">
        <v>237</v>
      </c>
      <c r="R75" t="s">
        <v>237</v>
      </c>
      <c r="S75" t="s">
        <v>237</v>
      </c>
      <c r="T75" t="s">
        <v>241</v>
      </c>
      <c r="U75" t="s">
        <v>234</v>
      </c>
      <c r="V75" t="s">
        <v>237</v>
      </c>
      <c r="W75" t="s">
        <v>236</v>
      </c>
      <c r="X75" t="s">
        <v>234</v>
      </c>
      <c r="Y75" t="s">
        <v>237</v>
      </c>
      <c r="Z75" t="s">
        <v>236</v>
      </c>
      <c r="AA75" t="s">
        <v>237</v>
      </c>
      <c r="AB75" t="s">
        <v>237</v>
      </c>
      <c r="AC75" t="s">
        <v>238</v>
      </c>
      <c r="AF75" t="s">
        <v>234</v>
      </c>
      <c r="AG75" t="s">
        <v>237</v>
      </c>
      <c r="AH75" t="s">
        <v>236</v>
      </c>
      <c r="AI75" t="s">
        <v>234</v>
      </c>
      <c r="AJ75" t="s">
        <v>238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238</v>
      </c>
      <c r="AU75" t="s">
        <v>234</v>
      </c>
      <c r="AV75" t="s">
        <v>234</v>
      </c>
      <c r="AW75" t="s">
        <v>237</v>
      </c>
      <c r="AX75" t="s">
        <v>236</v>
      </c>
      <c r="AY75" t="s">
        <v>241</v>
      </c>
      <c r="AZ75" t="s">
        <v>237</v>
      </c>
      <c r="BA75" t="s">
        <v>237</v>
      </c>
      <c r="BB75" t="s">
        <v>241</v>
      </c>
      <c r="BC75" t="s">
        <v>237</v>
      </c>
      <c r="BD75" t="s">
        <v>237</v>
      </c>
      <c r="BE75" t="s">
        <v>237</v>
      </c>
      <c r="BH75" t="s">
        <v>234</v>
      </c>
      <c r="BI75" t="s">
        <v>237</v>
      </c>
      <c r="BJ75" t="s">
        <v>237</v>
      </c>
      <c r="BK75" t="s">
        <v>241</v>
      </c>
      <c r="BL75" t="s">
        <v>234</v>
      </c>
      <c r="BM75" t="s">
        <v>234</v>
      </c>
      <c r="BN75" t="s">
        <v>234</v>
      </c>
      <c r="BO75" t="s">
        <v>237</v>
      </c>
      <c r="BP75" t="s">
        <v>234</v>
      </c>
      <c r="BQ75" t="s">
        <v>237</v>
      </c>
      <c r="BR75" t="s">
        <v>237</v>
      </c>
      <c r="BS75" t="s">
        <v>237</v>
      </c>
      <c r="BT75" t="s">
        <v>236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238</v>
      </c>
      <c r="CD75" t="s">
        <v>237</v>
      </c>
      <c r="CE75" t="s">
        <v>237</v>
      </c>
      <c r="CF75" t="s">
        <v>237</v>
      </c>
      <c r="CG75" t="s">
        <v>237</v>
      </c>
      <c r="CH75" t="s">
        <v>234</v>
      </c>
      <c r="CK75" t="s">
        <v>237</v>
      </c>
      <c r="CL75" t="s">
        <v>237</v>
      </c>
      <c r="CM75" t="s">
        <v>237</v>
      </c>
      <c r="CN75" t="s">
        <v>234</v>
      </c>
      <c r="CO75" t="s">
        <v>234</v>
      </c>
      <c r="CP75" t="s">
        <v>237</v>
      </c>
      <c r="CQ75" t="s">
        <v>234</v>
      </c>
      <c r="DF75" t="s">
        <v>237</v>
      </c>
      <c r="DG75" t="s">
        <v>234</v>
      </c>
      <c r="DH75" t="s">
        <v>234</v>
      </c>
      <c r="DI75" t="s">
        <v>234</v>
      </c>
      <c r="DJ75" t="s">
        <v>234</v>
      </c>
      <c r="DK75" t="s">
        <v>234</v>
      </c>
      <c r="DL75" t="s">
        <v>237</v>
      </c>
      <c r="DM75" t="s">
        <v>237</v>
      </c>
      <c r="DN75" t="s">
        <v>234</v>
      </c>
      <c r="DO75" t="s">
        <v>237</v>
      </c>
      <c r="DP75" t="s">
        <v>237</v>
      </c>
      <c r="DQ75" t="s">
        <v>237</v>
      </c>
      <c r="DR75" t="s">
        <v>234</v>
      </c>
      <c r="DS75" t="s">
        <v>237</v>
      </c>
      <c r="DT75" t="s">
        <v>237</v>
      </c>
      <c r="DX75" t="s">
        <v>237</v>
      </c>
      <c r="DY75" t="s">
        <v>237</v>
      </c>
      <c r="DZ75" t="s">
        <v>237</v>
      </c>
      <c r="EA75" t="s">
        <v>237</v>
      </c>
      <c r="EB75" t="s">
        <v>234</v>
      </c>
      <c r="EC75" t="s">
        <v>237</v>
      </c>
      <c r="ED75" t="s">
        <v>237</v>
      </c>
      <c r="EE75" t="s">
        <v>234</v>
      </c>
      <c r="EF75" t="s">
        <v>237</v>
      </c>
      <c r="EG75" t="s">
        <v>237</v>
      </c>
      <c r="EH75" t="s">
        <v>234</v>
      </c>
      <c r="EI75" t="s">
        <v>234</v>
      </c>
      <c r="EJ75" t="s">
        <v>234</v>
      </c>
      <c r="EK75" t="s">
        <v>234</v>
      </c>
      <c r="EL75" t="s">
        <v>237</v>
      </c>
      <c r="EM75" t="s">
        <v>234</v>
      </c>
      <c r="EN75" t="s">
        <v>237</v>
      </c>
      <c r="EO75" t="s">
        <v>234</v>
      </c>
      <c r="EP75" t="s">
        <v>237</v>
      </c>
      <c r="EQ75" t="s">
        <v>237</v>
      </c>
      <c r="ER75" t="s">
        <v>234</v>
      </c>
      <c r="ES75" t="s">
        <v>234</v>
      </c>
      <c r="ET75" t="s">
        <v>237</v>
      </c>
      <c r="EU75" t="s">
        <v>234</v>
      </c>
      <c r="EV75" t="s">
        <v>234</v>
      </c>
      <c r="EW75" t="s">
        <v>237</v>
      </c>
      <c r="EX75" t="s">
        <v>237</v>
      </c>
      <c r="EY75" t="s">
        <v>234</v>
      </c>
      <c r="EZ75" t="s">
        <v>234</v>
      </c>
      <c r="FA75" t="s">
        <v>237</v>
      </c>
      <c r="FB75" t="s">
        <v>237</v>
      </c>
      <c r="FC75" t="s">
        <v>234</v>
      </c>
      <c r="FD75" t="s">
        <v>234</v>
      </c>
      <c r="FE75" t="s">
        <v>237</v>
      </c>
      <c r="FF75" t="s">
        <v>237</v>
      </c>
      <c r="FG75" t="s">
        <v>237</v>
      </c>
      <c r="FH75" t="s">
        <v>237</v>
      </c>
      <c r="FI75" t="s">
        <v>237</v>
      </c>
      <c r="FJ75" t="s">
        <v>237</v>
      </c>
      <c r="FK75" t="s">
        <v>237</v>
      </c>
      <c r="FL75" t="s">
        <v>237</v>
      </c>
      <c r="FM75" t="s">
        <v>237</v>
      </c>
      <c r="FN75" t="s">
        <v>241</v>
      </c>
      <c r="FO75" t="s">
        <v>237</v>
      </c>
      <c r="FP75" t="s">
        <v>234</v>
      </c>
      <c r="FQ75" t="s">
        <v>237</v>
      </c>
      <c r="FR75" t="s">
        <v>237</v>
      </c>
      <c r="FU75" t="s">
        <v>237</v>
      </c>
      <c r="FV75" t="s">
        <v>237</v>
      </c>
      <c r="FW75" t="s">
        <v>237</v>
      </c>
      <c r="FX75" t="s">
        <v>237</v>
      </c>
      <c r="FY75" t="s">
        <v>237</v>
      </c>
      <c r="FZ75" t="s">
        <v>234</v>
      </c>
      <c r="GA75" t="s">
        <v>237</v>
      </c>
      <c r="GB75" t="s">
        <v>234</v>
      </c>
      <c r="GC75" t="s">
        <v>237</v>
      </c>
      <c r="GD75" t="s">
        <v>234</v>
      </c>
      <c r="GE75" t="s">
        <v>234</v>
      </c>
      <c r="GF75" t="s">
        <v>234</v>
      </c>
      <c r="GG75" t="s">
        <v>237</v>
      </c>
      <c r="GH75" t="s">
        <v>237</v>
      </c>
      <c r="GI75" t="s">
        <v>237</v>
      </c>
      <c r="GJ75" t="s">
        <v>237</v>
      </c>
      <c r="GK75" t="s">
        <v>237</v>
      </c>
      <c r="GL75" t="s">
        <v>234</v>
      </c>
      <c r="GM75" t="s">
        <v>234</v>
      </c>
      <c r="GN75" t="s">
        <v>234</v>
      </c>
      <c r="GO75" t="s">
        <v>237</v>
      </c>
      <c r="GP75" t="s">
        <v>237</v>
      </c>
      <c r="GQ75" t="s">
        <v>237</v>
      </c>
      <c r="GR75" t="s">
        <v>234</v>
      </c>
      <c r="GS75" t="s">
        <v>237</v>
      </c>
      <c r="GT75" t="s">
        <v>237</v>
      </c>
      <c r="GU75" t="s">
        <v>237</v>
      </c>
      <c r="GV75" t="s">
        <v>237</v>
      </c>
      <c r="GW75" t="s">
        <v>237</v>
      </c>
      <c r="GX75" t="s">
        <v>234</v>
      </c>
      <c r="GY75" t="s">
        <v>234</v>
      </c>
      <c r="GZ75" t="s">
        <v>237</v>
      </c>
      <c r="HA75" t="s">
        <v>234</v>
      </c>
      <c r="HB75" t="s">
        <v>234</v>
      </c>
      <c r="HC75" t="s">
        <v>234</v>
      </c>
      <c r="HD75" t="s">
        <v>234</v>
      </c>
      <c r="HE75" t="s">
        <v>238</v>
      </c>
      <c r="HF75" t="s">
        <v>237</v>
      </c>
      <c r="HG75" t="s">
        <v>234</v>
      </c>
      <c r="HH75" t="s">
        <v>234</v>
      </c>
      <c r="HI75" t="s">
        <v>234</v>
      </c>
      <c r="HJ75" t="s">
        <v>237</v>
      </c>
      <c r="HK75" t="s">
        <v>237</v>
      </c>
      <c r="HL75" t="s">
        <v>237</v>
      </c>
      <c r="HM75" t="s">
        <v>234</v>
      </c>
      <c r="HN75" t="s">
        <v>237</v>
      </c>
      <c r="HO75" t="s">
        <v>237</v>
      </c>
      <c r="HP75" t="s">
        <v>234</v>
      </c>
    </row>
    <row r="76" spans="1:224" x14ac:dyDescent="0.2">
      <c r="A76" t="s">
        <v>312</v>
      </c>
      <c r="B76" t="s">
        <v>234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236</v>
      </c>
      <c r="X76" t="s">
        <v>234</v>
      </c>
      <c r="Y76" t="s">
        <v>234</v>
      </c>
      <c r="Z76" t="s">
        <v>236</v>
      </c>
      <c r="AA76" t="s">
        <v>234</v>
      </c>
      <c r="AB76" t="s">
        <v>234</v>
      </c>
      <c r="AC76" t="s">
        <v>234</v>
      </c>
      <c r="AF76" t="s">
        <v>234</v>
      </c>
      <c r="AG76" t="s">
        <v>234</v>
      </c>
      <c r="AH76" t="s">
        <v>236</v>
      </c>
      <c r="AI76" t="s">
        <v>234</v>
      </c>
      <c r="AJ76" t="s">
        <v>237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U76" t="s">
        <v>234</v>
      </c>
      <c r="AV76" t="s">
        <v>234</v>
      </c>
      <c r="AW76" t="s">
        <v>234</v>
      </c>
      <c r="AX76" t="s">
        <v>236</v>
      </c>
      <c r="AY76" t="s">
        <v>241</v>
      </c>
      <c r="AZ76" t="s">
        <v>234</v>
      </c>
      <c r="BA76" t="s">
        <v>234</v>
      </c>
      <c r="BB76" t="s">
        <v>241</v>
      </c>
      <c r="BC76" t="s">
        <v>234</v>
      </c>
      <c r="BD76" t="s">
        <v>234</v>
      </c>
      <c r="BE76" t="s">
        <v>234</v>
      </c>
      <c r="BH76" t="s">
        <v>234</v>
      </c>
      <c r="BI76" t="s">
        <v>234</v>
      </c>
      <c r="BJ76" t="s">
        <v>234</v>
      </c>
      <c r="BK76" t="s">
        <v>241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236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238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K76" t="s">
        <v>234</v>
      </c>
      <c r="CL76" t="s">
        <v>234</v>
      </c>
      <c r="CM76" t="s">
        <v>234</v>
      </c>
      <c r="CN76" t="s">
        <v>234</v>
      </c>
      <c r="CO76" t="s">
        <v>234</v>
      </c>
      <c r="CP76" t="s">
        <v>234</v>
      </c>
      <c r="CQ76" t="s">
        <v>234</v>
      </c>
      <c r="DF76" t="s">
        <v>234</v>
      </c>
      <c r="DG76" t="s">
        <v>234</v>
      </c>
      <c r="DH76" t="s">
        <v>234</v>
      </c>
      <c r="DI76" t="s">
        <v>234</v>
      </c>
      <c r="DJ76" t="s">
        <v>234</v>
      </c>
      <c r="DK76" t="s">
        <v>234</v>
      </c>
      <c r="DL76" t="s">
        <v>234</v>
      </c>
      <c r="DM76" t="s">
        <v>234</v>
      </c>
      <c r="DN76" t="s">
        <v>234</v>
      </c>
      <c r="DO76" t="s">
        <v>234</v>
      </c>
      <c r="DP76" t="s">
        <v>234</v>
      </c>
      <c r="DQ76" t="s">
        <v>234</v>
      </c>
      <c r="DR76" t="s">
        <v>234</v>
      </c>
      <c r="DS76" t="s">
        <v>234</v>
      </c>
      <c r="DT76" t="s">
        <v>234</v>
      </c>
      <c r="DX76" t="s">
        <v>234</v>
      </c>
      <c r="DY76" t="s">
        <v>234</v>
      </c>
      <c r="DZ76" t="s">
        <v>234</v>
      </c>
      <c r="EA76" t="s">
        <v>234</v>
      </c>
      <c r="EB76" t="s">
        <v>241</v>
      </c>
      <c r="EC76" t="s">
        <v>234</v>
      </c>
      <c r="ED76" t="s">
        <v>234</v>
      </c>
      <c r="EE76" t="s">
        <v>234</v>
      </c>
      <c r="EF76" t="s">
        <v>234</v>
      </c>
      <c r="EG76" t="s">
        <v>234</v>
      </c>
      <c r="EH76" t="s">
        <v>234</v>
      </c>
      <c r="EI76" t="s">
        <v>234</v>
      </c>
      <c r="EJ76" t="s">
        <v>234</v>
      </c>
      <c r="EK76" t="s">
        <v>234</v>
      </c>
      <c r="EL76" t="s">
        <v>234</v>
      </c>
      <c r="EM76" t="s">
        <v>234</v>
      </c>
      <c r="EN76" t="s">
        <v>234</v>
      </c>
      <c r="EO76" t="s">
        <v>234</v>
      </c>
      <c r="EP76" t="s">
        <v>234</v>
      </c>
      <c r="EQ76" t="s">
        <v>234</v>
      </c>
      <c r="ER76" t="s">
        <v>234</v>
      </c>
      <c r="ES76" t="s">
        <v>234</v>
      </c>
      <c r="ET76" t="s">
        <v>234</v>
      </c>
      <c r="EU76" t="s">
        <v>234</v>
      </c>
      <c r="EV76" t="s">
        <v>234</v>
      </c>
      <c r="EW76" t="s">
        <v>234</v>
      </c>
      <c r="EX76" t="s">
        <v>234</v>
      </c>
      <c r="EY76" t="s">
        <v>234</v>
      </c>
      <c r="EZ76" t="s">
        <v>234</v>
      </c>
      <c r="FA76" t="s">
        <v>234</v>
      </c>
      <c r="FB76" t="s">
        <v>234</v>
      </c>
      <c r="FC76" t="s">
        <v>234</v>
      </c>
      <c r="FD76" t="s">
        <v>234</v>
      </c>
      <c r="FE76" t="s">
        <v>234</v>
      </c>
      <c r="FF76" t="s">
        <v>234</v>
      </c>
      <c r="FG76" t="s">
        <v>234</v>
      </c>
      <c r="FH76" t="s">
        <v>234</v>
      </c>
      <c r="FI76" t="s">
        <v>234</v>
      </c>
      <c r="FJ76" t="s">
        <v>234</v>
      </c>
      <c r="FK76" t="s">
        <v>234</v>
      </c>
      <c r="FL76" t="s">
        <v>234</v>
      </c>
      <c r="FM76" t="s">
        <v>234</v>
      </c>
      <c r="FN76" t="s">
        <v>234</v>
      </c>
      <c r="FO76" t="s">
        <v>234</v>
      </c>
      <c r="FP76" t="s">
        <v>234</v>
      </c>
      <c r="FQ76" t="s">
        <v>234</v>
      </c>
      <c r="FR76" t="s">
        <v>234</v>
      </c>
      <c r="FU76" t="s">
        <v>234</v>
      </c>
      <c r="FV76" t="s">
        <v>234</v>
      </c>
      <c r="FW76" t="s">
        <v>234</v>
      </c>
      <c r="FX76" t="s">
        <v>234</v>
      </c>
      <c r="FY76" t="s">
        <v>234</v>
      </c>
      <c r="FZ76" t="s">
        <v>234</v>
      </c>
      <c r="GA76" t="s">
        <v>234</v>
      </c>
      <c r="GB76" t="s">
        <v>234</v>
      </c>
      <c r="GC76" t="s">
        <v>234</v>
      </c>
      <c r="GD76" t="s">
        <v>234</v>
      </c>
      <c r="GE76" t="s">
        <v>234</v>
      </c>
      <c r="GF76" t="s">
        <v>234</v>
      </c>
      <c r="GG76" t="s">
        <v>234</v>
      </c>
      <c r="GH76" t="s">
        <v>234</v>
      </c>
      <c r="GI76" t="s">
        <v>234</v>
      </c>
      <c r="GJ76" t="s">
        <v>234</v>
      </c>
      <c r="GK76" t="s">
        <v>234</v>
      </c>
      <c r="GL76" t="s">
        <v>234</v>
      </c>
      <c r="GM76" t="s">
        <v>234</v>
      </c>
      <c r="GN76" t="s">
        <v>234</v>
      </c>
      <c r="GO76" t="s">
        <v>234</v>
      </c>
      <c r="GP76" t="s">
        <v>234</v>
      </c>
      <c r="GQ76" t="s">
        <v>234</v>
      </c>
      <c r="GR76" t="s">
        <v>234</v>
      </c>
      <c r="GS76" t="s">
        <v>234</v>
      </c>
      <c r="GT76" t="s">
        <v>234</v>
      </c>
      <c r="GU76" t="s">
        <v>234</v>
      </c>
      <c r="GV76" t="s">
        <v>234</v>
      </c>
      <c r="GW76" t="s">
        <v>234</v>
      </c>
      <c r="GX76" t="s">
        <v>234</v>
      </c>
      <c r="GY76" t="s">
        <v>234</v>
      </c>
      <c r="GZ76" t="s">
        <v>234</v>
      </c>
      <c r="HA76" t="s">
        <v>234</v>
      </c>
      <c r="HB76" t="s">
        <v>234</v>
      </c>
      <c r="HC76" t="s">
        <v>234</v>
      </c>
      <c r="HD76" t="s">
        <v>234</v>
      </c>
      <c r="HE76" t="s">
        <v>238</v>
      </c>
      <c r="HF76" t="s">
        <v>234</v>
      </c>
      <c r="HG76" t="s">
        <v>234</v>
      </c>
      <c r="HH76" t="s">
        <v>234</v>
      </c>
      <c r="HI76" t="s">
        <v>234</v>
      </c>
      <c r="HJ76" t="s">
        <v>234</v>
      </c>
      <c r="HK76" t="s">
        <v>234</v>
      </c>
      <c r="HL76" t="s">
        <v>234</v>
      </c>
      <c r="HM76" t="s">
        <v>234</v>
      </c>
      <c r="HN76" t="s">
        <v>234</v>
      </c>
      <c r="HO76" t="s">
        <v>234</v>
      </c>
      <c r="HP76" t="s">
        <v>234</v>
      </c>
    </row>
    <row r="77" spans="1:224" x14ac:dyDescent="0.2">
      <c r="A77" t="s">
        <v>313</v>
      </c>
      <c r="B77" t="s">
        <v>234</v>
      </c>
      <c r="C77" t="s">
        <v>234</v>
      </c>
      <c r="D77" t="s">
        <v>234</v>
      </c>
      <c r="E77" t="s">
        <v>234</v>
      </c>
      <c r="F77" t="s">
        <v>234</v>
      </c>
      <c r="G77" t="s">
        <v>234</v>
      </c>
      <c r="H77" t="s">
        <v>234</v>
      </c>
      <c r="I77" t="s">
        <v>236</v>
      </c>
      <c r="J77" t="s">
        <v>234</v>
      </c>
      <c r="K77" t="s">
        <v>234</v>
      </c>
      <c r="L77" t="s">
        <v>234</v>
      </c>
      <c r="M77" t="s">
        <v>234</v>
      </c>
      <c r="N77" t="s">
        <v>234</v>
      </c>
      <c r="Q77" t="s">
        <v>234</v>
      </c>
      <c r="R77" t="s">
        <v>234</v>
      </c>
      <c r="S77" t="s">
        <v>234</v>
      </c>
      <c r="T77" t="s">
        <v>241</v>
      </c>
      <c r="U77" t="s">
        <v>234</v>
      </c>
      <c r="V77" t="s">
        <v>234</v>
      </c>
      <c r="W77" t="s">
        <v>236</v>
      </c>
      <c r="X77" t="s">
        <v>234</v>
      </c>
      <c r="Y77" t="s">
        <v>234</v>
      </c>
      <c r="Z77" t="s">
        <v>236</v>
      </c>
      <c r="AA77" t="s">
        <v>234</v>
      </c>
      <c r="AB77" t="s">
        <v>234</v>
      </c>
      <c r="AC77" t="s">
        <v>237</v>
      </c>
      <c r="AF77" t="s">
        <v>234</v>
      </c>
      <c r="AG77" t="s">
        <v>237</v>
      </c>
      <c r="AH77" t="s">
        <v>236</v>
      </c>
      <c r="AI77" t="s">
        <v>234</v>
      </c>
      <c r="AJ77" t="s">
        <v>237</v>
      </c>
      <c r="AK77" t="s">
        <v>234</v>
      </c>
      <c r="AL77" t="s">
        <v>234</v>
      </c>
      <c r="AM77" t="s">
        <v>234</v>
      </c>
      <c r="AN77" t="s">
        <v>234</v>
      </c>
      <c r="AO77" t="s">
        <v>234</v>
      </c>
      <c r="AP77" t="s">
        <v>234</v>
      </c>
      <c r="AQ77" t="s">
        <v>234</v>
      </c>
      <c r="AR77" t="s">
        <v>237</v>
      </c>
      <c r="AU77" t="s">
        <v>234</v>
      </c>
      <c r="AV77" t="s">
        <v>234</v>
      </c>
      <c r="AW77" t="s">
        <v>234</v>
      </c>
      <c r="AX77" t="s">
        <v>236</v>
      </c>
      <c r="AY77" t="s">
        <v>241</v>
      </c>
      <c r="AZ77" t="s">
        <v>234</v>
      </c>
      <c r="BA77" t="s">
        <v>234</v>
      </c>
      <c r="BB77" t="s">
        <v>241</v>
      </c>
      <c r="BC77" t="s">
        <v>234</v>
      </c>
      <c r="BD77" t="s">
        <v>234</v>
      </c>
      <c r="BE77" t="s">
        <v>234</v>
      </c>
      <c r="BH77" t="s">
        <v>234</v>
      </c>
      <c r="BI77" t="s">
        <v>234</v>
      </c>
      <c r="BJ77" t="s">
        <v>234</v>
      </c>
      <c r="BK77" t="s">
        <v>241</v>
      </c>
      <c r="BL77" t="s">
        <v>234</v>
      </c>
      <c r="BM77" t="s">
        <v>234</v>
      </c>
      <c r="BN77" t="s">
        <v>234</v>
      </c>
      <c r="BO77" t="s">
        <v>234</v>
      </c>
      <c r="BP77" t="s">
        <v>234</v>
      </c>
      <c r="BQ77" t="s">
        <v>234</v>
      </c>
      <c r="BR77" t="s">
        <v>234</v>
      </c>
      <c r="BS77" t="s">
        <v>234</v>
      </c>
      <c r="BT77" t="s">
        <v>236</v>
      </c>
      <c r="BW77" t="s">
        <v>234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238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K77" t="s">
        <v>234</v>
      </c>
      <c r="CL77" t="s">
        <v>234</v>
      </c>
      <c r="CM77" t="s">
        <v>234</v>
      </c>
      <c r="CN77" t="s">
        <v>234</v>
      </c>
      <c r="CO77" t="s">
        <v>234</v>
      </c>
      <c r="CP77" t="s">
        <v>234</v>
      </c>
      <c r="CQ77" t="s">
        <v>234</v>
      </c>
      <c r="DF77" t="s">
        <v>234</v>
      </c>
      <c r="DG77" t="s">
        <v>234</v>
      </c>
      <c r="DH77" t="s">
        <v>234</v>
      </c>
      <c r="DI77" t="s">
        <v>234</v>
      </c>
      <c r="DJ77" t="s">
        <v>234</v>
      </c>
      <c r="DK77" t="s">
        <v>234</v>
      </c>
      <c r="DL77" t="s">
        <v>234</v>
      </c>
      <c r="DM77" t="s">
        <v>234</v>
      </c>
      <c r="DN77" t="s">
        <v>234</v>
      </c>
      <c r="DO77" t="s">
        <v>234</v>
      </c>
      <c r="DP77" t="s">
        <v>234</v>
      </c>
      <c r="DQ77" t="s">
        <v>234</v>
      </c>
      <c r="DR77" t="s">
        <v>234</v>
      </c>
      <c r="DS77" t="s">
        <v>234</v>
      </c>
      <c r="DT77" t="s">
        <v>234</v>
      </c>
      <c r="DX77" t="s">
        <v>234</v>
      </c>
      <c r="DY77" t="s">
        <v>234</v>
      </c>
      <c r="DZ77" t="s">
        <v>234</v>
      </c>
      <c r="EA77" t="s">
        <v>234</v>
      </c>
      <c r="EB77" t="s">
        <v>234</v>
      </c>
      <c r="EC77" t="s">
        <v>234</v>
      </c>
      <c r="ED77" t="s">
        <v>234</v>
      </c>
      <c r="EE77" t="s">
        <v>234</v>
      </c>
      <c r="EF77" t="s">
        <v>234</v>
      </c>
      <c r="EG77" t="s">
        <v>234</v>
      </c>
      <c r="EH77" t="s">
        <v>234</v>
      </c>
      <c r="EI77" t="s">
        <v>234</v>
      </c>
      <c r="EJ77" t="s">
        <v>234</v>
      </c>
      <c r="EK77" t="s">
        <v>234</v>
      </c>
      <c r="EL77" t="s">
        <v>234</v>
      </c>
      <c r="EM77" t="s">
        <v>234</v>
      </c>
      <c r="EN77" t="s">
        <v>234</v>
      </c>
      <c r="EO77" t="s">
        <v>234</v>
      </c>
      <c r="EP77" t="s">
        <v>234</v>
      </c>
      <c r="EQ77" t="s">
        <v>234</v>
      </c>
      <c r="ER77" t="s">
        <v>234</v>
      </c>
      <c r="ES77" t="s">
        <v>234</v>
      </c>
      <c r="ET77" t="s">
        <v>234</v>
      </c>
      <c r="EU77" t="s">
        <v>234</v>
      </c>
      <c r="EV77" t="s">
        <v>234</v>
      </c>
      <c r="EW77" t="s">
        <v>234</v>
      </c>
      <c r="EX77" t="s">
        <v>234</v>
      </c>
      <c r="EY77" t="s">
        <v>234</v>
      </c>
      <c r="EZ77" t="s">
        <v>234</v>
      </c>
      <c r="FA77" t="s">
        <v>234</v>
      </c>
      <c r="FB77" t="s">
        <v>234</v>
      </c>
      <c r="FC77" t="s">
        <v>234</v>
      </c>
      <c r="FD77" t="s">
        <v>234</v>
      </c>
      <c r="FE77" t="s">
        <v>234</v>
      </c>
      <c r="FF77" t="s">
        <v>234</v>
      </c>
      <c r="FG77" t="s">
        <v>234</v>
      </c>
      <c r="FH77" t="s">
        <v>234</v>
      </c>
      <c r="FI77" t="s">
        <v>234</v>
      </c>
      <c r="FJ77" t="s">
        <v>234</v>
      </c>
      <c r="FK77" t="s">
        <v>234</v>
      </c>
      <c r="FL77" t="s">
        <v>234</v>
      </c>
      <c r="FM77" t="s">
        <v>234</v>
      </c>
      <c r="FN77" t="s">
        <v>241</v>
      </c>
      <c r="FO77" t="s">
        <v>234</v>
      </c>
      <c r="FP77" t="s">
        <v>234</v>
      </c>
      <c r="FQ77" t="s">
        <v>234</v>
      </c>
      <c r="FR77" t="s">
        <v>234</v>
      </c>
      <c r="FU77" t="s">
        <v>234</v>
      </c>
      <c r="FV77" t="s">
        <v>234</v>
      </c>
      <c r="FW77" t="s">
        <v>234</v>
      </c>
      <c r="FX77" t="s">
        <v>234</v>
      </c>
      <c r="FY77" t="s">
        <v>234</v>
      </c>
      <c r="FZ77" t="s">
        <v>234</v>
      </c>
      <c r="GA77" t="s">
        <v>234</v>
      </c>
      <c r="GB77" t="s">
        <v>234</v>
      </c>
      <c r="GC77" t="s">
        <v>234</v>
      </c>
      <c r="GD77" t="s">
        <v>234</v>
      </c>
      <c r="GE77" t="s">
        <v>234</v>
      </c>
      <c r="GF77" t="s">
        <v>234</v>
      </c>
      <c r="GG77" t="s">
        <v>234</v>
      </c>
      <c r="GH77" t="s">
        <v>234</v>
      </c>
      <c r="GI77" t="s">
        <v>234</v>
      </c>
      <c r="GJ77" t="s">
        <v>234</v>
      </c>
      <c r="GK77" t="s">
        <v>234</v>
      </c>
      <c r="GL77" t="s">
        <v>234</v>
      </c>
      <c r="GM77" t="s">
        <v>235</v>
      </c>
      <c r="GN77" t="s">
        <v>234</v>
      </c>
      <c r="GO77" t="s">
        <v>234</v>
      </c>
      <c r="GP77" t="s">
        <v>234</v>
      </c>
      <c r="GQ77" t="s">
        <v>234</v>
      </c>
      <c r="GR77" t="s">
        <v>234</v>
      </c>
      <c r="GS77" t="s">
        <v>234</v>
      </c>
      <c r="GT77" t="s">
        <v>234</v>
      </c>
      <c r="GU77" t="s">
        <v>234</v>
      </c>
      <c r="GV77" t="s">
        <v>234</v>
      </c>
      <c r="GW77" t="s">
        <v>234</v>
      </c>
      <c r="GX77" t="s">
        <v>234</v>
      </c>
      <c r="GY77" t="s">
        <v>234</v>
      </c>
      <c r="GZ77" t="s">
        <v>234</v>
      </c>
      <c r="HA77" t="s">
        <v>234</v>
      </c>
      <c r="HB77" t="s">
        <v>234</v>
      </c>
      <c r="HC77" t="s">
        <v>234</v>
      </c>
      <c r="HD77" t="s">
        <v>234</v>
      </c>
      <c r="HE77" t="s">
        <v>237</v>
      </c>
      <c r="HF77" t="s">
        <v>234</v>
      </c>
      <c r="HG77" t="s">
        <v>234</v>
      </c>
      <c r="HH77" t="s">
        <v>234</v>
      </c>
      <c r="HI77" t="s">
        <v>234</v>
      </c>
      <c r="HJ77" t="s">
        <v>234</v>
      </c>
      <c r="HK77" t="s">
        <v>234</v>
      </c>
      <c r="HL77" t="s">
        <v>234</v>
      </c>
      <c r="HM77" t="s">
        <v>234</v>
      </c>
      <c r="HN77" t="s">
        <v>234</v>
      </c>
      <c r="HO77" t="s">
        <v>234</v>
      </c>
      <c r="HP77" t="s">
        <v>234</v>
      </c>
    </row>
    <row r="78" spans="1:224" x14ac:dyDescent="0.2">
      <c r="A78" t="s">
        <v>314</v>
      </c>
      <c r="B78" t="s">
        <v>234</v>
      </c>
      <c r="C78" t="s">
        <v>234</v>
      </c>
      <c r="D78" t="s">
        <v>234</v>
      </c>
      <c r="E78" t="s">
        <v>234</v>
      </c>
      <c r="F78" t="s">
        <v>234</v>
      </c>
      <c r="G78" t="s">
        <v>234</v>
      </c>
      <c r="H78" t="s">
        <v>234</v>
      </c>
      <c r="I78" t="s">
        <v>234</v>
      </c>
      <c r="J78" t="s">
        <v>234</v>
      </c>
      <c r="K78" t="s">
        <v>234</v>
      </c>
      <c r="L78" t="s">
        <v>234</v>
      </c>
      <c r="M78" t="s">
        <v>234</v>
      </c>
      <c r="N78" t="s">
        <v>234</v>
      </c>
      <c r="Q78" t="s">
        <v>234</v>
      </c>
      <c r="R78" t="s">
        <v>234</v>
      </c>
      <c r="S78" t="s">
        <v>234</v>
      </c>
      <c r="T78" t="s">
        <v>234</v>
      </c>
      <c r="U78" t="s">
        <v>234</v>
      </c>
      <c r="V78" t="s">
        <v>234</v>
      </c>
      <c r="W78" t="s">
        <v>236</v>
      </c>
      <c r="X78" t="s">
        <v>234</v>
      </c>
      <c r="Y78" t="s">
        <v>234</v>
      </c>
      <c r="Z78" t="s">
        <v>236</v>
      </c>
      <c r="AA78" t="s">
        <v>234</v>
      </c>
      <c r="AB78" t="s">
        <v>234</v>
      </c>
      <c r="AC78" t="s">
        <v>234</v>
      </c>
      <c r="AF78" t="s">
        <v>234</v>
      </c>
      <c r="AG78" t="s">
        <v>234</v>
      </c>
      <c r="AH78" t="s">
        <v>236</v>
      </c>
      <c r="AI78" t="s">
        <v>234</v>
      </c>
      <c r="AJ78" t="s">
        <v>237</v>
      </c>
      <c r="AK78" t="s">
        <v>234</v>
      </c>
      <c r="AL78" t="s">
        <v>234</v>
      </c>
      <c r="AM78" t="s">
        <v>234</v>
      </c>
      <c r="AN78" t="s">
        <v>234</v>
      </c>
      <c r="AO78" t="s">
        <v>234</v>
      </c>
      <c r="AP78" t="s">
        <v>234</v>
      </c>
      <c r="AQ78" t="s">
        <v>234</v>
      </c>
      <c r="AR78" t="s">
        <v>237</v>
      </c>
      <c r="AU78" t="s">
        <v>234</v>
      </c>
      <c r="AV78" t="s">
        <v>234</v>
      </c>
      <c r="AW78" t="s">
        <v>234</v>
      </c>
      <c r="AX78" t="s">
        <v>236</v>
      </c>
      <c r="AY78" t="s">
        <v>234</v>
      </c>
      <c r="AZ78" t="s">
        <v>234</v>
      </c>
      <c r="BA78" t="s">
        <v>234</v>
      </c>
      <c r="BB78" t="s">
        <v>234</v>
      </c>
      <c r="BC78" t="s">
        <v>234</v>
      </c>
      <c r="BD78" t="s">
        <v>234</v>
      </c>
      <c r="BE78" t="s">
        <v>234</v>
      </c>
      <c r="BH78" t="s">
        <v>234</v>
      </c>
      <c r="BI78" t="s">
        <v>234</v>
      </c>
      <c r="BJ78" t="s">
        <v>234</v>
      </c>
      <c r="BK78" t="s">
        <v>234</v>
      </c>
      <c r="BL78" t="s">
        <v>234</v>
      </c>
      <c r="BM78" t="s">
        <v>234</v>
      </c>
      <c r="BN78" t="s">
        <v>234</v>
      </c>
      <c r="BO78" t="s">
        <v>234</v>
      </c>
      <c r="BP78" t="s">
        <v>234</v>
      </c>
      <c r="BQ78" t="s">
        <v>234</v>
      </c>
      <c r="BR78" t="s">
        <v>234</v>
      </c>
      <c r="BS78" t="s">
        <v>234</v>
      </c>
      <c r="BT78" t="s">
        <v>236</v>
      </c>
      <c r="BW78" t="s">
        <v>234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238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K78" t="s">
        <v>234</v>
      </c>
      <c r="CL78" t="s">
        <v>234</v>
      </c>
      <c r="CM78" t="s">
        <v>234</v>
      </c>
      <c r="CN78" t="s">
        <v>234</v>
      </c>
      <c r="CO78" t="s">
        <v>234</v>
      </c>
      <c r="CP78" t="s">
        <v>234</v>
      </c>
      <c r="CQ78" t="s">
        <v>234</v>
      </c>
      <c r="DF78" t="s">
        <v>234</v>
      </c>
      <c r="DG78" t="s">
        <v>234</v>
      </c>
      <c r="DH78" t="s">
        <v>234</v>
      </c>
      <c r="DI78" t="s">
        <v>234</v>
      </c>
      <c r="DJ78" t="s">
        <v>234</v>
      </c>
      <c r="DK78" t="s">
        <v>234</v>
      </c>
      <c r="DL78" t="s">
        <v>234</v>
      </c>
      <c r="DM78" t="s">
        <v>234</v>
      </c>
      <c r="DN78" t="s">
        <v>234</v>
      </c>
      <c r="DO78" t="s">
        <v>234</v>
      </c>
      <c r="DP78" t="s">
        <v>234</v>
      </c>
      <c r="DQ78" t="s">
        <v>234</v>
      </c>
      <c r="DR78" t="s">
        <v>234</v>
      </c>
      <c r="DS78" t="s">
        <v>234</v>
      </c>
      <c r="DT78" t="s">
        <v>234</v>
      </c>
      <c r="DX78" t="s">
        <v>234</v>
      </c>
      <c r="DY78" t="s">
        <v>234</v>
      </c>
      <c r="DZ78" t="s">
        <v>234</v>
      </c>
      <c r="EA78" t="s">
        <v>234</v>
      </c>
      <c r="EB78" t="s">
        <v>234</v>
      </c>
      <c r="EC78" t="s">
        <v>234</v>
      </c>
      <c r="ED78" t="s">
        <v>234</v>
      </c>
      <c r="EE78" t="s">
        <v>234</v>
      </c>
      <c r="EF78" t="s">
        <v>234</v>
      </c>
      <c r="EG78" t="s">
        <v>234</v>
      </c>
      <c r="EH78" t="s">
        <v>234</v>
      </c>
      <c r="EI78" t="s">
        <v>234</v>
      </c>
      <c r="EJ78" t="s">
        <v>234</v>
      </c>
      <c r="EK78" t="s">
        <v>234</v>
      </c>
      <c r="EL78" t="s">
        <v>234</v>
      </c>
      <c r="EM78" t="s">
        <v>234</v>
      </c>
      <c r="EN78" t="s">
        <v>234</v>
      </c>
      <c r="EO78" t="s">
        <v>234</v>
      </c>
      <c r="EP78" t="s">
        <v>234</v>
      </c>
      <c r="EQ78" t="s">
        <v>234</v>
      </c>
      <c r="ER78" t="s">
        <v>234</v>
      </c>
      <c r="ES78" t="s">
        <v>234</v>
      </c>
      <c r="ET78" t="s">
        <v>234</v>
      </c>
      <c r="EU78" t="s">
        <v>234</v>
      </c>
      <c r="EV78" t="s">
        <v>234</v>
      </c>
      <c r="EW78" t="s">
        <v>234</v>
      </c>
      <c r="EX78" t="s">
        <v>234</v>
      </c>
      <c r="EY78" t="s">
        <v>234</v>
      </c>
      <c r="EZ78" t="s">
        <v>234</v>
      </c>
      <c r="FA78" t="s">
        <v>234</v>
      </c>
      <c r="FB78" t="s">
        <v>234</v>
      </c>
      <c r="FC78" t="s">
        <v>234</v>
      </c>
      <c r="FD78" t="s">
        <v>234</v>
      </c>
      <c r="FE78" t="s">
        <v>234</v>
      </c>
      <c r="FF78" t="s">
        <v>234</v>
      </c>
      <c r="FG78" t="s">
        <v>234</v>
      </c>
      <c r="FH78" t="s">
        <v>234</v>
      </c>
      <c r="FI78" t="s">
        <v>234</v>
      </c>
      <c r="FJ78" t="s">
        <v>234</v>
      </c>
      <c r="FK78" t="s">
        <v>234</v>
      </c>
      <c r="FL78" t="s">
        <v>234</v>
      </c>
      <c r="FM78" t="s">
        <v>234</v>
      </c>
      <c r="FN78" t="s">
        <v>234</v>
      </c>
      <c r="FO78" t="s">
        <v>234</v>
      </c>
      <c r="FP78" t="s">
        <v>234</v>
      </c>
      <c r="FQ78" t="s">
        <v>234</v>
      </c>
      <c r="FR78" t="s">
        <v>234</v>
      </c>
      <c r="FU78" t="s">
        <v>234</v>
      </c>
      <c r="FV78" t="s">
        <v>234</v>
      </c>
      <c r="FW78" t="s">
        <v>234</v>
      </c>
      <c r="FX78" t="s">
        <v>234</v>
      </c>
      <c r="FY78" t="s">
        <v>234</v>
      </c>
      <c r="FZ78" t="s">
        <v>234</v>
      </c>
      <c r="GA78" t="s">
        <v>234</v>
      </c>
      <c r="GB78" t="s">
        <v>234</v>
      </c>
      <c r="GC78" t="s">
        <v>234</v>
      </c>
      <c r="GD78" t="s">
        <v>234</v>
      </c>
      <c r="GE78" t="s">
        <v>234</v>
      </c>
      <c r="GF78" t="s">
        <v>234</v>
      </c>
      <c r="GG78" t="s">
        <v>234</v>
      </c>
      <c r="GH78" t="s">
        <v>234</v>
      </c>
      <c r="GI78" t="s">
        <v>234</v>
      </c>
      <c r="GJ78" t="s">
        <v>234</v>
      </c>
      <c r="GK78" t="s">
        <v>234</v>
      </c>
      <c r="GL78" t="s">
        <v>234</v>
      </c>
      <c r="GM78" t="s">
        <v>235</v>
      </c>
      <c r="GN78" t="s">
        <v>234</v>
      </c>
      <c r="GO78" t="s">
        <v>234</v>
      </c>
      <c r="GP78" t="s">
        <v>234</v>
      </c>
      <c r="GQ78" t="s">
        <v>234</v>
      </c>
      <c r="GR78" t="s">
        <v>234</v>
      </c>
      <c r="GS78" t="s">
        <v>234</v>
      </c>
      <c r="GT78" t="s">
        <v>234</v>
      </c>
      <c r="GU78" t="s">
        <v>234</v>
      </c>
      <c r="GV78" t="s">
        <v>234</v>
      </c>
      <c r="GW78" t="s">
        <v>234</v>
      </c>
      <c r="GX78" t="s">
        <v>234</v>
      </c>
      <c r="GY78" t="s">
        <v>234</v>
      </c>
      <c r="GZ78" t="s">
        <v>234</v>
      </c>
      <c r="HA78" t="s">
        <v>234</v>
      </c>
      <c r="HB78" t="s">
        <v>234</v>
      </c>
      <c r="HC78" t="s">
        <v>234</v>
      </c>
      <c r="HD78" t="s">
        <v>234</v>
      </c>
      <c r="HE78" t="s">
        <v>237</v>
      </c>
      <c r="HF78" t="s">
        <v>234</v>
      </c>
      <c r="HG78" t="s">
        <v>234</v>
      </c>
      <c r="HH78" t="s">
        <v>234</v>
      </c>
      <c r="HI78" t="s">
        <v>234</v>
      </c>
      <c r="HJ78" t="s">
        <v>234</v>
      </c>
      <c r="HK78" t="s">
        <v>234</v>
      </c>
      <c r="HL78" t="s">
        <v>234</v>
      </c>
      <c r="HM78" t="s">
        <v>234</v>
      </c>
      <c r="HN78" t="s">
        <v>234</v>
      </c>
      <c r="HO78" t="s">
        <v>234</v>
      </c>
      <c r="HP78" t="s">
        <v>234</v>
      </c>
    </row>
    <row r="79" spans="1:224" x14ac:dyDescent="0.2">
      <c r="A79" t="s">
        <v>315</v>
      </c>
      <c r="B79" t="s">
        <v>234</v>
      </c>
      <c r="C79" t="s">
        <v>234</v>
      </c>
      <c r="D79" t="s">
        <v>236</v>
      </c>
      <c r="E79" t="s">
        <v>234</v>
      </c>
      <c r="F79" t="s">
        <v>234</v>
      </c>
      <c r="G79" t="s">
        <v>234</v>
      </c>
      <c r="H79" t="s">
        <v>234</v>
      </c>
      <c r="I79" t="s">
        <v>236</v>
      </c>
      <c r="J79" t="s">
        <v>234</v>
      </c>
      <c r="K79" t="s">
        <v>234</v>
      </c>
      <c r="L79" t="s">
        <v>234</v>
      </c>
      <c r="M79" t="s">
        <v>234</v>
      </c>
      <c r="N79" t="s">
        <v>234</v>
      </c>
      <c r="Q79" t="s">
        <v>234</v>
      </c>
      <c r="R79" t="s">
        <v>234</v>
      </c>
      <c r="S79" t="s">
        <v>234</v>
      </c>
      <c r="T79" t="s">
        <v>234</v>
      </c>
      <c r="U79" t="s">
        <v>234</v>
      </c>
      <c r="V79" t="s">
        <v>234</v>
      </c>
      <c r="W79" t="s">
        <v>236</v>
      </c>
      <c r="X79" t="s">
        <v>234</v>
      </c>
      <c r="Y79" t="s">
        <v>234</v>
      </c>
      <c r="Z79" t="s">
        <v>236</v>
      </c>
      <c r="AA79" t="s">
        <v>234</v>
      </c>
      <c r="AB79" t="s">
        <v>234</v>
      </c>
      <c r="AC79" t="s">
        <v>234</v>
      </c>
      <c r="AF79" t="s">
        <v>236</v>
      </c>
      <c r="AG79" t="s">
        <v>236</v>
      </c>
      <c r="AH79" t="s">
        <v>236</v>
      </c>
      <c r="AI79" t="s">
        <v>236</v>
      </c>
      <c r="AJ79" t="s">
        <v>236</v>
      </c>
      <c r="AK79" t="s">
        <v>236</v>
      </c>
      <c r="AL79" t="s">
        <v>236</v>
      </c>
      <c r="AM79" t="s">
        <v>236</v>
      </c>
      <c r="AN79" t="s">
        <v>236</v>
      </c>
      <c r="AO79" t="s">
        <v>236</v>
      </c>
      <c r="AP79" t="s">
        <v>236</v>
      </c>
      <c r="AQ79" t="s">
        <v>236</v>
      </c>
      <c r="AR79" t="s">
        <v>236</v>
      </c>
      <c r="AU79" t="s">
        <v>234</v>
      </c>
      <c r="AV79" t="s">
        <v>234</v>
      </c>
      <c r="AW79" t="s">
        <v>236</v>
      </c>
      <c r="AX79" t="s">
        <v>236</v>
      </c>
      <c r="AY79" t="s">
        <v>234</v>
      </c>
      <c r="AZ79" t="s">
        <v>234</v>
      </c>
      <c r="BA79" t="s">
        <v>234</v>
      </c>
      <c r="BB79" t="s">
        <v>234</v>
      </c>
      <c r="BC79" t="s">
        <v>234</v>
      </c>
      <c r="BD79" t="s">
        <v>234</v>
      </c>
      <c r="BE79" t="s">
        <v>234</v>
      </c>
      <c r="BH79" t="s">
        <v>234</v>
      </c>
      <c r="BI79" t="s">
        <v>234</v>
      </c>
      <c r="BJ79" t="s">
        <v>234</v>
      </c>
      <c r="BK79" t="s">
        <v>234</v>
      </c>
      <c r="BL79" t="s">
        <v>234</v>
      </c>
      <c r="BM79" t="s">
        <v>234</v>
      </c>
      <c r="BN79" t="s">
        <v>234</v>
      </c>
      <c r="BO79" t="s">
        <v>234</v>
      </c>
      <c r="BP79" t="s">
        <v>236</v>
      </c>
      <c r="BQ79" t="s">
        <v>234</v>
      </c>
      <c r="BR79" t="s">
        <v>234</v>
      </c>
      <c r="BS79" t="s">
        <v>234</v>
      </c>
      <c r="BT79" t="s">
        <v>236</v>
      </c>
      <c r="BW79" t="s">
        <v>234</v>
      </c>
      <c r="BX79" t="s">
        <v>234</v>
      </c>
      <c r="BY79" t="s">
        <v>234</v>
      </c>
      <c r="BZ79" t="s">
        <v>234</v>
      </c>
      <c r="CA79" t="s">
        <v>234</v>
      </c>
      <c r="CB79" t="s">
        <v>234</v>
      </c>
      <c r="CC79" t="s">
        <v>235</v>
      </c>
      <c r="CD79" t="s">
        <v>236</v>
      </c>
      <c r="CE79" t="s">
        <v>236</v>
      </c>
      <c r="CF79" t="s">
        <v>236</v>
      </c>
      <c r="CG79" t="s">
        <v>236</v>
      </c>
      <c r="CH79" t="s">
        <v>234</v>
      </c>
      <c r="CK79" t="s">
        <v>236</v>
      </c>
      <c r="CL79" t="s">
        <v>236</v>
      </c>
      <c r="CM79" t="s">
        <v>236</v>
      </c>
      <c r="CN79" t="s">
        <v>236</v>
      </c>
      <c r="CO79" t="s">
        <v>236</v>
      </c>
      <c r="CP79" t="s">
        <v>236</v>
      </c>
      <c r="CQ79" t="s">
        <v>236</v>
      </c>
      <c r="DF79" t="s">
        <v>234</v>
      </c>
      <c r="DG79" t="s">
        <v>234</v>
      </c>
      <c r="DH79" t="s">
        <v>234</v>
      </c>
      <c r="DI79" t="s">
        <v>234</v>
      </c>
      <c r="DJ79" t="s">
        <v>234</v>
      </c>
      <c r="DK79" t="s">
        <v>234</v>
      </c>
      <c r="DL79" t="s">
        <v>234</v>
      </c>
      <c r="DM79" t="s">
        <v>236</v>
      </c>
      <c r="DN79" t="s">
        <v>236</v>
      </c>
      <c r="DO79" t="s">
        <v>236</v>
      </c>
      <c r="DP79" t="s">
        <v>236</v>
      </c>
      <c r="DQ79" t="s">
        <v>236</v>
      </c>
      <c r="DR79" t="s">
        <v>236</v>
      </c>
      <c r="DS79" t="s">
        <v>236</v>
      </c>
      <c r="DT79" t="s">
        <v>236</v>
      </c>
      <c r="DX79" t="s">
        <v>234</v>
      </c>
      <c r="DY79" t="s">
        <v>234</v>
      </c>
      <c r="DZ79" t="s">
        <v>234</v>
      </c>
      <c r="EA79" t="s">
        <v>234</v>
      </c>
      <c r="EB79" t="s">
        <v>237</v>
      </c>
      <c r="EC79" t="s">
        <v>234</v>
      </c>
      <c r="ED79" t="s">
        <v>236</v>
      </c>
      <c r="EE79" t="s">
        <v>236</v>
      </c>
      <c r="EF79" t="s">
        <v>236</v>
      </c>
      <c r="EG79" t="s">
        <v>236</v>
      </c>
      <c r="EH79" t="s">
        <v>236</v>
      </c>
      <c r="EI79" t="s">
        <v>236</v>
      </c>
      <c r="EJ79" t="s">
        <v>234</v>
      </c>
      <c r="EK79" t="s">
        <v>234</v>
      </c>
      <c r="EL79" t="s">
        <v>237</v>
      </c>
      <c r="EM79" t="s">
        <v>234</v>
      </c>
      <c r="EN79" t="s">
        <v>234</v>
      </c>
      <c r="EO79" t="s">
        <v>234</v>
      </c>
      <c r="EP79" t="s">
        <v>236</v>
      </c>
      <c r="EQ79" t="s">
        <v>236</v>
      </c>
      <c r="ER79" t="s">
        <v>236</v>
      </c>
      <c r="ES79" t="s">
        <v>236</v>
      </c>
      <c r="ET79" t="s">
        <v>236</v>
      </c>
      <c r="EU79" t="s">
        <v>236</v>
      </c>
      <c r="EV79" t="s">
        <v>236</v>
      </c>
      <c r="EW79" t="s">
        <v>236</v>
      </c>
      <c r="EX79" t="s">
        <v>236</v>
      </c>
      <c r="EY79" t="s">
        <v>236</v>
      </c>
      <c r="EZ79" t="s">
        <v>236</v>
      </c>
      <c r="FA79" t="s">
        <v>236</v>
      </c>
      <c r="FB79" t="s">
        <v>234</v>
      </c>
      <c r="FC79" t="s">
        <v>236</v>
      </c>
      <c r="FD79" t="s">
        <v>236</v>
      </c>
      <c r="FE79" t="s">
        <v>236</v>
      </c>
      <c r="FF79" t="s">
        <v>236</v>
      </c>
      <c r="FG79" t="s">
        <v>236</v>
      </c>
      <c r="FH79" t="s">
        <v>236</v>
      </c>
      <c r="FI79" t="s">
        <v>236</v>
      </c>
      <c r="FJ79" t="s">
        <v>236</v>
      </c>
      <c r="FK79" t="s">
        <v>236</v>
      </c>
      <c r="FL79" t="s">
        <v>236</v>
      </c>
      <c r="FM79" t="s">
        <v>236</v>
      </c>
      <c r="FN79" t="s">
        <v>236</v>
      </c>
      <c r="FO79" t="s">
        <v>236</v>
      </c>
      <c r="FP79" t="s">
        <v>236</v>
      </c>
      <c r="FQ79" t="s">
        <v>236</v>
      </c>
      <c r="FR79" t="s">
        <v>236</v>
      </c>
      <c r="FU79" t="s">
        <v>234</v>
      </c>
      <c r="FV79" t="s">
        <v>234</v>
      </c>
      <c r="FW79" t="s">
        <v>234</v>
      </c>
      <c r="FX79" t="s">
        <v>234</v>
      </c>
      <c r="FY79" t="s">
        <v>234</v>
      </c>
      <c r="FZ79" t="s">
        <v>234</v>
      </c>
      <c r="GA79" t="s">
        <v>236</v>
      </c>
      <c r="GB79" t="s">
        <v>236</v>
      </c>
      <c r="GC79" t="s">
        <v>236</v>
      </c>
      <c r="GD79" t="s">
        <v>236</v>
      </c>
      <c r="GE79" t="s">
        <v>236</v>
      </c>
      <c r="GF79" t="s">
        <v>236</v>
      </c>
      <c r="GG79" t="s">
        <v>237</v>
      </c>
      <c r="GH79" t="s">
        <v>234</v>
      </c>
      <c r="GI79" t="s">
        <v>236</v>
      </c>
      <c r="GJ79" t="s">
        <v>234</v>
      </c>
      <c r="GK79" t="s">
        <v>237</v>
      </c>
      <c r="GL79" t="s">
        <v>237</v>
      </c>
      <c r="GM79" t="s">
        <v>236</v>
      </c>
      <c r="GN79" t="s">
        <v>236</v>
      </c>
      <c r="GO79" t="s">
        <v>236</v>
      </c>
      <c r="GP79" t="s">
        <v>236</v>
      </c>
      <c r="GQ79" t="s">
        <v>236</v>
      </c>
      <c r="GR79" t="s">
        <v>236</v>
      </c>
      <c r="GS79" t="s">
        <v>236</v>
      </c>
      <c r="GT79" t="s">
        <v>236</v>
      </c>
      <c r="GU79" t="s">
        <v>236</v>
      </c>
      <c r="GV79" t="s">
        <v>236</v>
      </c>
      <c r="GW79" t="s">
        <v>236</v>
      </c>
      <c r="GX79" t="s">
        <v>236</v>
      </c>
      <c r="GY79" t="s">
        <v>236</v>
      </c>
      <c r="GZ79" t="s">
        <v>236</v>
      </c>
      <c r="HA79" t="s">
        <v>236</v>
      </c>
      <c r="HB79" t="s">
        <v>236</v>
      </c>
      <c r="HC79" t="s">
        <v>236</v>
      </c>
      <c r="HD79" t="s">
        <v>236</v>
      </c>
      <c r="HE79" t="s">
        <v>236</v>
      </c>
      <c r="HF79" t="s">
        <v>236</v>
      </c>
      <c r="HG79" t="s">
        <v>236</v>
      </c>
      <c r="HH79" t="s">
        <v>236</v>
      </c>
      <c r="HI79" t="s">
        <v>236</v>
      </c>
      <c r="HJ79" t="s">
        <v>236</v>
      </c>
      <c r="HK79" t="s">
        <v>236</v>
      </c>
      <c r="HL79" t="s">
        <v>236</v>
      </c>
      <c r="HM79" t="s">
        <v>236</v>
      </c>
      <c r="HN79" t="s">
        <v>236</v>
      </c>
      <c r="HO79" t="s">
        <v>236</v>
      </c>
      <c r="HP79" t="s">
        <v>236</v>
      </c>
    </row>
    <row r="80" spans="1:224" x14ac:dyDescent="0.2">
      <c r="A80" t="s">
        <v>316</v>
      </c>
      <c r="B80" t="s">
        <v>237</v>
      </c>
      <c r="C80" t="s">
        <v>237</v>
      </c>
      <c r="D80" t="s">
        <v>236</v>
      </c>
      <c r="E80" t="s">
        <v>237</v>
      </c>
      <c r="F80" t="s">
        <v>237</v>
      </c>
      <c r="G80" t="s">
        <v>237</v>
      </c>
      <c r="H80" t="s">
        <v>237</v>
      </c>
      <c r="I80" t="s">
        <v>235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  <c r="Q80" t="s">
        <v>237</v>
      </c>
      <c r="R80" t="s">
        <v>237</v>
      </c>
      <c r="S80" t="s">
        <v>237</v>
      </c>
      <c r="T80" t="s">
        <v>237</v>
      </c>
      <c r="U80" t="s">
        <v>237</v>
      </c>
      <c r="V80" t="s">
        <v>237</v>
      </c>
      <c r="W80" t="s">
        <v>236</v>
      </c>
      <c r="X80" t="s">
        <v>237</v>
      </c>
      <c r="Y80" t="s">
        <v>237</v>
      </c>
      <c r="Z80" t="s">
        <v>236</v>
      </c>
      <c r="AA80" t="s">
        <v>237</v>
      </c>
      <c r="AB80" t="s">
        <v>237</v>
      </c>
      <c r="AC80" t="s">
        <v>237</v>
      </c>
      <c r="AF80" t="s">
        <v>236</v>
      </c>
      <c r="AG80" t="s">
        <v>236</v>
      </c>
      <c r="AH80" t="s">
        <v>236</v>
      </c>
      <c r="AI80" t="s">
        <v>236</v>
      </c>
      <c r="AJ80" t="s">
        <v>236</v>
      </c>
      <c r="AK80" t="s">
        <v>236</v>
      </c>
      <c r="AL80" t="s">
        <v>236</v>
      </c>
      <c r="AM80" t="s">
        <v>236</v>
      </c>
      <c r="AN80" t="s">
        <v>236</v>
      </c>
      <c r="AO80" t="s">
        <v>236</v>
      </c>
      <c r="AP80" t="s">
        <v>236</v>
      </c>
      <c r="AQ80" t="s">
        <v>236</v>
      </c>
      <c r="AR80" t="s">
        <v>236</v>
      </c>
      <c r="AU80" t="s">
        <v>237</v>
      </c>
      <c r="AV80" t="s">
        <v>237</v>
      </c>
      <c r="AW80" t="s">
        <v>236</v>
      </c>
      <c r="AX80" t="s">
        <v>236</v>
      </c>
      <c r="AY80" t="s">
        <v>237</v>
      </c>
      <c r="AZ80" t="s">
        <v>237</v>
      </c>
      <c r="BA80" t="s">
        <v>237</v>
      </c>
      <c r="BB80" t="s">
        <v>237</v>
      </c>
      <c r="BC80" t="s">
        <v>237</v>
      </c>
      <c r="BD80" t="s">
        <v>237</v>
      </c>
      <c r="BE80" t="s">
        <v>237</v>
      </c>
      <c r="BH80" t="s">
        <v>237</v>
      </c>
      <c r="BI80" t="s">
        <v>237</v>
      </c>
      <c r="BJ80" t="s">
        <v>237</v>
      </c>
      <c r="BK80" t="s">
        <v>237</v>
      </c>
      <c r="BL80" t="s">
        <v>237</v>
      </c>
      <c r="BM80" t="s">
        <v>237</v>
      </c>
      <c r="BN80" t="s">
        <v>237</v>
      </c>
      <c r="BO80" t="s">
        <v>237</v>
      </c>
      <c r="BP80" t="s">
        <v>236</v>
      </c>
      <c r="BQ80" t="s">
        <v>237</v>
      </c>
      <c r="BR80" t="s">
        <v>237</v>
      </c>
      <c r="BS80" t="s">
        <v>237</v>
      </c>
      <c r="BT80" t="s">
        <v>236</v>
      </c>
      <c r="BW80" t="s">
        <v>237</v>
      </c>
      <c r="BX80" t="s">
        <v>237</v>
      </c>
      <c r="BY80" t="s">
        <v>237</v>
      </c>
      <c r="BZ80" t="s">
        <v>237</v>
      </c>
      <c r="CA80" t="s">
        <v>237</v>
      </c>
      <c r="CB80" t="s">
        <v>237</v>
      </c>
      <c r="CC80" t="s">
        <v>235</v>
      </c>
      <c r="CD80" t="s">
        <v>236</v>
      </c>
      <c r="CE80" t="s">
        <v>236</v>
      </c>
      <c r="CF80" t="s">
        <v>236</v>
      </c>
      <c r="CG80" t="s">
        <v>236</v>
      </c>
      <c r="CH80" t="s">
        <v>237</v>
      </c>
      <c r="CK80" t="s">
        <v>236</v>
      </c>
      <c r="CL80" t="s">
        <v>236</v>
      </c>
      <c r="CM80" t="s">
        <v>236</v>
      </c>
      <c r="CN80" t="s">
        <v>236</v>
      </c>
      <c r="CO80" t="s">
        <v>236</v>
      </c>
      <c r="CP80" t="s">
        <v>236</v>
      </c>
      <c r="CQ80" t="s">
        <v>236</v>
      </c>
      <c r="DF80" t="s">
        <v>237</v>
      </c>
      <c r="DG80" t="s">
        <v>237</v>
      </c>
      <c r="DH80" t="s">
        <v>237</v>
      </c>
      <c r="DI80" t="s">
        <v>237</v>
      </c>
      <c r="DJ80" t="s">
        <v>237</v>
      </c>
      <c r="DK80" t="s">
        <v>237</v>
      </c>
      <c r="DL80" t="s">
        <v>237</v>
      </c>
      <c r="DM80" t="s">
        <v>236</v>
      </c>
      <c r="DN80" t="s">
        <v>236</v>
      </c>
      <c r="DO80" t="s">
        <v>236</v>
      </c>
      <c r="DP80" t="s">
        <v>236</v>
      </c>
      <c r="DQ80" t="s">
        <v>236</v>
      </c>
      <c r="DR80" t="s">
        <v>236</v>
      </c>
      <c r="DS80" t="s">
        <v>236</v>
      </c>
      <c r="DT80" t="s">
        <v>236</v>
      </c>
      <c r="DX80" t="s">
        <v>237</v>
      </c>
      <c r="DY80" t="s">
        <v>237</v>
      </c>
      <c r="DZ80" t="s">
        <v>237</v>
      </c>
      <c r="EA80" t="s">
        <v>237</v>
      </c>
      <c r="EB80" t="s">
        <v>235</v>
      </c>
      <c r="EC80" t="s">
        <v>237</v>
      </c>
      <c r="ED80" t="s">
        <v>236</v>
      </c>
      <c r="EE80" t="s">
        <v>236</v>
      </c>
      <c r="EF80" t="s">
        <v>236</v>
      </c>
      <c r="EG80" t="s">
        <v>236</v>
      </c>
      <c r="EH80" t="s">
        <v>236</v>
      </c>
      <c r="EI80" t="s">
        <v>236</v>
      </c>
      <c r="EJ80" t="s">
        <v>237</v>
      </c>
      <c r="EK80" t="s">
        <v>237</v>
      </c>
      <c r="EL80" t="s">
        <v>237</v>
      </c>
      <c r="EM80" t="s">
        <v>237</v>
      </c>
      <c r="EN80" t="s">
        <v>237</v>
      </c>
      <c r="EO80" t="s">
        <v>237</v>
      </c>
      <c r="EP80" t="s">
        <v>236</v>
      </c>
      <c r="EQ80" t="s">
        <v>236</v>
      </c>
      <c r="ER80" t="s">
        <v>236</v>
      </c>
      <c r="ES80" t="s">
        <v>236</v>
      </c>
      <c r="ET80" t="s">
        <v>236</v>
      </c>
      <c r="EU80" t="s">
        <v>236</v>
      </c>
      <c r="EV80" t="s">
        <v>236</v>
      </c>
      <c r="EW80" t="s">
        <v>236</v>
      </c>
      <c r="EX80" t="s">
        <v>236</v>
      </c>
      <c r="EY80" t="s">
        <v>236</v>
      </c>
      <c r="EZ80" t="s">
        <v>236</v>
      </c>
      <c r="FA80" t="s">
        <v>236</v>
      </c>
      <c r="FB80" t="s">
        <v>237</v>
      </c>
      <c r="FC80" t="s">
        <v>236</v>
      </c>
      <c r="FD80" t="s">
        <v>236</v>
      </c>
      <c r="FE80" t="s">
        <v>236</v>
      </c>
      <c r="FF80" t="s">
        <v>236</v>
      </c>
      <c r="FG80" t="s">
        <v>236</v>
      </c>
      <c r="FH80" t="s">
        <v>236</v>
      </c>
      <c r="FI80" t="s">
        <v>236</v>
      </c>
      <c r="FJ80" t="s">
        <v>236</v>
      </c>
      <c r="FK80" t="s">
        <v>236</v>
      </c>
      <c r="FL80" t="s">
        <v>236</v>
      </c>
      <c r="FM80" t="s">
        <v>236</v>
      </c>
      <c r="FN80" t="s">
        <v>236</v>
      </c>
      <c r="FO80" t="s">
        <v>236</v>
      </c>
      <c r="FP80" t="s">
        <v>236</v>
      </c>
      <c r="FQ80" t="s">
        <v>236</v>
      </c>
      <c r="FR80" t="s">
        <v>236</v>
      </c>
      <c r="FU80" t="s">
        <v>237</v>
      </c>
      <c r="FV80" t="s">
        <v>237</v>
      </c>
      <c r="FW80" t="s">
        <v>237</v>
      </c>
      <c r="FX80" t="s">
        <v>237</v>
      </c>
      <c r="FY80" t="s">
        <v>237</v>
      </c>
      <c r="FZ80" t="s">
        <v>237</v>
      </c>
      <c r="GA80" t="s">
        <v>236</v>
      </c>
      <c r="GB80" t="s">
        <v>236</v>
      </c>
      <c r="GC80" t="s">
        <v>236</v>
      </c>
      <c r="GD80" t="s">
        <v>236</v>
      </c>
      <c r="GE80" t="s">
        <v>236</v>
      </c>
      <c r="GF80" t="s">
        <v>236</v>
      </c>
      <c r="GG80" t="s">
        <v>237</v>
      </c>
      <c r="GH80" t="s">
        <v>237</v>
      </c>
      <c r="GI80" t="s">
        <v>236</v>
      </c>
      <c r="GJ80" t="s">
        <v>237</v>
      </c>
      <c r="GK80" t="s">
        <v>237</v>
      </c>
      <c r="GL80" t="s">
        <v>237</v>
      </c>
      <c r="GM80" t="s">
        <v>236</v>
      </c>
      <c r="GN80" t="s">
        <v>236</v>
      </c>
      <c r="GO80" t="s">
        <v>236</v>
      </c>
      <c r="GP80" t="s">
        <v>236</v>
      </c>
      <c r="GQ80" t="s">
        <v>236</v>
      </c>
      <c r="GR80" t="s">
        <v>236</v>
      </c>
      <c r="GS80" t="s">
        <v>236</v>
      </c>
      <c r="GT80" t="s">
        <v>236</v>
      </c>
      <c r="GU80" t="s">
        <v>236</v>
      </c>
      <c r="GV80" t="s">
        <v>236</v>
      </c>
      <c r="GW80" t="s">
        <v>236</v>
      </c>
      <c r="GX80" t="s">
        <v>236</v>
      </c>
      <c r="GY80" t="s">
        <v>236</v>
      </c>
      <c r="GZ80" t="s">
        <v>236</v>
      </c>
      <c r="HA80" t="s">
        <v>236</v>
      </c>
      <c r="HB80" t="s">
        <v>236</v>
      </c>
      <c r="HC80" t="s">
        <v>236</v>
      </c>
      <c r="HD80" t="s">
        <v>236</v>
      </c>
      <c r="HE80" t="s">
        <v>236</v>
      </c>
      <c r="HF80" t="s">
        <v>236</v>
      </c>
      <c r="HG80" t="s">
        <v>236</v>
      </c>
      <c r="HH80" t="s">
        <v>236</v>
      </c>
      <c r="HI80" t="s">
        <v>236</v>
      </c>
      <c r="HJ80" t="s">
        <v>236</v>
      </c>
      <c r="HK80" t="s">
        <v>236</v>
      </c>
      <c r="HL80" t="s">
        <v>236</v>
      </c>
      <c r="HM80" t="s">
        <v>236</v>
      </c>
      <c r="HN80" t="s">
        <v>236</v>
      </c>
      <c r="HO80" t="s">
        <v>236</v>
      </c>
      <c r="HP80" t="s">
        <v>236</v>
      </c>
    </row>
    <row r="81" spans="1:224" x14ac:dyDescent="0.2">
      <c r="A81" t="s">
        <v>317</v>
      </c>
      <c r="B81" t="s">
        <v>234</v>
      </c>
      <c r="C81" t="s">
        <v>234</v>
      </c>
      <c r="D81" t="s">
        <v>234</v>
      </c>
      <c r="E81" t="s">
        <v>234</v>
      </c>
      <c r="F81" t="s">
        <v>234</v>
      </c>
      <c r="G81" t="s">
        <v>234</v>
      </c>
      <c r="H81" t="s">
        <v>234</v>
      </c>
      <c r="I81" t="s">
        <v>236</v>
      </c>
      <c r="J81" t="s">
        <v>234</v>
      </c>
      <c r="K81" t="s">
        <v>234</v>
      </c>
      <c r="L81" t="s">
        <v>234</v>
      </c>
      <c r="M81" t="s">
        <v>234</v>
      </c>
      <c r="N81" t="s">
        <v>234</v>
      </c>
      <c r="Q81" t="s">
        <v>234</v>
      </c>
      <c r="R81" t="s">
        <v>234</v>
      </c>
      <c r="S81" t="s">
        <v>234</v>
      </c>
      <c r="T81" t="s">
        <v>234</v>
      </c>
      <c r="U81" t="s">
        <v>234</v>
      </c>
      <c r="V81" t="s">
        <v>234</v>
      </c>
      <c r="W81" t="s">
        <v>236</v>
      </c>
      <c r="X81" t="s">
        <v>234</v>
      </c>
      <c r="Y81" t="s">
        <v>234</v>
      </c>
      <c r="Z81" t="s">
        <v>236</v>
      </c>
      <c r="AA81" t="s">
        <v>234</v>
      </c>
      <c r="AB81" t="s">
        <v>234</v>
      </c>
      <c r="AC81" t="s">
        <v>234</v>
      </c>
      <c r="AF81" t="s">
        <v>234</v>
      </c>
      <c r="AG81" t="s">
        <v>234</v>
      </c>
      <c r="AH81" t="s">
        <v>236</v>
      </c>
      <c r="AI81" t="s">
        <v>234</v>
      </c>
      <c r="AJ81" t="s">
        <v>234</v>
      </c>
      <c r="AK81" t="s">
        <v>234</v>
      </c>
      <c r="AL81" t="s">
        <v>234</v>
      </c>
      <c r="AM81" t="s">
        <v>234</v>
      </c>
      <c r="AN81" t="s">
        <v>234</v>
      </c>
      <c r="AO81" t="s">
        <v>234</v>
      </c>
      <c r="AP81" t="s">
        <v>234</v>
      </c>
      <c r="AQ81" t="s">
        <v>234</v>
      </c>
      <c r="AR81" t="s">
        <v>234</v>
      </c>
      <c r="AU81" t="s">
        <v>234</v>
      </c>
      <c r="AV81" t="s">
        <v>234</v>
      </c>
      <c r="AW81" t="s">
        <v>234</v>
      </c>
      <c r="AX81" t="s">
        <v>236</v>
      </c>
      <c r="AY81" t="s">
        <v>234</v>
      </c>
      <c r="AZ81" t="s">
        <v>234</v>
      </c>
      <c r="BA81" t="s">
        <v>234</v>
      </c>
      <c r="BB81" t="s">
        <v>234</v>
      </c>
      <c r="BC81" t="s">
        <v>234</v>
      </c>
      <c r="BD81" t="s">
        <v>234</v>
      </c>
      <c r="BE81" t="s">
        <v>234</v>
      </c>
      <c r="BH81" t="s">
        <v>234</v>
      </c>
      <c r="BI81" t="s">
        <v>234</v>
      </c>
      <c r="BJ81" t="s">
        <v>234</v>
      </c>
      <c r="BK81" t="s">
        <v>234</v>
      </c>
      <c r="BL81" t="s">
        <v>234</v>
      </c>
      <c r="BM81" t="s">
        <v>234</v>
      </c>
      <c r="BN81" t="s">
        <v>234</v>
      </c>
      <c r="BO81" t="s">
        <v>234</v>
      </c>
      <c r="BP81" t="s">
        <v>234</v>
      </c>
      <c r="BQ81" t="s">
        <v>234</v>
      </c>
      <c r="BR81" t="s">
        <v>234</v>
      </c>
      <c r="BS81" t="s">
        <v>234</v>
      </c>
      <c r="BT81" t="s">
        <v>236</v>
      </c>
      <c r="BW81" t="s">
        <v>234</v>
      </c>
      <c r="BX81" t="s">
        <v>234</v>
      </c>
      <c r="BY81" t="s">
        <v>234</v>
      </c>
      <c r="BZ81" t="s">
        <v>234</v>
      </c>
      <c r="CA81" t="s">
        <v>234</v>
      </c>
      <c r="CB81" t="s">
        <v>234</v>
      </c>
      <c r="CC81" t="s">
        <v>238</v>
      </c>
      <c r="CD81" t="s">
        <v>234</v>
      </c>
      <c r="CE81" t="s">
        <v>234</v>
      </c>
      <c r="CF81" t="s">
        <v>234</v>
      </c>
      <c r="CG81" t="s">
        <v>234</v>
      </c>
      <c r="CH81" t="s">
        <v>234</v>
      </c>
      <c r="CK81" t="s">
        <v>234</v>
      </c>
      <c r="CL81" t="s">
        <v>234</v>
      </c>
      <c r="CM81" t="s">
        <v>234</v>
      </c>
      <c r="CN81" t="s">
        <v>234</v>
      </c>
      <c r="CO81" t="s">
        <v>234</v>
      </c>
      <c r="CP81" t="s">
        <v>234</v>
      </c>
      <c r="CQ81" t="s">
        <v>234</v>
      </c>
      <c r="DF81" t="s">
        <v>234</v>
      </c>
      <c r="DG81" t="s">
        <v>234</v>
      </c>
      <c r="DH81" t="s">
        <v>234</v>
      </c>
      <c r="DI81" t="s">
        <v>234</v>
      </c>
      <c r="DJ81" t="s">
        <v>234</v>
      </c>
      <c r="DK81" t="s">
        <v>234</v>
      </c>
      <c r="DL81" t="s">
        <v>234</v>
      </c>
      <c r="DM81" t="s">
        <v>234</v>
      </c>
      <c r="DN81" t="s">
        <v>234</v>
      </c>
      <c r="DO81" t="s">
        <v>234</v>
      </c>
      <c r="DP81" t="s">
        <v>234</v>
      </c>
      <c r="DQ81" t="s">
        <v>234</v>
      </c>
      <c r="DR81" t="s">
        <v>234</v>
      </c>
      <c r="DS81" t="s">
        <v>234</v>
      </c>
      <c r="DT81" t="s">
        <v>234</v>
      </c>
      <c r="DX81" t="s">
        <v>234</v>
      </c>
      <c r="DY81" t="s">
        <v>234</v>
      </c>
      <c r="DZ81" t="s">
        <v>234</v>
      </c>
      <c r="EA81" t="s">
        <v>234</v>
      </c>
      <c r="EB81" t="s">
        <v>234</v>
      </c>
      <c r="EC81" t="s">
        <v>234</v>
      </c>
      <c r="ED81" t="s">
        <v>234</v>
      </c>
      <c r="EE81" t="s">
        <v>234</v>
      </c>
      <c r="EF81" t="s">
        <v>234</v>
      </c>
      <c r="EG81" t="s">
        <v>234</v>
      </c>
      <c r="EH81" t="s">
        <v>234</v>
      </c>
      <c r="EI81" t="s">
        <v>234</v>
      </c>
      <c r="EJ81" t="s">
        <v>234</v>
      </c>
      <c r="EK81" t="s">
        <v>234</v>
      </c>
      <c r="EL81" t="s">
        <v>236</v>
      </c>
      <c r="EM81" t="s">
        <v>234</v>
      </c>
      <c r="EN81" t="s">
        <v>234</v>
      </c>
      <c r="EO81" t="s">
        <v>234</v>
      </c>
      <c r="EP81" t="s">
        <v>234</v>
      </c>
      <c r="EQ81" t="s">
        <v>234</v>
      </c>
      <c r="ER81" t="s">
        <v>234</v>
      </c>
      <c r="ES81" t="s">
        <v>234</v>
      </c>
      <c r="ET81" t="s">
        <v>234</v>
      </c>
      <c r="EU81" t="s">
        <v>234</v>
      </c>
      <c r="EV81" t="s">
        <v>234</v>
      </c>
      <c r="EW81" t="s">
        <v>234</v>
      </c>
      <c r="EX81" t="s">
        <v>234</v>
      </c>
      <c r="EY81" t="s">
        <v>234</v>
      </c>
      <c r="EZ81" t="s">
        <v>234</v>
      </c>
      <c r="FA81" t="s">
        <v>234</v>
      </c>
      <c r="FB81" t="s">
        <v>234</v>
      </c>
      <c r="FC81" t="s">
        <v>234</v>
      </c>
      <c r="FD81" t="s">
        <v>234</v>
      </c>
      <c r="FE81" t="s">
        <v>234</v>
      </c>
      <c r="FF81" t="s">
        <v>234</v>
      </c>
      <c r="FG81" t="s">
        <v>234</v>
      </c>
      <c r="FH81" t="s">
        <v>234</v>
      </c>
      <c r="FI81" t="s">
        <v>234</v>
      </c>
      <c r="FJ81" t="s">
        <v>234</v>
      </c>
      <c r="FK81" t="s">
        <v>234</v>
      </c>
      <c r="FL81" t="s">
        <v>234</v>
      </c>
      <c r="FM81" t="s">
        <v>234</v>
      </c>
      <c r="FN81" t="s">
        <v>234</v>
      </c>
      <c r="FO81" t="s">
        <v>234</v>
      </c>
      <c r="FP81" t="s">
        <v>234</v>
      </c>
      <c r="FQ81" t="s">
        <v>234</v>
      </c>
      <c r="FR81" t="s">
        <v>234</v>
      </c>
      <c r="FU81" t="s">
        <v>234</v>
      </c>
      <c r="FV81" t="s">
        <v>234</v>
      </c>
      <c r="FW81" t="s">
        <v>234</v>
      </c>
      <c r="FX81" t="s">
        <v>234</v>
      </c>
      <c r="FY81" t="s">
        <v>234</v>
      </c>
      <c r="FZ81" t="s">
        <v>234</v>
      </c>
      <c r="GA81" t="s">
        <v>234</v>
      </c>
      <c r="GB81" t="s">
        <v>234</v>
      </c>
      <c r="GC81" t="s">
        <v>234</v>
      </c>
      <c r="GD81" t="s">
        <v>234</v>
      </c>
      <c r="GE81" t="s">
        <v>234</v>
      </c>
      <c r="GF81" t="s">
        <v>234</v>
      </c>
      <c r="GG81" t="s">
        <v>234</v>
      </c>
      <c r="GH81" t="s">
        <v>234</v>
      </c>
      <c r="GI81" t="s">
        <v>234</v>
      </c>
      <c r="GJ81" t="s">
        <v>234</v>
      </c>
      <c r="GK81" t="s">
        <v>234</v>
      </c>
      <c r="GL81" t="s">
        <v>234</v>
      </c>
      <c r="GM81" t="s">
        <v>234</v>
      </c>
      <c r="GN81" t="s">
        <v>234</v>
      </c>
      <c r="GO81" t="s">
        <v>234</v>
      </c>
      <c r="GP81" t="s">
        <v>234</v>
      </c>
      <c r="GQ81" t="s">
        <v>234</v>
      </c>
      <c r="GR81" t="s">
        <v>234</v>
      </c>
      <c r="GS81" t="s">
        <v>234</v>
      </c>
      <c r="GT81" t="s">
        <v>234</v>
      </c>
      <c r="GU81" t="s">
        <v>234</v>
      </c>
      <c r="GV81" t="s">
        <v>234</v>
      </c>
      <c r="GW81" t="s">
        <v>234</v>
      </c>
      <c r="GX81" t="s">
        <v>234</v>
      </c>
      <c r="GY81" t="s">
        <v>234</v>
      </c>
      <c r="GZ81" t="s">
        <v>234</v>
      </c>
      <c r="HA81" t="s">
        <v>234</v>
      </c>
      <c r="HB81" t="s">
        <v>234</v>
      </c>
      <c r="HC81" t="s">
        <v>234</v>
      </c>
      <c r="HD81" t="s">
        <v>234</v>
      </c>
      <c r="HE81" t="s">
        <v>234</v>
      </c>
      <c r="HF81" t="s">
        <v>234</v>
      </c>
      <c r="HG81" t="s">
        <v>234</v>
      </c>
      <c r="HH81" t="s">
        <v>234</v>
      </c>
      <c r="HI81" t="s">
        <v>234</v>
      </c>
      <c r="HJ81" t="s">
        <v>234</v>
      </c>
      <c r="HK81" t="s">
        <v>234</v>
      </c>
      <c r="HL81" t="s">
        <v>234</v>
      </c>
      <c r="HM81" t="s">
        <v>234</v>
      </c>
      <c r="HN81" t="s">
        <v>234</v>
      </c>
      <c r="HO81" t="s">
        <v>234</v>
      </c>
      <c r="HP81" t="s">
        <v>234</v>
      </c>
    </row>
    <row r="82" spans="1:224" x14ac:dyDescent="0.2">
      <c r="A82" t="s">
        <v>318</v>
      </c>
      <c r="B82" t="s">
        <v>234</v>
      </c>
      <c r="C82" t="s">
        <v>241</v>
      </c>
      <c r="D82" t="s">
        <v>241</v>
      </c>
      <c r="E82" t="s">
        <v>234</v>
      </c>
      <c r="F82" t="s">
        <v>241</v>
      </c>
      <c r="G82" t="s">
        <v>241</v>
      </c>
      <c r="H82" t="s">
        <v>241</v>
      </c>
      <c r="I82" t="s">
        <v>235</v>
      </c>
      <c r="J82" t="s">
        <v>241</v>
      </c>
      <c r="K82" t="s">
        <v>241</v>
      </c>
      <c r="L82" t="s">
        <v>234</v>
      </c>
      <c r="M82" t="s">
        <v>241</v>
      </c>
      <c r="N82" t="s">
        <v>234</v>
      </c>
      <c r="Q82" t="s">
        <v>236</v>
      </c>
      <c r="R82" t="s">
        <v>234</v>
      </c>
      <c r="S82" t="s">
        <v>241</v>
      </c>
      <c r="T82" t="s">
        <v>241</v>
      </c>
      <c r="U82" t="s">
        <v>241</v>
      </c>
      <c r="V82" t="s">
        <v>234</v>
      </c>
      <c r="W82" t="s">
        <v>236</v>
      </c>
      <c r="X82" t="s">
        <v>234</v>
      </c>
      <c r="Y82" t="s">
        <v>234</v>
      </c>
      <c r="Z82" t="s">
        <v>236</v>
      </c>
      <c r="AA82" t="s">
        <v>234</v>
      </c>
      <c r="AB82" t="s">
        <v>234</v>
      </c>
      <c r="AC82" t="s">
        <v>241</v>
      </c>
      <c r="AF82" t="s">
        <v>234</v>
      </c>
      <c r="AG82" t="s">
        <v>241</v>
      </c>
      <c r="AH82" t="s">
        <v>236</v>
      </c>
      <c r="AI82" t="s">
        <v>241</v>
      </c>
      <c r="AJ82" t="s">
        <v>241</v>
      </c>
      <c r="AK82" t="s">
        <v>241</v>
      </c>
      <c r="AL82" t="s">
        <v>237</v>
      </c>
      <c r="AM82" t="s">
        <v>237</v>
      </c>
      <c r="AN82" t="s">
        <v>234</v>
      </c>
      <c r="AO82" t="s">
        <v>234</v>
      </c>
      <c r="AP82" t="s">
        <v>237</v>
      </c>
      <c r="AQ82" t="s">
        <v>234</v>
      </c>
      <c r="AR82" t="s">
        <v>234</v>
      </c>
      <c r="AU82" t="s">
        <v>234</v>
      </c>
      <c r="AV82" t="s">
        <v>241</v>
      </c>
      <c r="AW82" t="s">
        <v>241</v>
      </c>
      <c r="AX82" t="s">
        <v>236</v>
      </c>
      <c r="AY82" t="s">
        <v>234</v>
      </c>
      <c r="AZ82" t="s">
        <v>241</v>
      </c>
      <c r="BA82" t="s">
        <v>237</v>
      </c>
      <c r="BB82" t="s">
        <v>234</v>
      </c>
      <c r="BC82" t="s">
        <v>238</v>
      </c>
      <c r="BD82" t="s">
        <v>234</v>
      </c>
      <c r="BE82" t="s">
        <v>234</v>
      </c>
      <c r="BH82" t="s">
        <v>241</v>
      </c>
      <c r="BI82" t="s">
        <v>234</v>
      </c>
      <c r="BJ82" t="s">
        <v>241</v>
      </c>
      <c r="BK82" t="s">
        <v>241</v>
      </c>
      <c r="BL82" t="s">
        <v>234</v>
      </c>
      <c r="BM82" t="s">
        <v>234</v>
      </c>
      <c r="BN82" t="s">
        <v>241</v>
      </c>
      <c r="BO82" t="s">
        <v>234</v>
      </c>
      <c r="BP82" t="s">
        <v>234</v>
      </c>
      <c r="BQ82" t="s">
        <v>234</v>
      </c>
      <c r="BR82" t="s">
        <v>234</v>
      </c>
      <c r="BS82" t="s">
        <v>234</v>
      </c>
      <c r="BT82" t="s">
        <v>236</v>
      </c>
      <c r="BW82" t="s">
        <v>241</v>
      </c>
      <c r="BX82" t="s">
        <v>234</v>
      </c>
      <c r="BY82" t="s">
        <v>234</v>
      </c>
      <c r="BZ82" t="s">
        <v>234</v>
      </c>
      <c r="CA82" t="s">
        <v>234</v>
      </c>
      <c r="CB82" t="s">
        <v>234</v>
      </c>
      <c r="CC82" t="s">
        <v>238</v>
      </c>
      <c r="CD82" t="s">
        <v>234</v>
      </c>
      <c r="CE82" t="s">
        <v>234</v>
      </c>
      <c r="CF82" t="s">
        <v>234</v>
      </c>
      <c r="CG82" t="s">
        <v>234</v>
      </c>
      <c r="CH82" t="s">
        <v>241</v>
      </c>
      <c r="CK82" t="s">
        <v>234</v>
      </c>
      <c r="CL82" t="s">
        <v>241</v>
      </c>
      <c r="CM82" t="s">
        <v>234</v>
      </c>
      <c r="CN82" t="s">
        <v>234</v>
      </c>
      <c r="CO82" t="s">
        <v>241</v>
      </c>
      <c r="CP82" t="s">
        <v>241</v>
      </c>
      <c r="CQ82" t="s">
        <v>234</v>
      </c>
      <c r="DF82" t="s">
        <v>234</v>
      </c>
      <c r="DG82" t="s">
        <v>241</v>
      </c>
      <c r="DH82" t="s">
        <v>234</v>
      </c>
      <c r="DI82" t="s">
        <v>241</v>
      </c>
      <c r="DJ82" t="s">
        <v>241</v>
      </c>
      <c r="DK82" t="s">
        <v>234</v>
      </c>
      <c r="DL82" t="s">
        <v>234</v>
      </c>
      <c r="DM82" t="s">
        <v>234</v>
      </c>
      <c r="DN82" t="s">
        <v>234</v>
      </c>
      <c r="DO82" t="s">
        <v>241</v>
      </c>
      <c r="DP82" t="s">
        <v>234</v>
      </c>
      <c r="DQ82" t="s">
        <v>241</v>
      </c>
      <c r="DR82" t="s">
        <v>234</v>
      </c>
      <c r="DS82" t="s">
        <v>241</v>
      </c>
      <c r="DT82" t="s">
        <v>241</v>
      </c>
      <c r="DX82" t="s">
        <v>241</v>
      </c>
      <c r="DY82" t="s">
        <v>241</v>
      </c>
      <c r="DZ82" t="s">
        <v>234</v>
      </c>
      <c r="EA82" t="s">
        <v>234</v>
      </c>
      <c r="EB82" t="s">
        <v>235</v>
      </c>
      <c r="EC82" t="s">
        <v>234</v>
      </c>
      <c r="ED82" t="s">
        <v>234</v>
      </c>
      <c r="EE82" t="s">
        <v>234</v>
      </c>
      <c r="EF82" t="s">
        <v>241</v>
      </c>
      <c r="EG82" t="s">
        <v>234</v>
      </c>
      <c r="EH82" t="s">
        <v>234</v>
      </c>
      <c r="EI82" t="s">
        <v>237</v>
      </c>
      <c r="EJ82" t="s">
        <v>234</v>
      </c>
      <c r="EK82" t="s">
        <v>241</v>
      </c>
      <c r="EL82" t="s">
        <v>241</v>
      </c>
      <c r="EM82" t="s">
        <v>234</v>
      </c>
      <c r="EN82" t="s">
        <v>241</v>
      </c>
      <c r="EO82" t="s">
        <v>234</v>
      </c>
      <c r="EP82" t="s">
        <v>234</v>
      </c>
      <c r="EQ82" t="s">
        <v>241</v>
      </c>
      <c r="ER82" t="s">
        <v>234</v>
      </c>
      <c r="ES82" t="s">
        <v>241</v>
      </c>
      <c r="ET82" t="s">
        <v>234</v>
      </c>
      <c r="EU82" t="s">
        <v>241</v>
      </c>
      <c r="EV82" t="s">
        <v>234</v>
      </c>
      <c r="EW82" t="s">
        <v>241</v>
      </c>
      <c r="EX82" t="s">
        <v>241</v>
      </c>
      <c r="EY82" t="s">
        <v>234</v>
      </c>
      <c r="EZ82" t="s">
        <v>234</v>
      </c>
      <c r="FA82" t="s">
        <v>234</v>
      </c>
      <c r="FB82" t="s">
        <v>241</v>
      </c>
      <c r="FC82" t="s">
        <v>241</v>
      </c>
      <c r="FD82" t="s">
        <v>241</v>
      </c>
      <c r="FE82" t="s">
        <v>234</v>
      </c>
      <c r="FF82" t="s">
        <v>241</v>
      </c>
      <c r="FG82" t="s">
        <v>234</v>
      </c>
      <c r="FH82" t="s">
        <v>234</v>
      </c>
      <c r="FI82" t="s">
        <v>241</v>
      </c>
      <c r="FJ82" t="s">
        <v>234</v>
      </c>
      <c r="FK82" t="s">
        <v>241</v>
      </c>
      <c r="FL82" t="s">
        <v>241</v>
      </c>
      <c r="FM82" t="s">
        <v>234</v>
      </c>
      <c r="FN82" t="s">
        <v>241</v>
      </c>
      <c r="FO82" t="s">
        <v>234</v>
      </c>
      <c r="FP82" t="s">
        <v>241</v>
      </c>
      <c r="FQ82" t="s">
        <v>234</v>
      </c>
      <c r="FR82" t="s">
        <v>234</v>
      </c>
      <c r="FU82" t="s">
        <v>241</v>
      </c>
      <c r="FV82" t="s">
        <v>241</v>
      </c>
      <c r="FW82" t="s">
        <v>234</v>
      </c>
      <c r="FX82" t="s">
        <v>234</v>
      </c>
      <c r="FY82" t="s">
        <v>234</v>
      </c>
      <c r="FZ82" t="s">
        <v>234</v>
      </c>
      <c r="GA82" t="s">
        <v>241</v>
      </c>
      <c r="GB82" t="s">
        <v>234</v>
      </c>
      <c r="GC82" t="s">
        <v>234</v>
      </c>
      <c r="GD82" t="s">
        <v>241</v>
      </c>
      <c r="GE82" t="s">
        <v>234</v>
      </c>
      <c r="GF82" t="s">
        <v>234</v>
      </c>
      <c r="GG82" t="s">
        <v>241</v>
      </c>
      <c r="GH82" t="s">
        <v>234</v>
      </c>
      <c r="GI82" t="s">
        <v>234</v>
      </c>
      <c r="GJ82" t="s">
        <v>234</v>
      </c>
      <c r="GK82" t="s">
        <v>234</v>
      </c>
      <c r="GL82" t="s">
        <v>234</v>
      </c>
      <c r="GM82" t="s">
        <v>241</v>
      </c>
      <c r="GN82" t="s">
        <v>241</v>
      </c>
      <c r="GO82" t="s">
        <v>234</v>
      </c>
      <c r="GP82" t="s">
        <v>234</v>
      </c>
      <c r="GQ82" t="s">
        <v>241</v>
      </c>
      <c r="GR82" t="s">
        <v>234</v>
      </c>
      <c r="GS82" t="s">
        <v>241</v>
      </c>
      <c r="GT82" t="s">
        <v>234</v>
      </c>
      <c r="GU82" t="s">
        <v>234</v>
      </c>
      <c r="GV82" t="s">
        <v>234</v>
      </c>
      <c r="GW82" t="s">
        <v>241</v>
      </c>
      <c r="GX82" t="s">
        <v>234</v>
      </c>
      <c r="GY82" t="s">
        <v>234</v>
      </c>
      <c r="GZ82" t="s">
        <v>234</v>
      </c>
      <c r="HA82" t="s">
        <v>234</v>
      </c>
      <c r="HB82" t="s">
        <v>241</v>
      </c>
      <c r="HC82" t="s">
        <v>234</v>
      </c>
      <c r="HD82" t="s">
        <v>241</v>
      </c>
      <c r="HE82" t="s">
        <v>241</v>
      </c>
      <c r="HF82" t="s">
        <v>234</v>
      </c>
      <c r="HG82" t="s">
        <v>241</v>
      </c>
      <c r="HH82" t="s">
        <v>241</v>
      </c>
      <c r="HI82" t="s">
        <v>234</v>
      </c>
      <c r="HJ82" t="s">
        <v>234</v>
      </c>
      <c r="HK82" t="s">
        <v>234</v>
      </c>
      <c r="HL82" t="s">
        <v>234</v>
      </c>
      <c r="HM82" t="s">
        <v>234</v>
      </c>
      <c r="HN82" t="s">
        <v>241</v>
      </c>
      <c r="HO82" t="s">
        <v>241</v>
      </c>
      <c r="HP82" t="s">
        <v>234</v>
      </c>
    </row>
    <row r="83" spans="1:224" x14ac:dyDescent="0.2">
      <c r="A83" t="s">
        <v>319</v>
      </c>
      <c r="B83" t="s">
        <v>234</v>
      </c>
      <c r="C83" t="s">
        <v>234</v>
      </c>
      <c r="D83" t="s">
        <v>234</v>
      </c>
      <c r="E83" t="s">
        <v>234</v>
      </c>
      <c r="F83" t="s">
        <v>234</v>
      </c>
      <c r="G83" t="s">
        <v>234</v>
      </c>
      <c r="H83" t="s">
        <v>234</v>
      </c>
      <c r="I83" t="s">
        <v>236</v>
      </c>
      <c r="J83" t="s">
        <v>234</v>
      </c>
      <c r="K83" t="s">
        <v>234</v>
      </c>
      <c r="L83" t="s">
        <v>234</v>
      </c>
      <c r="M83" t="s">
        <v>234</v>
      </c>
      <c r="N83" t="s">
        <v>234</v>
      </c>
      <c r="Q83" t="s">
        <v>237</v>
      </c>
      <c r="R83" t="s">
        <v>234</v>
      </c>
      <c r="S83" t="s">
        <v>234</v>
      </c>
      <c r="T83" t="s">
        <v>237</v>
      </c>
      <c r="U83" t="s">
        <v>234</v>
      </c>
      <c r="V83" t="s">
        <v>234</v>
      </c>
      <c r="W83" t="s">
        <v>236</v>
      </c>
      <c r="X83" t="s">
        <v>234</v>
      </c>
      <c r="Y83" t="s">
        <v>234</v>
      </c>
      <c r="Z83" t="s">
        <v>236</v>
      </c>
      <c r="AA83" t="s">
        <v>234</v>
      </c>
      <c r="AB83" t="s">
        <v>234</v>
      </c>
      <c r="AC83" t="s">
        <v>237</v>
      </c>
      <c r="AF83" t="s">
        <v>234</v>
      </c>
      <c r="AG83" t="s">
        <v>234</v>
      </c>
      <c r="AH83" t="s">
        <v>236</v>
      </c>
      <c r="AI83" t="s">
        <v>237</v>
      </c>
      <c r="AJ83" t="s">
        <v>237</v>
      </c>
      <c r="AK83" t="s">
        <v>234</v>
      </c>
      <c r="AL83" t="s">
        <v>234</v>
      </c>
      <c r="AM83" t="s">
        <v>234</v>
      </c>
      <c r="AN83" t="s">
        <v>234</v>
      </c>
      <c r="AO83" t="s">
        <v>234</v>
      </c>
      <c r="AP83" t="s">
        <v>237</v>
      </c>
      <c r="AQ83" t="s">
        <v>234</v>
      </c>
      <c r="AR83" t="s">
        <v>238</v>
      </c>
      <c r="AU83" t="s">
        <v>234</v>
      </c>
      <c r="AV83" t="s">
        <v>234</v>
      </c>
      <c r="AW83" t="s">
        <v>234</v>
      </c>
      <c r="AX83" t="s">
        <v>236</v>
      </c>
      <c r="AY83" t="s">
        <v>234</v>
      </c>
      <c r="AZ83" t="s">
        <v>234</v>
      </c>
      <c r="BA83" t="s">
        <v>234</v>
      </c>
      <c r="BB83" t="s">
        <v>234</v>
      </c>
      <c r="BC83" t="s">
        <v>234</v>
      </c>
      <c r="BD83" t="s">
        <v>234</v>
      </c>
      <c r="BE83" t="s">
        <v>234</v>
      </c>
      <c r="BH83" t="s">
        <v>234</v>
      </c>
      <c r="BI83" t="s">
        <v>234</v>
      </c>
      <c r="BJ83" t="s">
        <v>234</v>
      </c>
      <c r="BK83" t="s">
        <v>234</v>
      </c>
      <c r="BL83" t="s">
        <v>234</v>
      </c>
      <c r="BM83" t="s">
        <v>234</v>
      </c>
      <c r="BN83" t="s">
        <v>234</v>
      </c>
      <c r="BO83" t="s">
        <v>234</v>
      </c>
      <c r="BP83" t="s">
        <v>234</v>
      </c>
      <c r="BQ83" t="s">
        <v>234</v>
      </c>
      <c r="BR83" t="s">
        <v>237</v>
      </c>
      <c r="BS83" t="s">
        <v>234</v>
      </c>
      <c r="BT83" t="s">
        <v>236</v>
      </c>
      <c r="BW83" t="s">
        <v>234</v>
      </c>
      <c r="BX83" t="s">
        <v>234</v>
      </c>
      <c r="BY83" t="s">
        <v>234</v>
      </c>
      <c r="BZ83" t="s">
        <v>234</v>
      </c>
      <c r="CA83" t="s">
        <v>234</v>
      </c>
      <c r="CB83" t="s">
        <v>234</v>
      </c>
      <c r="CC83" t="s">
        <v>238</v>
      </c>
      <c r="CD83" t="s">
        <v>234</v>
      </c>
      <c r="CE83" t="s">
        <v>234</v>
      </c>
      <c r="CF83" t="s">
        <v>234</v>
      </c>
      <c r="CG83" t="s">
        <v>234</v>
      </c>
      <c r="CH83" t="s">
        <v>234</v>
      </c>
      <c r="CK83" t="s">
        <v>234</v>
      </c>
      <c r="CL83" t="s">
        <v>234</v>
      </c>
      <c r="CM83" t="s">
        <v>234</v>
      </c>
      <c r="CN83" t="s">
        <v>234</v>
      </c>
      <c r="CO83" t="s">
        <v>234</v>
      </c>
      <c r="CP83" t="s">
        <v>234</v>
      </c>
      <c r="CQ83" t="s">
        <v>234</v>
      </c>
      <c r="DF83" t="s">
        <v>234</v>
      </c>
      <c r="DG83" t="s">
        <v>234</v>
      </c>
      <c r="DH83" t="s">
        <v>234</v>
      </c>
      <c r="DI83" t="s">
        <v>234</v>
      </c>
      <c r="DJ83" t="s">
        <v>234</v>
      </c>
      <c r="DK83" t="s">
        <v>234</v>
      </c>
      <c r="DL83" t="s">
        <v>234</v>
      </c>
      <c r="DM83" t="s">
        <v>234</v>
      </c>
      <c r="DN83" t="s">
        <v>234</v>
      </c>
      <c r="DO83" t="s">
        <v>234</v>
      </c>
      <c r="DP83" t="s">
        <v>234</v>
      </c>
      <c r="DQ83" t="s">
        <v>234</v>
      </c>
      <c r="DR83" t="s">
        <v>234</v>
      </c>
      <c r="DS83" t="s">
        <v>234</v>
      </c>
      <c r="DT83" t="s">
        <v>234</v>
      </c>
      <c r="DX83" t="s">
        <v>237</v>
      </c>
      <c r="DY83" t="s">
        <v>234</v>
      </c>
      <c r="DZ83" t="s">
        <v>234</v>
      </c>
      <c r="EA83" t="s">
        <v>234</v>
      </c>
      <c r="EB83" t="s">
        <v>235</v>
      </c>
      <c r="EC83" t="s">
        <v>234</v>
      </c>
      <c r="ED83" t="s">
        <v>234</v>
      </c>
      <c r="EE83" t="s">
        <v>234</v>
      </c>
      <c r="EF83" t="s">
        <v>234</v>
      </c>
      <c r="EG83" t="s">
        <v>234</v>
      </c>
      <c r="EH83" t="s">
        <v>234</v>
      </c>
      <c r="EI83" t="s">
        <v>234</v>
      </c>
      <c r="EJ83" t="s">
        <v>234</v>
      </c>
      <c r="EK83" t="s">
        <v>234</v>
      </c>
      <c r="EL83" t="s">
        <v>234</v>
      </c>
      <c r="EM83" t="s">
        <v>234</v>
      </c>
      <c r="EN83" t="s">
        <v>234</v>
      </c>
      <c r="EO83" t="s">
        <v>234</v>
      </c>
      <c r="EP83" t="s">
        <v>234</v>
      </c>
      <c r="EQ83" t="s">
        <v>234</v>
      </c>
      <c r="ER83" t="s">
        <v>234</v>
      </c>
      <c r="ES83" t="s">
        <v>237</v>
      </c>
      <c r="ET83" t="s">
        <v>234</v>
      </c>
      <c r="EU83" t="s">
        <v>234</v>
      </c>
      <c r="EV83" t="s">
        <v>234</v>
      </c>
      <c r="EW83" t="s">
        <v>237</v>
      </c>
      <c r="EX83" t="s">
        <v>234</v>
      </c>
      <c r="EY83" t="s">
        <v>234</v>
      </c>
      <c r="EZ83" t="s">
        <v>234</v>
      </c>
      <c r="FA83" t="s">
        <v>234</v>
      </c>
      <c r="FB83" t="s">
        <v>234</v>
      </c>
      <c r="FC83" t="s">
        <v>234</v>
      </c>
      <c r="FD83" t="s">
        <v>234</v>
      </c>
      <c r="FE83" t="s">
        <v>234</v>
      </c>
      <c r="FF83" t="s">
        <v>234</v>
      </c>
      <c r="FG83" t="s">
        <v>237</v>
      </c>
      <c r="FH83" t="s">
        <v>234</v>
      </c>
      <c r="FI83" t="s">
        <v>234</v>
      </c>
      <c r="FJ83" t="s">
        <v>234</v>
      </c>
      <c r="FK83" t="s">
        <v>234</v>
      </c>
      <c r="FL83" t="s">
        <v>234</v>
      </c>
      <c r="FM83" t="s">
        <v>234</v>
      </c>
      <c r="FN83" t="s">
        <v>234</v>
      </c>
      <c r="FO83" t="s">
        <v>234</v>
      </c>
      <c r="FP83" t="s">
        <v>234</v>
      </c>
      <c r="FQ83" t="s">
        <v>234</v>
      </c>
      <c r="FR83" t="s">
        <v>234</v>
      </c>
      <c r="FU83" t="s">
        <v>234</v>
      </c>
      <c r="FV83" t="s">
        <v>234</v>
      </c>
      <c r="FW83" t="s">
        <v>234</v>
      </c>
      <c r="FX83" t="s">
        <v>234</v>
      </c>
      <c r="FY83" t="s">
        <v>234</v>
      </c>
      <c r="FZ83" t="s">
        <v>234</v>
      </c>
      <c r="GA83" t="s">
        <v>234</v>
      </c>
      <c r="GB83" t="s">
        <v>234</v>
      </c>
      <c r="GC83" t="s">
        <v>234</v>
      </c>
      <c r="GD83" t="s">
        <v>234</v>
      </c>
      <c r="GE83" t="s">
        <v>234</v>
      </c>
      <c r="GF83" t="s">
        <v>234</v>
      </c>
      <c r="GG83" t="s">
        <v>234</v>
      </c>
      <c r="GH83" t="s">
        <v>234</v>
      </c>
      <c r="GI83" t="s">
        <v>234</v>
      </c>
      <c r="GJ83" t="s">
        <v>234</v>
      </c>
      <c r="GK83" t="s">
        <v>237</v>
      </c>
      <c r="GL83" t="s">
        <v>234</v>
      </c>
      <c r="GM83" t="s">
        <v>234</v>
      </c>
      <c r="GN83" t="s">
        <v>234</v>
      </c>
      <c r="GO83" t="s">
        <v>237</v>
      </c>
      <c r="GP83" t="s">
        <v>234</v>
      </c>
      <c r="GQ83" t="s">
        <v>234</v>
      </c>
      <c r="GR83" t="s">
        <v>234</v>
      </c>
      <c r="GS83" t="s">
        <v>234</v>
      </c>
      <c r="GT83" t="s">
        <v>234</v>
      </c>
      <c r="GU83" t="s">
        <v>234</v>
      </c>
      <c r="GV83" t="s">
        <v>234</v>
      </c>
      <c r="GW83" t="s">
        <v>234</v>
      </c>
      <c r="GX83" t="s">
        <v>234</v>
      </c>
      <c r="GY83" t="s">
        <v>234</v>
      </c>
      <c r="GZ83" t="s">
        <v>234</v>
      </c>
      <c r="HA83" t="s">
        <v>234</v>
      </c>
      <c r="HB83" t="s">
        <v>234</v>
      </c>
      <c r="HC83" t="s">
        <v>234</v>
      </c>
      <c r="HD83" t="s">
        <v>234</v>
      </c>
      <c r="HE83" t="s">
        <v>237</v>
      </c>
      <c r="HF83" t="s">
        <v>234</v>
      </c>
      <c r="HG83" t="s">
        <v>234</v>
      </c>
      <c r="HH83" t="s">
        <v>234</v>
      </c>
      <c r="HI83" t="s">
        <v>234</v>
      </c>
      <c r="HJ83" t="s">
        <v>234</v>
      </c>
      <c r="HK83" t="s">
        <v>234</v>
      </c>
      <c r="HL83" t="s">
        <v>234</v>
      </c>
      <c r="HM83" t="s">
        <v>234</v>
      </c>
      <c r="HN83" t="s">
        <v>234</v>
      </c>
      <c r="HO83" t="s">
        <v>234</v>
      </c>
      <c r="HP83" t="s">
        <v>234</v>
      </c>
    </row>
    <row r="84" spans="1:224" x14ac:dyDescent="0.2">
      <c r="A84" t="s">
        <v>320</v>
      </c>
      <c r="B84" t="s">
        <v>236</v>
      </c>
      <c r="C84" t="s">
        <v>236</v>
      </c>
      <c r="D84" t="s">
        <v>236</v>
      </c>
      <c r="E84" t="s">
        <v>236</v>
      </c>
      <c r="F84" t="s">
        <v>236</v>
      </c>
      <c r="G84" t="s">
        <v>236</v>
      </c>
      <c r="H84" t="s">
        <v>236</v>
      </c>
      <c r="I84" t="s">
        <v>235</v>
      </c>
      <c r="J84" t="s">
        <v>236</v>
      </c>
      <c r="K84" t="s">
        <v>236</v>
      </c>
      <c r="L84" t="s">
        <v>236</v>
      </c>
      <c r="M84" t="s">
        <v>236</v>
      </c>
      <c r="N84" t="s">
        <v>236</v>
      </c>
      <c r="Q84" t="s">
        <v>236</v>
      </c>
      <c r="R84" t="s">
        <v>236</v>
      </c>
      <c r="S84" t="s">
        <v>236</v>
      </c>
      <c r="T84" t="s">
        <v>236</v>
      </c>
      <c r="U84" t="s">
        <v>235</v>
      </c>
      <c r="V84" t="s">
        <v>236</v>
      </c>
      <c r="W84" t="s">
        <v>236</v>
      </c>
      <c r="X84" t="s">
        <v>236</v>
      </c>
      <c r="Y84" t="s">
        <v>236</v>
      </c>
      <c r="Z84" t="s">
        <v>236</v>
      </c>
      <c r="AA84" t="s">
        <v>236</v>
      </c>
      <c r="AB84" t="s">
        <v>236</v>
      </c>
      <c r="AC84" t="s">
        <v>236</v>
      </c>
      <c r="AF84" t="s">
        <v>236</v>
      </c>
      <c r="AG84" t="s">
        <v>236</v>
      </c>
      <c r="AH84" t="s">
        <v>236</v>
      </c>
      <c r="AI84" t="s">
        <v>236</v>
      </c>
      <c r="AJ84" t="s">
        <v>236</v>
      </c>
      <c r="AK84" t="s">
        <v>236</v>
      </c>
      <c r="AL84" t="s">
        <v>236</v>
      </c>
      <c r="AM84" t="s">
        <v>236</v>
      </c>
      <c r="AN84" t="s">
        <v>236</v>
      </c>
      <c r="AO84" t="s">
        <v>236</v>
      </c>
      <c r="AP84" t="s">
        <v>236</v>
      </c>
      <c r="AQ84" t="s">
        <v>236</v>
      </c>
      <c r="AR84" t="s">
        <v>236</v>
      </c>
      <c r="AU84" t="s">
        <v>236</v>
      </c>
      <c r="AV84" t="s">
        <v>236</v>
      </c>
      <c r="AW84" t="s">
        <v>236</v>
      </c>
      <c r="AX84" t="s">
        <v>236</v>
      </c>
      <c r="AY84" t="s">
        <v>236</v>
      </c>
      <c r="AZ84" t="s">
        <v>236</v>
      </c>
      <c r="BA84" t="s">
        <v>236</v>
      </c>
      <c r="BB84" t="s">
        <v>236</v>
      </c>
      <c r="BC84" t="s">
        <v>236</v>
      </c>
      <c r="BD84" t="s">
        <v>236</v>
      </c>
      <c r="BE84" t="s">
        <v>236</v>
      </c>
      <c r="BH84" t="s">
        <v>241</v>
      </c>
      <c r="BI84" t="s">
        <v>241</v>
      </c>
      <c r="BJ84" t="s">
        <v>236</v>
      </c>
      <c r="BK84" t="s">
        <v>236</v>
      </c>
      <c r="BL84" t="s">
        <v>241</v>
      </c>
      <c r="BM84" t="s">
        <v>241</v>
      </c>
      <c r="BN84" t="s">
        <v>241</v>
      </c>
      <c r="BO84" t="s">
        <v>241</v>
      </c>
      <c r="BP84" t="s">
        <v>241</v>
      </c>
      <c r="BQ84" t="s">
        <v>241</v>
      </c>
      <c r="BR84" t="s">
        <v>241</v>
      </c>
      <c r="BS84" t="s">
        <v>241</v>
      </c>
      <c r="BT84" t="s">
        <v>236</v>
      </c>
      <c r="BW84" t="s">
        <v>241</v>
      </c>
      <c r="BX84" t="s">
        <v>241</v>
      </c>
      <c r="BY84" t="s">
        <v>241</v>
      </c>
      <c r="BZ84" t="s">
        <v>241</v>
      </c>
      <c r="CA84" t="s">
        <v>241</v>
      </c>
      <c r="CB84" t="s">
        <v>241</v>
      </c>
      <c r="CC84" t="s">
        <v>238</v>
      </c>
      <c r="CD84" t="s">
        <v>236</v>
      </c>
      <c r="CE84" t="s">
        <v>236</v>
      </c>
      <c r="CF84" t="s">
        <v>236</v>
      </c>
      <c r="CG84" t="s">
        <v>236</v>
      </c>
      <c r="CH84" t="s">
        <v>241</v>
      </c>
      <c r="CK84" t="s">
        <v>236</v>
      </c>
      <c r="CL84" t="s">
        <v>236</v>
      </c>
      <c r="CM84" t="s">
        <v>236</v>
      </c>
      <c r="CN84" t="s">
        <v>236</v>
      </c>
      <c r="CO84" t="s">
        <v>236</v>
      </c>
      <c r="CP84" t="s">
        <v>236</v>
      </c>
      <c r="CQ84" t="s">
        <v>236</v>
      </c>
      <c r="DF84" t="s">
        <v>241</v>
      </c>
      <c r="DG84" t="s">
        <v>241</v>
      </c>
      <c r="DH84" t="s">
        <v>241</v>
      </c>
      <c r="DI84" t="s">
        <v>241</v>
      </c>
      <c r="DJ84" t="s">
        <v>241</v>
      </c>
      <c r="DK84" t="s">
        <v>241</v>
      </c>
      <c r="DL84" t="s">
        <v>241</v>
      </c>
      <c r="DM84" t="s">
        <v>241</v>
      </c>
      <c r="DN84" t="s">
        <v>241</v>
      </c>
      <c r="DO84" t="s">
        <v>236</v>
      </c>
      <c r="DP84" t="s">
        <v>236</v>
      </c>
      <c r="DQ84" t="s">
        <v>236</v>
      </c>
      <c r="DR84" t="s">
        <v>236</v>
      </c>
      <c r="DS84" t="s">
        <v>236</v>
      </c>
      <c r="DT84" t="s">
        <v>236</v>
      </c>
      <c r="DX84" t="s">
        <v>241</v>
      </c>
      <c r="DY84" t="s">
        <v>236</v>
      </c>
      <c r="DZ84" t="s">
        <v>241</v>
      </c>
      <c r="EA84" t="s">
        <v>241</v>
      </c>
      <c r="EB84" t="s">
        <v>235</v>
      </c>
      <c r="EC84" t="s">
        <v>241</v>
      </c>
      <c r="ED84" t="s">
        <v>241</v>
      </c>
      <c r="EE84" t="s">
        <v>241</v>
      </c>
      <c r="EF84" t="s">
        <v>241</v>
      </c>
      <c r="EG84" t="s">
        <v>241</v>
      </c>
      <c r="EH84" t="s">
        <v>241</v>
      </c>
      <c r="EI84" t="s">
        <v>241</v>
      </c>
      <c r="EJ84" t="s">
        <v>241</v>
      </c>
      <c r="EK84" t="s">
        <v>241</v>
      </c>
      <c r="EL84" t="s">
        <v>241</v>
      </c>
      <c r="EM84" t="s">
        <v>241</v>
      </c>
      <c r="EN84" t="s">
        <v>241</v>
      </c>
      <c r="EO84" t="s">
        <v>241</v>
      </c>
      <c r="EP84" t="s">
        <v>241</v>
      </c>
      <c r="EQ84" t="s">
        <v>241</v>
      </c>
      <c r="ER84" t="s">
        <v>241</v>
      </c>
      <c r="ES84" t="s">
        <v>241</v>
      </c>
      <c r="ET84" t="s">
        <v>241</v>
      </c>
      <c r="EU84" t="s">
        <v>241</v>
      </c>
      <c r="EV84" t="s">
        <v>241</v>
      </c>
      <c r="EW84" t="s">
        <v>241</v>
      </c>
      <c r="EX84" t="s">
        <v>241</v>
      </c>
      <c r="EY84" t="s">
        <v>241</v>
      </c>
      <c r="EZ84" t="s">
        <v>241</v>
      </c>
      <c r="FA84" t="s">
        <v>241</v>
      </c>
      <c r="FB84" t="s">
        <v>241</v>
      </c>
      <c r="FC84" t="s">
        <v>241</v>
      </c>
      <c r="FD84" t="s">
        <v>241</v>
      </c>
      <c r="FE84" t="s">
        <v>241</v>
      </c>
      <c r="FF84" t="s">
        <v>241</v>
      </c>
      <c r="FG84" t="s">
        <v>236</v>
      </c>
      <c r="FH84" t="s">
        <v>236</v>
      </c>
      <c r="FI84" t="s">
        <v>236</v>
      </c>
      <c r="FJ84" t="s">
        <v>236</v>
      </c>
      <c r="FK84" t="s">
        <v>236</v>
      </c>
      <c r="FL84" t="s">
        <v>236</v>
      </c>
      <c r="FM84" t="s">
        <v>236</v>
      </c>
      <c r="FN84" t="s">
        <v>236</v>
      </c>
      <c r="FO84" t="s">
        <v>236</v>
      </c>
      <c r="FP84" t="s">
        <v>236</v>
      </c>
      <c r="FQ84" t="s">
        <v>236</v>
      </c>
      <c r="FR84" t="s">
        <v>236</v>
      </c>
      <c r="FU84" t="s">
        <v>241</v>
      </c>
      <c r="FV84" t="s">
        <v>241</v>
      </c>
      <c r="FW84" t="s">
        <v>241</v>
      </c>
      <c r="FX84" t="s">
        <v>241</v>
      </c>
      <c r="FY84" t="s">
        <v>241</v>
      </c>
      <c r="FZ84" t="s">
        <v>241</v>
      </c>
      <c r="GA84" t="s">
        <v>241</v>
      </c>
      <c r="GB84" t="s">
        <v>241</v>
      </c>
      <c r="GC84" t="s">
        <v>241</v>
      </c>
      <c r="GD84" t="s">
        <v>241</v>
      </c>
      <c r="GE84" t="s">
        <v>236</v>
      </c>
      <c r="GF84" t="s">
        <v>241</v>
      </c>
      <c r="GG84" t="s">
        <v>241</v>
      </c>
      <c r="GH84" t="s">
        <v>241</v>
      </c>
      <c r="GI84" t="s">
        <v>241</v>
      </c>
      <c r="GJ84" t="s">
        <v>241</v>
      </c>
      <c r="GK84" t="s">
        <v>241</v>
      </c>
      <c r="GL84" t="s">
        <v>241</v>
      </c>
      <c r="GM84" t="s">
        <v>241</v>
      </c>
      <c r="GN84" t="s">
        <v>241</v>
      </c>
      <c r="GO84" t="s">
        <v>241</v>
      </c>
      <c r="GP84" t="s">
        <v>241</v>
      </c>
      <c r="GQ84" t="s">
        <v>241</v>
      </c>
      <c r="GR84" t="s">
        <v>241</v>
      </c>
      <c r="GS84" t="s">
        <v>241</v>
      </c>
      <c r="GT84" t="s">
        <v>236</v>
      </c>
      <c r="GU84" t="s">
        <v>241</v>
      </c>
      <c r="GV84" t="s">
        <v>241</v>
      </c>
      <c r="GW84" t="s">
        <v>241</v>
      </c>
      <c r="GX84" t="s">
        <v>241</v>
      </c>
      <c r="GY84" t="s">
        <v>241</v>
      </c>
      <c r="GZ84" t="s">
        <v>241</v>
      </c>
      <c r="HA84" t="s">
        <v>241</v>
      </c>
      <c r="HB84" t="s">
        <v>241</v>
      </c>
      <c r="HC84" t="s">
        <v>241</v>
      </c>
      <c r="HD84" t="s">
        <v>236</v>
      </c>
      <c r="HE84" t="s">
        <v>236</v>
      </c>
      <c r="HF84" t="s">
        <v>236</v>
      </c>
      <c r="HG84" t="s">
        <v>236</v>
      </c>
      <c r="HH84" t="s">
        <v>236</v>
      </c>
      <c r="HI84" t="s">
        <v>236</v>
      </c>
      <c r="HJ84" t="s">
        <v>236</v>
      </c>
      <c r="HK84" t="s">
        <v>236</v>
      </c>
      <c r="HL84" t="s">
        <v>236</v>
      </c>
      <c r="HM84" t="s">
        <v>236</v>
      </c>
      <c r="HN84" t="s">
        <v>236</v>
      </c>
      <c r="HO84" t="s">
        <v>236</v>
      </c>
      <c r="HP84" t="s">
        <v>236</v>
      </c>
    </row>
    <row r="85" spans="1:224" x14ac:dyDescent="0.2">
      <c r="A85" t="s">
        <v>321</v>
      </c>
      <c r="B85" t="s">
        <v>234</v>
      </c>
      <c r="C85" t="s">
        <v>234</v>
      </c>
      <c r="D85" t="s">
        <v>234</v>
      </c>
      <c r="E85" t="s">
        <v>234</v>
      </c>
      <c r="F85" t="s">
        <v>234</v>
      </c>
      <c r="G85" t="s">
        <v>234</v>
      </c>
      <c r="H85" t="s">
        <v>234</v>
      </c>
      <c r="I85" t="s">
        <v>234</v>
      </c>
      <c r="J85" t="s">
        <v>234</v>
      </c>
      <c r="K85" t="s">
        <v>234</v>
      </c>
      <c r="L85" t="s">
        <v>234</v>
      </c>
      <c r="M85" t="s">
        <v>234</v>
      </c>
      <c r="N85" t="s">
        <v>234</v>
      </c>
      <c r="Q85" t="s">
        <v>234</v>
      </c>
      <c r="R85" t="s">
        <v>234</v>
      </c>
      <c r="S85" t="s">
        <v>234</v>
      </c>
      <c r="T85" t="s">
        <v>234</v>
      </c>
      <c r="U85" t="s">
        <v>234</v>
      </c>
      <c r="V85" t="s">
        <v>234</v>
      </c>
      <c r="W85" t="s">
        <v>236</v>
      </c>
      <c r="X85" t="s">
        <v>234</v>
      </c>
      <c r="Y85" t="s">
        <v>234</v>
      </c>
      <c r="Z85" t="s">
        <v>236</v>
      </c>
      <c r="AA85" t="s">
        <v>234</v>
      </c>
      <c r="AB85" t="s">
        <v>234</v>
      </c>
      <c r="AC85" t="s">
        <v>234</v>
      </c>
      <c r="AF85" t="s">
        <v>234</v>
      </c>
      <c r="AG85" t="s">
        <v>234</v>
      </c>
      <c r="AH85" t="s">
        <v>236</v>
      </c>
      <c r="AI85" t="s">
        <v>234</v>
      </c>
      <c r="AJ85" t="s">
        <v>234</v>
      </c>
      <c r="AK85" t="s">
        <v>234</v>
      </c>
      <c r="AL85" t="s">
        <v>234</v>
      </c>
      <c r="AM85" t="s">
        <v>234</v>
      </c>
      <c r="AN85" t="s">
        <v>234</v>
      </c>
      <c r="AO85" t="s">
        <v>234</v>
      </c>
      <c r="AP85" t="s">
        <v>234</v>
      </c>
      <c r="AQ85" t="s">
        <v>234</v>
      </c>
      <c r="AR85" t="s">
        <v>234</v>
      </c>
      <c r="AU85" t="s">
        <v>234</v>
      </c>
      <c r="AV85" t="s">
        <v>234</v>
      </c>
      <c r="AW85" t="s">
        <v>234</v>
      </c>
      <c r="AX85" t="s">
        <v>236</v>
      </c>
      <c r="AY85" t="s">
        <v>234</v>
      </c>
      <c r="AZ85" t="s">
        <v>234</v>
      </c>
      <c r="BA85" t="s">
        <v>234</v>
      </c>
      <c r="BB85" t="s">
        <v>234</v>
      </c>
      <c r="BC85" t="s">
        <v>234</v>
      </c>
      <c r="BD85" t="s">
        <v>234</v>
      </c>
      <c r="BE85" t="s">
        <v>234</v>
      </c>
      <c r="BH85" t="s">
        <v>234</v>
      </c>
      <c r="BI85" t="s">
        <v>234</v>
      </c>
      <c r="BJ85" t="s">
        <v>238</v>
      </c>
      <c r="BK85" t="s">
        <v>238</v>
      </c>
      <c r="BL85" t="s">
        <v>234</v>
      </c>
      <c r="BM85" t="s">
        <v>234</v>
      </c>
      <c r="BN85" t="s">
        <v>234</v>
      </c>
      <c r="BO85" t="s">
        <v>238</v>
      </c>
      <c r="BP85" t="s">
        <v>234</v>
      </c>
      <c r="BQ85" t="s">
        <v>234</v>
      </c>
      <c r="BR85" t="s">
        <v>234</v>
      </c>
      <c r="BS85" t="s">
        <v>234</v>
      </c>
      <c r="BT85" t="s">
        <v>236</v>
      </c>
      <c r="BW85" t="s">
        <v>234</v>
      </c>
      <c r="BX85" t="s">
        <v>234</v>
      </c>
      <c r="BY85" t="s">
        <v>234</v>
      </c>
      <c r="BZ85" t="s">
        <v>234</v>
      </c>
      <c r="CA85" t="s">
        <v>234</v>
      </c>
      <c r="CB85" t="s">
        <v>234</v>
      </c>
      <c r="CC85" t="s">
        <v>238</v>
      </c>
      <c r="CD85" t="s">
        <v>234</v>
      </c>
      <c r="CE85" t="s">
        <v>234</v>
      </c>
      <c r="CF85" t="s">
        <v>234</v>
      </c>
      <c r="CG85" t="s">
        <v>234</v>
      </c>
      <c r="CH85" t="s">
        <v>234</v>
      </c>
      <c r="CK85" t="s">
        <v>234</v>
      </c>
      <c r="CL85" t="s">
        <v>234</v>
      </c>
      <c r="CM85" t="s">
        <v>234</v>
      </c>
      <c r="CN85" t="s">
        <v>234</v>
      </c>
      <c r="CO85" t="s">
        <v>234</v>
      </c>
      <c r="CP85" t="s">
        <v>234</v>
      </c>
      <c r="CQ85" t="s">
        <v>234</v>
      </c>
      <c r="DF85" t="s">
        <v>234</v>
      </c>
      <c r="DG85" t="s">
        <v>234</v>
      </c>
      <c r="DH85" t="s">
        <v>234</v>
      </c>
      <c r="DI85" t="s">
        <v>234</v>
      </c>
      <c r="DJ85" t="s">
        <v>234</v>
      </c>
      <c r="DK85" t="s">
        <v>234</v>
      </c>
      <c r="DL85" t="s">
        <v>234</v>
      </c>
      <c r="DM85" t="s">
        <v>234</v>
      </c>
      <c r="DN85" t="s">
        <v>234</v>
      </c>
      <c r="DO85" t="s">
        <v>234</v>
      </c>
      <c r="DP85" t="s">
        <v>234</v>
      </c>
      <c r="DQ85" t="s">
        <v>234</v>
      </c>
      <c r="DR85" t="s">
        <v>234</v>
      </c>
      <c r="DS85" t="s">
        <v>234</v>
      </c>
      <c r="DT85" t="s">
        <v>234</v>
      </c>
      <c r="DX85" t="s">
        <v>234</v>
      </c>
      <c r="DY85" t="s">
        <v>234</v>
      </c>
      <c r="DZ85" t="s">
        <v>234</v>
      </c>
      <c r="EA85" t="s">
        <v>234</v>
      </c>
      <c r="EB85" t="s">
        <v>235</v>
      </c>
      <c r="EC85" t="s">
        <v>234</v>
      </c>
      <c r="ED85" t="s">
        <v>234</v>
      </c>
      <c r="EE85" t="s">
        <v>234</v>
      </c>
      <c r="EF85" t="s">
        <v>234</v>
      </c>
      <c r="EG85" t="s">
        <v>234</v>
      </c>
      <c r="EH85" t="s">
        <v>234</v>
      </c>
      <c r="EI85" t="s">
        <v>234</v>
      </c>
      <c r="EJ85" t="s">
        <v>234</v>
      </c>
      <c r="EK85" t="s">
        <v>234</v>
      </c>
      <c r="EL85" t="s">
        <v>234</v>
      </c>
      <c r="EM85" t="s">
        <v>234</v>
      </c>
      <c r="EN85" t="s">
        <v>234</v>
      </c>
      <c r="EO85" t="s">
        <v>234</v>
      </c>
      <c r="EP85" t="s">
        <v>234</v>
      </c>
      <c r="EQ85" t="s">
        <v>234</v>
      </c>
      <c r="ER85" t="s">
        <v>234</v>
      </c>
      <c r="ES85" t="s">
        <v>234</v>
      </c>
      <c r="ET85" t="s">
        <v>234</v>
      </c>
      <c r="EU85" t="s">
        <v>234</v>
      </c>
      <c r="EV85" t="s">
        <v>234</v>
      </c>
      <c r="EW85" t="s">
        <v>234</v>
      </c>
      <c r="EX85" t="s">
        <v>234</v>
      </c>
      <c r="EY85" t="s">
        <v>234</v>
      </c>
      <c r="EZ85" t="s">
        <v>234</v>
      </c>
      <c r="FA85" t="s">
        <v>234</v>
      </c>
      <c r="FB85" t="s">
        <v>234</v>
      </c>
      <c r="FC85" t="s">
        <v>234</v>
      </c>
      <c r="FD85" t="s">
        <v>234</v>
      </c>
      <c r="FE85" t="s">
        <v>234</v>
      </c>
      <c r="FF85" t="s">
        <v>234</v>
      </c>
      <c r="FG85" t="s">
        <v>234</v>
      </c>
      <c r="FH85" t="s">
        <v>234</v>
      </c>
      <c r="FI85" t="s">
        <v>234</v>
      </c>
      <c r="FJ85" t="s">
        <v>234</v>
      </c>
      <c r="FK85" t="s">
        <v>234</v>
      </c>
      <c r="FL85" t="s">
        <v>234</v>
      </c>
      <c r="FM85" t="s">
        <v>234</v>
      </c>
      <c r="FN85" t="s">
        <v>234</v>
      </c>
      <c r="FO85" t="s">
        <v>234</v>
      </c>
      <c r="FP85" t="s">
        <v>234</v>
      </c>
      <c r="FQ85" t="s">
        <v>234</v>
      </c>
      <c r="FR85" t="s">
        <v>234</v>
      </c>
      <c r="FU85" t="s">
        <v>234</v>
      </c>
      <c r="FV85" t="s">
        <v>234</v>
      </c>
      <c r="FW85" t="s">
        <v>234</v>
      </c>
      <c r="FX85" t="s">
        <v>234</v>
      </c>
      <c r="FY85" t="s">
        <v>234</v>
      </c>
      <c r="FZ85" t="s">
        <v>234</v>
      </c>
      <c r="GA85" t="s">
        <v>234</v>
      </c>
      <c r="GB85" t="s">
        <v>234</v>
      </c>
      <c r="GC85" t="s">
        <v>234</v>
      </c>
      <c r="GD85" t="s">
        <v>237</v>
      </c>
      <c r="GE85" t="s">
        <v>234</v>
      </c>
      <c r="GF85" t="s">
        <v>234</v>
      </c>
      <c r="GG85" t="s">
        <v>234</v>
      </c>
      <c r="GH85" t="s">
        <v>234</v>
      </c>
      <c r="GI85" t="s">
        <v>234</v>
      </c>
      <c r="GJ85" t="s">
        <v>234</v>
      </c>
      <c r="GK85" t="s">
        <v>234</v>
      </c>
      <c r="GL85" t="s">
        <v>234</v>
      </c>
      <c r="GM85" t="s">
        <v>234</v>
      </c>
      <c r="GN85" t="s">
        <v>234</v>
      </c>
      <c r="GO85" t="s">
        <v>234</v>
      </c>
      <c r="GP85" t="s">
        <v>234</v>
      </c>
      <c r="GQ85" t="s">
        <v>234</v>
      </c>
      <c r="GR85" t="s">
        <v>234</v>
      </c>
      <c r="GS85" t="s">
        <v>234</v>
      </c>
      <c r="GT85" t="s">
        <v>234</v>
      </c>
      <c r="GU85" t="s">
        <v>234</v>
      </c>
      <c r="GV85" t="s">
        <v>234</v>
      </c>
      <c r="GW85" t="s">
        <v>234</v>
      </c>
      <c r="GX85" t="s">
        <v>234</v>
      </c>
      <c r="GY85" t="s">
        <v>234</v>
      </c>
      <c r="GZ85" t="s">
        <v>234</v>
      </c>
      <c r="HA85" t="s">
        <v>234</v>
      </c>
      <c r="HB85" t="s">
        <v>234</v>
      </c>
      <c r="HC85" t="s">
        <v>234</v>
      </c>
      <c r="HD85" t="s">
        <v>234</v>
      </c>
      <c r="HE85" t="s">
        <v>234</v>
      </c>
      <c r="HF85" t="s">
        <v>234</v>
      </c>
      <c r="HG85" t="s">
        <v>234</v>
      </c>
      <c r="HH85" t="s">
        <v>234</v>
      </c>
      <c r="HI85" t="s">
        <v>234</v>
      </c>
      <c r="HJ85" t="s">
        <v>234</v>
      </c>
      <c r="HK85" t="s">
        <v>234</v>
      </c>
      <c r="HL85" t="s">
        <v>234</v>
      </c>
      <c r="HM85" t="s">
        <v>234</v>
      </c>
      <c r="HN85" t="s">
        <v>234</v>
      </c>
      <c r="HO85" t="s">
        <v>234</v>
      </c>
      <c r="HP85" t="s">
        <v>234</v>
      </c>
    </row>
    <row r="86" spans="1:224" x14ac:dyDescent="0.2">
      <c r="A86" t="s">
        <v>322</v>
      </c>
      <c r="B86" t="s">
        <v>234</v>
      </c>
      <c r="C86" t="s">
        <v>234</v>
      </c>
      <c r="D86" t="s">
        <v>234</v>
      </c>
      <c r="E86" t="s">
        <v>234</v>
      </c>
      <c r="F86" t="s">
        <v>234</v>
      </c>
      <c r="G86" t="s">
        <v>234</v>
      </c>
      <c r="H86" t="s">
        <v>234</v>
      </c>
      <c r="I86" t="s">
        <v>234</v>
      </c>
      <c r="J86" t="s">
        <v>234</v>
      </c>
      <c r="K86" t="s">
        <v>234</v>
      </c>
      <c r="L86" t="s">
        <v>234</v>
      </c>
      <c r="M86" t="s">
        <v>234</v>
      </c>
      <c r="N86" t="s">
        <v>234</v>
      </c>
      <c r="Q86" t="s">
        <v>234</v>
      </c>
      <c r="R86" t="s">
        <v>234</v>
      </c>
      <c r="S86" t="s">
        <v>234</v>
      </c>
      <c r="T86" t="s">
        <v>234</v>
      </c>
      <c r="U86" t="s">
        <v>234</v>
      </c>
      <c r="V86" t="s">
        <v>234</v>
      </c>
      <c r="W86" t="s">
        <v>236</v>
      </c>
      <c r="X86" t="s">
        <v>234</v>
      </c>
      <c r="Y86" t="s">
        <v>234</v>
      </c>
      <c r="Z86" t="s">
        <v>236</v>
      </c>
      <c r="AA86" t="s">
        <v>234</v>
      </c>
      <c r="AB86" t="s">
        <v>234</v>
      </c>
      <c r="AC86" t="s">
        <v>234</v>
      </c>
      <c r="AF86" t="s">
        <v>234</v>
      </c>
      <c r="AG86" t="s">
        <v>234</v>
      </c>
      <c r="AH86" t="s">
        <v>236</v>
      </c>
      <c r="AI86" t="s">
        <v>234</v>
      </c>
      <c r="AJ86" t="s">
        <v>234</v>
      </c>
      <c r="AK86" t="s">
        <v>234</v>
      </c>
      <c r="AL86" t="s">
        <v>234</v>
      </c>
      <c r="AM86" t="s">
        <v>234</v>
      </c>
      <c r="AN86" t="s">
        <v>234</v>
      </c>
      <c r="AO86" t="s">
        <v>234</v>
      </c>
      <c r="AP86" t="s">
        <v>234</v>
      </c>
      <c r="AQ86" t="s">
        <v>234</v>
      </c>
      <c r="AR86" t="s">
        <v>234</v>
      </c>
      <c r="AU86" t="s">
        <v>234</v>
      </c>
      <c r="AV86" t="s">
        <v>234</v>
      </c>
      <c r="AW86" t="s">
        <v>234</v>
      </c>
      <c r="AX86" t="s">
        <v>236</v>
      </c>
      <c r="AY86" t="s">
        <v>234</v>
      </c>
      <c r="AZ86" t="s">
        <v>234</v>
      </c>
      <c r="BA86" t="s">
        <v>234</v>
      </c>
      <c r="BB86" t="s">
        <v>234</v>
      </c>
      <c r="BC86" t="s">
        <v>234</v>
      </c>
      <c r="BD86" t="s">
        <v>234</v>
      </c>
      <c r="BE86" t="s">
        <v>234</v>
      </c>
      <c r="BH86" t="s">
        <v>234</v>
      </c>
      <c r="BI86" t="s">
        <v>234</v>
      </c>
      <c r="BJ86" t="s">
        <v>234</v>
      </c>
      <c r="BK86" t="s">
        <v>234</v>
      </c>
      <c r="BL86" t="s">
        <v>234</v>
      </c>
      <c r="BM86" t="s">
        <v>234</v>
      </c>
      <c r="BN86" t="s">
        <v>234</v>
      </c>
      <c r="BO86" t="s">
        <v>234</v>
      </c>
      <c r="BP86" t="s">
        <v>234</v>
      </c>
      <c r="BQ86" t="s">
        <v>234</v>
      </c>
      <c r="BR86" t="s">
        <v>234</v>
      </c>
      <c r="BS86" t="s">
        <v>234</v>
      </c>
      <c r="BT86" t="s">
        <v>236</v>
      </c>
      <c r="BW86" t="s">
        <v>234</v>
      </c>
      <c r="BX86" t="s">
        <v>234</v>
      </c>
      <c r="BY86" t="s">
        <v>234</v>
      </c>
      <c r="BZ86" t="s">
        <v>234</v>
      </c>
      <c r="CA86" t="s">
        <v>234</v>
      </c>
      <c r="CB86" t="s">
        <v>234</v>
      </c>
      <c r="CC86" t="s">
        <v>238</v>
      </c>
      <c r="CD86" t="s">
        <v>234</v>
      </c>
      <c r="CE86" t="s">
        <v>234</v>
      </c>
      <c r="CF86" t="s">
        <v>234</v>
      </c>
      <c r="CG86" t="s">
        <v>234</v>
      </c>
      <c r="CH86" t="s">
        <v>234</v>
      </c>
      <c r="CK86" t="s">
        <v>234</v>
      </c>
      <c r="CL86" t="s">
        <v>234</v>
      </c>
      <c r="CM86" t="s">
        <v>234</v>
      </c>
      <c r="CN86" t="s">
        <v>234</v>
      </c>
      <c r="CO86" t="s">
        <v>234</v>
      </c>
      <c r="CP86" t="s">
        <v>234</v>
      </c>
      <c r="CQ86" t="s">
        <v>234</v>
      </c>
      <c r="DF86" t="s">
        <v>234</v>
      </c>
      <c r="DG86" t="s">
        <v>234</v>
      </c>
      <c r="DH86" t="s">
        <v>234</v>
      </c>
      <c r="DI86" t="s">
        <v>234</v>
      </c>
      <c r="DJ86" t="s">
        <v>234</v>
      </c>
      <c r="DK86" t="s">
        <v>234</v>
      </c>
      <c r="DL86" t="s">
        <v>234</v>
      </c>
      <c r="DM86" t="s">
        <v>234</v>
      </c>
      <c r="DN86" t="s">
        <v>234</v>
      </c>
      <c r="DO86" t="s">
        <v>234</v>
      </c>
      <c r="DP86" t="s">
        <v>234</v>
      </c>
      <c r="DQ86" t="s">
        <v>234</v>
      </c>
      <c r="DR86" t="s">
        <v>234</v>
      </c>
      <c r="DS86" t="s">
        <v>234</v>
      </c>
      <c r="DT86" t="s">
        <v>234</v>
      </c>
      <c r="DX86" t="s">
        <v>234</v>
      </c>
      <c r="DY86" t="s">
        <v>234</v>
      </c>
      <c r="DZ86" t="s">
        <v>234</v>
      </c>
      <c r="EA86" t="s">
        <v>234</v>
      </c>
      <c r="EB86" t="s">
        <v>236</v>
      </c>
      <c r="EC86" t="s">
        <v>234</v>
      </c>
      <c r="ED86" t="s">
        <v>234</v>
      </c>
      <c r="EE86" t="s">
        <v>234</v>
      </c>
      <c r="EF86" t="s">
        <v>234</v>
      </c>
      <c r="EG86" t="s">
        <v>234</v>
      </c>
      <c r="EH86" t="s">
        <v>234</v>
      </c>
      <c r="EI86" t="s">
        <v>234</v>
      </c>
      <c r="EJ86" t="s">
        <v>234</v>
      </c>
      <c r="EK86" t="s">
        <v>234</v>
      </c>
      <c r="EL86" t="s">
        <v>234</v>
      </c>
      <c r="EM86" t="s">
        <v>234</v>
      </c>
      <c r="EN86" t="s">
        <v>234</v>
      </c>
      <c r="EO86" t="s">
        <v>234</v>
      </c>
      <c r="EP86" t="s">
        <v>234</v>
      </c>
      <c r="EQ86" t="s">
        <v>234</v>
      </c>
      <c r="ER86" t="s">
        <v>234</v>
      </c>
      <c r="ES86" t="s">
        <v>234</v>
      </c>
      <c r="ET86" t="s">
        <v>234</v>
      </c>
      <c r="EU86" t="s">
        <v>234</v>
      </c>
      <c r="EV86" t="s">
        <v>234</v>
      </c>
      <c r="EW86" t="s">
        <v>234</v>
      </c>
      <c r="EX86" t="s">
        <v>234</v>
      </c>
      <c r="EY86" t="s">
        <v>234</v>
      </c>
      <c r="EZ86" t="s">
        <v>234</v>
      </c>
      <c r="FA86" t="s">
        <v>234</v>
      </c>
      <c r="FB86" t="s">
        <v>234</v>
      </c>
      <c r="FC86" t="s">
        <v>234</v>
      </c>
      <c r="FD86" t="s">
        <v>234</v>
      </c>
      <c r="FE86" t="s">
        <v>234</v>
      </c>
      <c r="FF86" t="s">
        <v>234</v>
      </c>
      <c r="FG86" t="s">
        <v>234</v>
      </c>
      <c r="FH86" t="s">
        <v>234</v>
      </c>
      <c r="FI86" t="s">
        <v>234</v>
      </c>
      <c r="FJ86" t="s">
        <v>234</v>
      </c>
      <c r="FK86" t="s">
        <v>234</v>
      </c>
      <c r="FL86" t="s">
        <v>234</v>
      </c>
      <c r="FM86" t="s">
        <v>234</v>
      </c>
      <c r="FN86" t="s">
        <v>234</v>
      </c>
      <c r="FO86" t="s">
        <v>234</v>
      </c>
      <c r="FP86" t="s">
        <v>234</v>
      </c>
      <c r="FQ86" t="s">
        <v>234</v>
      </c>
      <c r="FR86" t="s">
        <v>234</v>
      </c>
      <c r="FU86" t="s">
        <v>234</v>
      </c>
      <c r="FV86" t="s">
        <v>234</v>
      </c>
      <c r="FW86" t="s">
        <v>234</v>
      </c>
      <c r="FX86" t="s">
        <v>234</v>
      </c>
      <c r="FY86" t="s">
        <v>234</v>
      </c>
      <c r="FZ86" t="s">
        <v>234</v>
      </c>
      <c r="GA86" t="s">
        <v>234</v>
      </c>
      <c r="GB86" t="s">
        <v>234</v>
      </c>
      <c r="GC86" t="s">
        <v>234</v>
      </c>
      <c r="GD86" t="s">
        <v>234</v>
      </c>
      <c r="GE86" t="s">
        <v>241</v>
      </c>
      <c r="GF86" t="s">
        <v>234</v>
      </c>
      <c r="GG86" t="s">
        <v>234</v>
      </c>
      <c r="GH86" t="s">
        <v>234</v>
      </c>
      <c r="GI86" t="s">
        <v>234</v>
      </c>
      <c r="GJ86" t="s">
        <v>234</v>
      </c>
      <c r="GK86" t="s">
        <v>234</v>
      </c>
      <c r="GL86" t="s">
        <v>234</v>
      </c>
      <c r="GM86" t="s">
        <v>234</v>
      </c>
      <c r="GN86" t="s">
        <v>234</v>
      </c>
      <c r="GO86" t="s">
        <v>234</v>
      </c>
      <c r="GP86" t="s">
        <v>234</v>
      </c>
      <c r="GQ86" t="s">
        <v>234</v>
      </c>
      <c r="GR86" t="s">
        <v>234</v>
      </c>
      <c r="GS86" t="s">
        <v>234</v>
      </c>
      <c r="GT86" t="s">
        <v>234</v>
      </c>
      <c r="GU86" t="s">
        <v>234</v>
      </c>
      <c r="GV86" t="s">
        <v>234</v>
      </c>
      <c r="GW86" t="s">
        <v>234</v>
      </c>
      <c r="GX86" t="s">
        <v>234</v>
      </c>
      <c r="GY86" t="s">
        <v>234</v>
      </c>
      <c r="GZ86" t="s">
        <v>234</v>
      </c>
      <c r="HA86" t="s">
        <v>234</v>
      </c>
      <c r="HB86" t="s">
        <v>234</v>
      </c>
      <c r="HC86" t="s">
        <v>234</v>
      </c>
      <c r="HD86" t="s">
        <v>234</v>
      </c>
      <c r="HE86" t="s">
        <v>234</v>
      </c>
      <c r="HF86" t="s">
        <v>234</v>
      </c>
      <c r="HG86" t="s">
        <v>234</v>
      </c>
      <c r="HH86" t="s">
        <v>234</v>
      </c>
      <c r="HI86" t="s">
        <v>234</v>
      </c>
      <c r="HJ86" t="s">
        <v>234</v>
      </c>
      <c r="HK86" t="s">
        <v>234</v>
      </c>
      <c r="HL86" t="s">
        <v>234</v>
      </c>
      <c r="HM86" t="s">
        <v>234</v>
      </c>
      <c r="HN86" t="s">
        <v>234</v>
      </c>
      <c r="HO86" t="s">
        <v>234</v>
      </c>
      <c r="HP86" t="s">
        <v>234</v>
      </c>
    </row>
    <row r="87" spans="1:224" x14ac:dyDescent="0.2">
      <c r="A87" t="s">
        <v>323</v>
      </c>
      <c r="B87" t="s">
        <v>234</v>
      </c>
      <c r="C87" t="s">
        <v>234</v>
      </c>
      <c r="D87" t="s">
        <v>234</v>
      </c>
      <c r="E87" t="s">
        <v>234</v>
      </c>
      <c r="F87" t="s">
        <v>234</v>
      </c>
      <c r="G87" t="s">
        <v>234</v>
      </c>
      <c r="H87" t="s">
        <v>234</v>
      </c>
      <c r="I87" t="s">
        <v>234</v>
      </c>
      <c r="J87" t="s">
        <v>234</v>
      </c>
      <c r="K87" t="s">
        <v>234</v>
      </c>
      <c r="L87" t="s">
        <v>234</v>
      </c>
      <c r="M87" t="s">
        <v>234</v>
      </c>
      <c r="N87" t="s">
        <v>234</v>
      </c>
      <c r="Q87" t="s">
        <v>234</v>
      </c>
      <c r="R87" t="s">
        <v>234</v>
      </c>
      <c r="S87" t="s">
        <v>241</v>
      </c>
      <c r="T87" t="s">
        <v>238</v>
      </c>
      <c r="U87" t="s">
        <v>234</v>
      </c>
      <c r="V87" t="s">
        <v>234</v>
      </c>
      <c r="W87" t="s">
        <v>236</v>
      </c>
      <c r="X87" t="s">
        <v>234</v>
      </c>
      <c r="Y87" t="s">
        <v>234</v>
      </c>
      <c r="Z87" t="s">
        <v>236</v>
      </c>
      <c r="AA87" t="s">
        <v>234</v>
      </c>
      <c r="AB87" t="s">
        <v>234</v>
      </c>
      <c r="AC87" t="s">
        <v>234</v>
      </c>
      <c r="AF87" t="s">
        <v>234</v>
      </c>
      <c r="AG87" t="s">
        <v>234</v>
      </c>
      <c r="AH87" t="s">
        <v>238</v>
      </c>
      <c r="AI87" t="s">
        <v>234</v>
      </c>
      <c r="AJ87" t="s">
        <v>234</v>
      </c>
      <c r="AK87" t="s">
        <v>234</v>
      </c>
      <c r="AL87" t="s">
        <v>234</v>
      </c>
      <c r="AM87" t="s">
        <v>234</v>
      </c>
      <c r="AN87" t="s">
        <v>234</v>
      </c>
      <c r="AO87" t="s">
        <v>234</v>
      </c>
      <c r="AP87" t="s">
        <v>234</v>
      </c>
      <c r="AQ87" t="s">
        <v>234</v>
      </c>
      <c r="AR87" t="s">
        <v>234</v>
      </c>
      <c r="AU87" t="s">
        <v>234</v>
      </c>
      <c r="AV87" t="s">
        <v>234</v>
      </c>
      <c r="AW87" t="s">
        <v>234</v>
      </c>
      <c r="AX87" t="s">
        <v>236</v>
      </c>
      <c r="AY87" t="s">
        <v>234</v>
      </c>
      <c r="AZ87" t="s">
        <v>234</v>
      </c>
      <c r="BA87" t="s">
        <v>234</v>
      </c>
      <c r="BB87" t="s">
        <v>234</v>
      </c>
      <c r="BC87" t="s">
        <v>241</v>
      </c>
      <c r="BD87" t="s">
        <v>241</v>
      </c>
      <c r="BE87" t="s">
        <v>234</v>
      </c>
      <c r="BH87" t="s">
        <v>234</v>
      </c>
      <c r="BI87" t="s">
        <v>234</v>
      </c>
      <c r="BJ87" t="s">
        <v>238</v>
      </c>
      <c r="BK87" t="s">
        <v>238</v>
      </c>
      <c r="BL87" t="s">
        <v>234</v>
      </c>
      <c r="BM87" t="s">
        <v>234</v>
      </c>
      <c r="BN87" t="s">
        <v>234</v>
      </c>
      <c r="BO87" t="s">
        <v>238</v>
      </c>
      <c r="BP87" t="s">
        <v>234</v>
      </c>
      <c r="BQ87" t="s">
        <v>234</v>
      </c>
      <c r="BR87" t="s">
        <v>234</v>
      </c>
      <c r="BS87" t="s">
        <v>234</v>
      </c>
      <c r="BT87" t="s">
        <v>236</v>
      </c>
      <c r="BW87" t="s">
        <v>234</v>
      </c>
      <c r="BX87" t="s">
        <v>234</v>
      </c>
      <c r="BY87" t="s">
        <v>234</v>
      </c>
      <c r="BZ87" t="s">
        <v>234</v>
      </c>
      <c r="CA87" t="s">
        <v>238</v>
      </c>
      <c r="CB87" t="s">
        <v>234</v>
      </c>
      <c r="CC87" t="s">
        <v>238</v>
      </c>
      <c r="CD87" t="s">
        <v>234</v>
      </c>
      <c r="CE87" t="s">
        <v>234</v>
      </c>
      <c r="CF87" t="s">
        <v>234</v>
      </c>
      <c r="CG87" t="s">
        <v>234</v>
      </c>
      <c r="CH87" t="s">
        <v>234</v>
      </c>
      <c r="CK87" t="s">
        <v>234</v>
      </c>
      <c r="CL87" t="s">
        <v>234</v>
      </c>
      <c r="CM87" t="s">
        <v>234</v>
      </c>
      <c r="CN87" t="s">
        <v>234</v>
      </c>
      <c r="CO87" t="s">
        <v>234</v>
      </c>
      <c r="CP87" t="s">
        <v>234</v>
      </c>
      <c r="CQ87" t="s">
        <v>234</v>
      </c>
      <c r="DF87" t="s">
        <v>234</v>
      </c>
      <c r="DG87" t="s">
        <v>234</v>
      </c>
      <c r="DH87" t="s">
        <v>234</v>
      </c>
      <c r="DI87" t="s">
        <v>234</v>
      </c>
      <c r="DJ87" t="s">
        <v>234</v>
      </c>
      <c r="DK87" t="s">
        <v>234</v>
      </c>
      <c r="DL87" t="s">
        <v>234</v>
      </c>
      <c r="DM87" t="s">
        <v>234</v>
      </c>
      <c r="DN87" t="s">
        <v>234</v>
      </c>
      <c r="DO87" t="s">
        <v>234</v>
      </c>
      <c r="DP87" t="s">
        <v>241</v>
      </c>
      <c r="DQ87" t="s">
        <v>234</v>
      </c>
      <c r="DR87" t="s">
        <v>234</v>
      </c>
      <c r="DS87" t="s">
        <v>234</v>
      </c>
      <c r="DT87" t="s">
        <v>234</v>
      </c>
      <c r="DX87" t="s">
        <v>234</v>
      </c>
      <c r="DY87" t="s">
        <v>234</v>
      </c>
      <c r="DZ87" t="s">
        <v>234</v>
      </c>
      <c r="EA87" t="s">
        <v>234</v>
      </c>
      <c r="EB87" t="s">
        <v>235</v>
      </c>
      <c r="EC87" t="s">
        <v>234</v>
      </c>
      <c r="ED87" t="s">
        <v>234</v>
      </c>
      <c r="EE87" t="s">
        <v>234</v>
      </c>
      <c r="EF87" t="s">
        <v>234</v>
      </c>
      <c r="EG87" t="s">
        <v>234</v>
      </c>
      <c r="EH87" t="s">
        <v>234</v>
      </c>
      <c r="EI87" t="s">
        <v>234</v>
      </c>
      <c r="EJ87" t="s">
        <v>238</v>
      </c>
      <c r="EK87" t="s">
        <v>238</v>
      </c>
      <c r="EL87" t="s">
        <v>238</v>
      </c>
      <c r="EM87" t="s">
        <v>238</v>
      </c>
      <c r="EN87" t="s">
        <v>238</v>
      </c>
      <c r="EO87" t="s">
        <v>238</v>
      </c>
      <c r="EP87" t="s">
        <v>234</v>
      </c>
      <c r="EQ87" t="s">
        <v>234</v>
      </c>
      <c r="ER87" t="s">
        <v>234</v>
      </c>
      <c r="ES87" t="s">
        <v>234</v>
      </c>
      <c r="ET87" t="s">
        <v>234</v>
      </c>
      <c r="EU87" t="s">
        <v>234</v>
      </c>
      <c r="EV87" t="s">
        <v>234</v>
      </c>
      <c r="EW87" t="s">
        <v>234</v>
      </c>
      <c r="EX87" t="s">
        <v>234</v>
      </c>
      <c r="EY87" t="s">
        <v>234</v>
      </c>
      <c r="EZ87" t="s">
        <v>234</v>
      </c>
      <c r="FA87" t="s">
        <v>234</v>
      </c>
      <c r="FB87" t="s">
        <v>234</v>
      </c>
      <c r="FC87" t="s">
        <v>234</v>
      </c>
      <c r="FD87" t="s">
        <v>234</v>
      </c>
      <c r="FE87" t="s">
        <v>234</v>
      </c>
      <c r="FF87" t="s">
        <v>234</v>
      </c>
      <c r="FG87" t="s">
        <v>234</v>
      </c>
      <c r="FH87" t="s">
        <v>234</v>
      </c>
      <c r="FI87" t="s">
        <v>234</v>
      </c>
      <c r="FJ87" t="s">
        <v>234</v>
      </c>
      <c r="FK87" t="s">
        <v>234</v>
      </c>
      <c r="FL87" t="s">
        <v>234</v>
      </c>
      <c r="FM87" t="s">
        <v>234</v>
      </c>
      <c r="FN87" t="s">
        <v>234</v>
      </c>
      <c r="FO87" t="s">
        <v>234</v>
      </c>
      <c r="FP87" t="s">
        <v>234</v>
      </c>
      <c r="FQ87" t="s">
        <v>234</v>
      </c>
      <c r="FR87" t="s">
        <v>234</v>
      </c>
      <c r="FU87" t="s">
        <v>234</v>
      </c>
      <c r="FV87" t="s">
        <v>234</v>
      </c>
      <c r="FW87" t="s">
        <v>234</v>
      </c>
      <c r="FX87" t="s">
        <v>234</v>
      </c>
      <c r="FY87" t="s">
        <v>234</v>
      </c>
      <c r="FZ87" t="s">
        <v>234</v>
      </c>
      <c r="GA87" t="s">
        <v>234</v>
      </c>
      <c r="GB87" t="s">
        <v>234</v>
      </c>
      <c r="GC87" t="s">
        <v>234</v>
      </c>
      <c r="GD87" t="s">
        <v>237</v>
      </c>
      <c r="GE87" t="s">
        <v>234</v>
      </c>
      <c r="GF87" t="s">
        <v>234</v>
      </c>
      <c r="GG87" t="s">
        <v>238</v>
      </c>
      <c r="GH87" t="s">
        <v>238</v>
      </c>
      <c r="GI87" t="s">
        <v>234</v>
      </c>
      <c r="GJ87" t="s">
        <v>238</v>
      </c>
      <c r="GK87" t="s">
        <v>238</v>
      </c>
      <c r="GL87" t="s">
        <v>238</v>
      </c>
      <c r="GM87" t="s">
        <v>234</v>
      </c>
      <c r="GN87" t="s">
        <v>234</v>
      </c>
      <c r="GO87" t="s">
        <v>234</v>
      </c>
      <c r="GP87" t="s">
        <v>234</v>
      </c>
      <c r="GQ87" t="s">
        <v>234</v>
      </c>
      <c r="GR87" t="s">
        <v>234</v>
      </c>
      <c r="GS87" t="s">
        <v>234</v>
      </c>
      <c r="GT87" t="s">
        <v>234</v>
      </c>
      <c r="GU87" t="s">
        <v>234</v>
      </c>
      <c r="GV87" t="s">
        <v>234</v>
      </c>
      <c r="GW87" t="s">
        <v>234</v>
      </c>
      <c r="GX87" t="s">
        <v>234</v>
      </c>
      <c r="GY87" t="s">
        <v>234</v>
      </c>
      <c r="GZ87" t="s">
        <v>234</v>
      </c>
      <c r="HA87" t="s">
        <v>234</v>
      </c>
      <c r="HB87" t="s">
        <v>234</v>
      </c>
      <c r="HC87" t="s">
        <v>234</v>
      </c>
      <c r="HD87" t="s">
        <v>234</v>
      </c>
      <c r="HE87" t="s">
        <v>234</v>
      </c>
      <c r="HF87" t="s">
        <v>234</v>
      </c>
      <c r="HG87" t="s">
        <v>234</v>
      </c>
      <c r="HH87" t="s">
        <v>234</v>
      </c>
      <c r="HI87" t="s">
        <v>234</v>
      </c>
      <c r="HJ87" t="s">
        <v>234</v>
      </c>
      <c r="HK87" t="s">
        <v>241</v>
      </c>
      <c r="HL87" t="s">
        <v>241</v>
      </c>
      <c r="HM87" t="s">
        <v>241</v>
      </c>
      <c r="HN87" t="s">
        <v>241</v>
      </c>
      <c r="HO87" t="s">
        <v>234</v>
      </c>
      <c r="HP87" t="s">
        <v>234</v>
      </c>
    </row>
    <row r="88" spans="1:224" x14ac:dyDescent="0.2">
      <c r="A88" t="s">
        <v>324</v>
      </c>
      <c r="B88" t="s">
        <v>234</v>
      </c>
      <c r="C88" t="s">
        <v>234</v>
      </c>
      <c r="D88" t="s">
        <v>234</v>
      </c>
      <c r="E88" t="s">
        <v>234</v>
      </c>
      <c r="F88" t="s">
        <v>234</v>
      </c>
      <c r="G88" t="s">
        <v>234</v>
      </c>
      <c r="H88" t="s">
        <v>234</v>
      </c>
      <c r="I88" t="s">
        <v>234</v>
      </c>
      <c r="J88" t="s">
        <v>234</v>
      </c>
      <c r="K88" t="s">
        <v>234</v>
      </c>
      <c r="L88" t="s">
        <v>234</v>
      </c>
      <c r="M88" t="s">
        <v>234</v>
      </c>
      <c r="N88" t="s">
        <v>234</v>
      </c>
      <c r="Q88" t="s">
        <v>234</v>
      </c>
      <c r="R88" t="s">
        <v>234</v>
      </c>
      <c r="S88" t="s">
        <v>236</v>
      </c>
      <c r="T88" t="s">
        <v>238</v>
      </c>
      <c r="U88" t="s">
        <v>234</v>
      </c>
      <c r="V88" t="s">
        <v>234</v>
      </c>
      <c r="W88" t="s">
        <v>236</v>
      </c>
      <c r="X88" t="s">
        <v>234</v>
      </c>
      <c r="Y88" t="s">
        <v>234</v>
      </c>
      <c r="Z88" t="s">
        <v>236</v>
      </c>
      <c r="AA88" t="s">
        <v>234</v>
      </c>
      <c r="AB88" t="s">
        <v>234</v>
      </c>
      <c r="AC88" t="s">
        <v>234</v>
      </c>
      <c r="AF88" t="s">
        <v>234</v>
      </c>
      <c r="AG88" t="s">
        <v>234</v>
      </c>
      <c r="AH88" t="s">
        <v>236</v>
      </c>
      <c r="AI88" t="s">
        <v>234</v>
      </c>
      <c r="AJ88" t="s">
        <v>234</v>
      </c>
      <c r="AK88" t="s">
        <v>234</v>
      </c>
      <c r="AL88" t="s">
        <v>234</v>
      </c>
      <c r="AM88" t="s">
        <v>234</v>
      </c>
      <c r="AN88" t="s">
        <v>234</v>
      </c>
      <c r="AO88" t="s">
        <v>234</v>
      </c>
      <c r="AP88" t="s">
        <v>234</v>
      </c>
      <c r="AQ88" t="s">
        <v>234</v>
      </c>
      <c r="AR88" t="s">
        <v>234</v>
      </c>
      <c r="AU88" t="s">
        <v>234</v>
      </c>
      <c r="AV88" t="s">
        <v>234</v>
      </c>
      <c r="AW88" t="s">
        <v>234</v>
      </c>
      <c r="AX88" t="s">
        <v>236</v>
      </c>
      <c r="AY88" t="s">
        <v>234</v>
      </c>
      <c r="AZ88" t="s">
        <v>234</v>
      </c>
      <c r="BA88" t="s">
        <v>234</v>
      </c>
      <c r="BB88" t="s">
        <v>234</v>
      </c>
      <c r="BC88" t="s">
        <v>234</v>
      </c>
      <c r="BD88" t="s">
        <v>234</v>
      </c>
      <c r="BE88" t="s">
        <v>234</v>
      </c>
      <c r="BH88" t="s">
        <v>234</v>
      </c>
      <c r="BI88" t="s">
        <v>234</v>
      </c>
      <c r="BJ88" t="s">
        <v>238</v>
      </c>
      <c r="BK88" t="s">
        <v>237</v>
      </c>
      <c r="BL88" t="s">
        <v>234</v>
      </c>
      <c r="BM88" t="s">
        <v>234</v>
      </c>
      <c r="BN88" t="s">
        <v>234</v>
      </c>
      <c r="BO88" t="s">
        <v>238</v>
      </c>
      <c r="BP88" t="s">
        <v>234</v>
      </c>
      <c r="BQ88" t="s">
        <v>234</v>
      </c>
      <c r="BR88" t="s">
        <v>234</v>
      </c>
      <c r="BS88" t="s">
        <v>234</v>
      </c>
      <c r="BT88" t="s">
        <v>236</v>
      </c>
      <c r="BW88" t="s">
        <v>234</v>
      </c>
      <c r="BX88" t="s">
        <v>234</v>
      </c>
      <c r="BY88" t="s">
        <v>234</v>
      </c>
      <c r="BZ88" t="s">
        <v>234</v>
      </c>
      <c r="CA88" t="s">
        <v>238</v>
      </c>
      <c r="CB88" t="s">
        <v>234</v>
      </c>
      <c r="CC88" t="s">
        <v>238</v>
      </c>
      <c r="CD88" t="s">
        <v>234</v>
      </c>
      <c r="CE88" t="s">
        <v>234</v>
      </c>
      <c r="CF88" t="s">
        <v>234</v>
      </c>
      <c r="CG88" t="s">
        <v>234</v>
      </c>
      <c r="CH88" t="s">
        <v>234</v>
      </c>
      <c r="CK88" t="s">
        <v>234</v>
      </c>
      <c r="CL88" t="s">
        <v>234</v>
      </c>
      <c r="CM88" t="s">
        <v>234</v>
      </c>
      <c r="CN88" t="s">
        <v>234</v>
      </c>
      <c r="CO88" t="s">
        <v>234</v>
      </c>
      <c r="CP88" t="s">
        <v>234</v>
      </c>
      <c r="CQ88" t="s">
        <v>234</v>
      </c>
      <c r="DF88" t="s">
        <v>234</v>
      </c>
      <c r="DG88" t="s">
        <v>234</v>
      </c>
      <c r="DH88" t="s">
        <v>234</v>
      </c>
      <c r="DI88" t="s">
        <v>234</v>
      </c>
      <c r="DJ88" t="s">
        <v>234</v>
      </c>
      <c r="DK88" t="s">
        <v>234</v>
      </c>
      <c r="DL88" t="s">
        <v>234</v>
      </c>
      <c r="DM88" t="s">
        <v>234</v>
      </c>
      <c r="DN88" t="s">
        <v>234</v>
      </c>
      <c r="DO88" t="s">
        <v>234</v>
      </c>
      <c r="DP88" t="s">
        <v>236</v>
      </c>
      <c r="DQ88" t="s">
        <v>234</v>
      </c>
      <c r="DR88" t="s">
        <v>234</v>
      </c>
      <c r="DS88" t="s">
        <v>234</v>
      </c>
      <c r="DT88" t="s">
        <v>234</v>
      </c>
      <c r="DX88" t="s">
        <v>234</v>
      </c>
      <c r="DY88" t="s">
        <v>234</v>
      </c>
      <c r="DZ88" t="s">
        <v>234</v>
      </c>
      <c r="EA88" t="s">
        <v>234</v>
      </c>
      <c r="EB88" t="s">
        <v>234</v>
      </c>
      <c r="EC88" t="s">
        <v>234</v>
      </c>
      <c r="ED88" t="s">
        <v>234</v>
      </c>
      <c r="EE88" t="s">
        <v>234</v>
      </c>
      <c r="EF88" t="s">
        <v>234</v>
      </c>
      <c r="EG88" t="s">
        <v>234</v>
      </c>
      <c r="EH88" t="s">
        <v>234</v>
      </c>
      <c r="EI88" t="s">
        <v>234</v>
      </c>
      <c r="EJ88" t="s">
        <v>234</v>
      </c>
      <c r="EK88" t="s">
        <v>234</v>
      </c>
      <c r="EL88" t="s">
        <v>234</v>
      </c>
      <c r="EM88" t="s">
        <v>234</v>
      </c>
      <c r="EN88" t="s">
        <v>234</v>
      </c>
      <c r="EO88" t="s">
        <v>236</v>
      </c>
      <c r="EP88" t="s">
        <v>234</v>
      </c>
      <c r="EQ88" t="s">
        <v>234</v>
      </c>
      <c r="ER88" t="s">
        <v>234</v>
      </c>
      <c r="ES88" t="s">
        <v>234</v>
      </c>
      <c r="ET88" t="s">
        <v>234</v>
      </c>
      <c r="EU88" t="s">
        <v>234</v>
      </c>
      <c r="EV88" t="s">
        <v>234</v>
      </c>
      <c r="EW88" t="s">
        <v>234</v>
      </c>
      <c r="EX88" t="s">
        <v>234</v>
      </c>
      <c r="EY88" t="s">
        <v>234</v>
      </c>
      <c r="EZ88" t="s">
        <v>234</v>
      </c>
      <c r="FA88" t="s">
        <v>234</v>
      </c>
      <c r="FB88" t="s">
        <v>234</v>
      </c>
      <c r="FC88" t="s">
        <v>234</v>
      </c>
      <c r="FD88" t="s">
        <v>234</v>
      </c>
      <c r="FE88" t="s">
        <v>234</v>
      </c>
      <c r="FF88" t="s">
        <v>234</v>
      </c>
      <c r="FG88" t="s">
        <v>234</v>
      </c>
      <c r="FH88" t="s">
        <v>234</v>
      </c>
      <c r="FI88" t="s">
        <v>234</v>
      </c>
      <c r="FJ88" t="s">
        <v>234</v>
      </c>
      <c r="FK88" t="s">
        <v>234</v>
      </c>
      <c r="FL88" t="s">
        <v>234</v>
      </c>
      <c r="FM88" t="s">
        <v>234</v>
      </c>
      <c r="FN88" t="s">
        <v>234</v>
      </c>
      <c r="FO88" t="s">
        <v>234</v>
      </c>
      <c r="FP88" t="s">
        <v>234</v>
      </c>
      <c r="FQ88" t="s">
        <v>234</v>
      </c>
      <c r="FR88" t="s">
        <v>234</v>
      </c>
      <c r="FU88" t="s">
        <v>234</v>
      </c>
      <c r="FV88" t="s">
        <v>234</v>
      </c>
      <c r="FW88" t="s">
        <v>234</v>
      </c>
      <c r="FX88" t="s">
        <v>234</v>
      </c>
      <c r="FY88" t="s">
        <v>234</v>
      </c>
      <c r="FZ88" t="s">
        <v>234</v>
      </c>
      <c r="GA88" t="s">
        <v>234</v>
      </c>
      <c r="GB88" t="s">
        <v>234</v>
      </c>
      <c r="GC88" t="s">
        <v>234</v>
      </c>
      <c r="GD88" t="s">
        <v>237</v>
      </c>
      <c r="GE88" t="s">
        <v>234</v>
      </c>
      <c r="GF88" t="s">
        <v>234</v>
      </c>
      <c r="GG88" t="s">
        <v>234</v>
      </c>
      <c r="GH88" t="s">
        <v>234</v>
      </c>
      <c r="GI88" t="s">
        <v>234</v>
      </c>
      <c r="GJ88" t="s">
        <v>234</v>
      </c>
      <c r="GK88" t="s">
        <v>234</v>
      </c>
      <c r="GL88" t="s">
        <v>234</v>
      </c>
      <c r="GM88" t="s">
        <v>234</v>
      </c>
      <c r="GN88" t="s">
        <v>234</v>
      </c>
      <c r="GO88" t="s">
        <v>234</v>
      </c>
      <c r="GP88" t="s">
        <v>234</v>
      </c>
      <c r="GQ88" t="s">
        <v>234</v>
      </c>
      <c r="GR88" t="s">
        <v>234</v>
      </c>
      <c r="GS88" t="s">
        <v>234</v>
      </c>
      <c r="GT88" t="s">
        <v>234</v>
      </c>
      <c r="GU88" t="s">
        <v>234</v>
      </c>
      <c r="GV88" t="s">
        <v>234</v>
      </c>
      <c r="GW88" t="s">
        <v>234</v>
      </c>
      <c r="GX88" t="s">
        <v>234</v>
      </c>
      <c r="GY88" t="s">
        <v>234</v>
      </c>
      <c r="GZ88" t="s">
        <v>234</v>
      </c>
      <c r="HA88" t="s">
        <v>234</v>
      </c>
      <c r="HB88" t="s">
        <v>234</v>
      </c>
      <c r="HC88" t="s">
        <v>234</v>
      </c>
      <c r="HD88" t="s">
        <v>234</v>
      </c>
      <c r="HE88" t="s">
        <v>234</v>
      </c>
      <c r="HF88" t="s">
        <v>234</v>
      </c>
      <c r="HG88" t="s">
        <v>234</v>
      </c>
      <c r="HH88" t="s">
        <v>234</v>
      </c>
      <c r="HI88" t="s">
        <v>234</v>
      </c>
      <c r="HJ88" t="s">
        <v>234</v>
      </c>
      <c r="HK88" t="s">
        <v>236</v>
      </c>
      <c r="HL88" t="s">
        <v>236</v>
      </c>
      <c r="HM88" t="s">
        <v>236</v>
      </c>
      <c r="HN88" t="s">
        <v>236</v>
      </c>
      <c r="HO88" t="s">
        <v>234</v>
      </c>
      <c r="HP88" t="s">
        <v>236</v>
      </c>
    </row>
    <row r="89" spans="1:224" x14ac:dyDescent="0.2">
      <c r="A89" t="s">
        <v>325</v>
      </c>
      <c r="B89" t="s">
        <v>238</v>
      </c>
      <c r="C89" t="s">
        <v>234</v>
      </c>
      <c r="D89" t="s">
        <v>234</v>
      </c>
      <c r="E89" t="s">
        <v>234</v>
      </c>
      <c r="F89" t="s">
        <v>234</v>
      </c>
      <c r="G89" t="s">
        <v>234</v>
      </c>
      <c r="H89" t="s">
        <v>234</v>
      </c>
      <c r="I89" t="s">
        <v>234</v>
      </c>
      <c r="J89" t="s">
        <v>234</v>
      </c>
      <c r="K89" t="s">
        <v>234</v>
      </c>
      <c r="L89" t="s">
        <v>234</v>
      </c>
      <c r="M89" t="s">
        <v>234</v>
      </c>
      <c r="N89" t="s">
        <v>234</v>
      </c>
      <c r="Q89" t="s">
        <v>235</v>
      </c>
      <c r="R89" t="s">
        <v>235</v>
      </c>
      <c r="S89" t="s">
        <v>234</v>
      </c>
      <c r="T89" t="s">
        <v>235</v>
      </c>
      <c r="U89" t="s">
        <v>234</v>
      </c>
      <c r="V89" t="s">
        <v>234</v>
      </c>
      <c r="W89" t="s">
        <v>236</v>
      </c>
      <c r="X89" t="s">
        <v>234</v>
      </c>
      <c r="Y89" t="s">
        <v>234</v>
      </c>
      <c r="Z89" t="s">
        <v>236</v>
      </c>
      <c r="AA89" t="s">
        <v>235</v>
      </c>
      <c r="AB89" t="s">
        <v>234</v>
      </c>
      <c r="AC89" t="s">
        <v>234</v>
      </c>
      <c r="AF89" t="s">
        <v>234</v>
      </c>
      <c r="AG89" t="s">
        <v>234</v>
      </c>
      <c r="AH89" t="s">
        <v>236</v>
      </c>
      <c r="AI89" t="s">
        <v>234</v>
      </c>
      <c r="AJ89" t="s">
        <v>235</v>
      </c>
      <c r="AK89" t="s">
        <v>234</v>
      </c>
      <c r="AL89" t="s">
        <v>234</v>
      </c>
      <c r="AM89" t="s">
        <v>234</v>
      </c>
      <c r="AN89" t="s">
        <v>234</v>
      </c>
      <c r="AO89" t="s">
        <v>234</v>
      </c>
      <c r="AP89" t="s">
        <v>234</v>
      </c>
      <c r="AQ89" t="s">
        <v>234</v>
      </c>
      <c r="AR89" t="s">
        <v>234</v>
      </c>
      <c r="AU89" t="s">
        <v>235</v>
      </c>
      <c r="AV89" t="s">
        <v>234</v>
      </c>
      <c r="AW89" t="s">
        <v>234</v>
      </c>
      <c r="AX89" t="s">
        <v>241</v>
      </c>
      <c r="AY89" t="s">
        <v>234</v>
      </c>
      <c r="AZ89" t="s">
        <v>234</v>
      </c>
      <c r="BA89" t="s">
        <v>234</v>
      </c>
      <c r="BB89" t="s">
        <v>234</v>
      </c>
      <c r="BC89" t="s">
        <v>234</v>
      </c>
      <c r="BD89" t="s">
        <v>234</v>
      </c>
      <c r="BE89" t="s">
        <v>234</v>
      </c>
      <c r="BH89" t="s">
        <v>234</v>
      </c>
      <c r="BI89" t="s">
        <v>234</v>
      </c>
      <c r="BJ89" t="s">
        <v>234</v>
      </c>
      <c r="BK89" t="s">
        <v>234</v>
      </c>
      <c r="BL89" t="s">
        <v>238</v>
      </c>
      <c r="BM89" t="s">
        <v>238</v>
      </c>
      <c r="BN89" t="s">
        <v>234</v>
      </c>
      <c r="BO89" t="s">
        <v>234</v>
      </c>
      <c r="BP89" t="s">
        <v>235</v>
      </c>
      <c r="BQ89" t="s">
        <v>234</v>
      </c>
      <c r="BR89" t="s">
        <v>234</v>
      </c>
      <c r="BS89" t="s">
        <v>235</v>
      </c>
      <c r="BT89" t="s">
        <v>235</v>
      </c>
      <c r="BW89" t="s">
        <v>234</v>
      </c>
      <c r="BX89" t="s">
        <v>234</v>
      </c>
      <c r="BY89" t="s">
        <v>234</v>
      </c>
      <c r="BZ89" t="s">
        <v>234</v>
      </c>
      <c r="CA89" t="s">
        <v>238</v>
      </c>
      <c r="CB89" t="s">
        <v>234</v>
      </c>
      <c r="CC89" t="s">
        <v>238</v>
      </c>
      <c r="CD89" t="s">
        <v>234</v>
      </c>
      <c r="CE89" t="s">
        <v>234</v>
      </c>
      <c r="CF89" t="s">
        <v>234</v>
      </c>
      <c r="CG89" t="s">
        <v>234</v>
      </c>
      <c r="CH89" t="s">
        <v>234</v>
      </c>
      <c r="CK89" t="s">
        <v>234</v>
      </c>
      <c r="CL89" t="s">
        <v>234</v>
      </c>
      <c r="CM89" t="s">
        <v>235</v>
      </c>
      <c r="CN89" t="s">
        <v>234</v>
      </c>
      <c r="CO89" t="s">
        <v>234</v>
      </c>
      <c r="CP89" t="s">
        <v>234</v>
      </c>
      <c r="CQ89" t="s">
        <v>235</v>
      </c>
      <c r="DF89" t="s">
        <v>234</v>
      </c>
      <c r="DG89" t="s">
        <v>234</v>
      </c>
      <c r="DH89" t="s">
        <v>235</v>
      </c>
      <c r="DI89" t="s">
        <v>235</v>
      </c>
      <c r="DJ89" t="s">
        <v>234</v>
      </c>
      <c r="DK89" t="s">
        <v>235</v>
      </c>
      <c r="DL89" t="s">
        <v>234</v>
      </c>
      <c r="DM89" t="s">
        <v>235</v>
      </c>
      <c r="DN89" t="s">
        <v>234</v>
      </c>
      <c r="DO89" t="s">
        <v>235</v>
      </c>
      <c r="DP89" t="s">
        <v>234</v>
      </c>
      <c r="DQ89" t="s">
        <v>234</v>
      </c>
      <c r="DR89" t="s">
        <v>234</v>
      </c>
      <c r="DS89" t="s">
        <v>234</v>
      </c>
      <c r="DT89" t="s">
        <v>234</v>
      </c>
      <c r="DX89" t="s">
        <v>234</v>
      </c>
      <c r="DY89" t="s">
        <v>234</v>
      </c>
      <c r="DZ89" t="s">
        <v>234</v>
      </c>
      <c r="EA89" t="s">
        <v>234</v>
      </c>
      <c r="EB89" t="s">
        <v>235</v>
      </c>
      <c r="EC89" t="s">
        <v>235</v>
      </c>
      <c r="ED89" t="s">
        <v>234</v>
      </c>
      <c r="EE89" t="s">
        <v>234</v>
      </c>
      <c r="EF89" t="s">
        <v>234</v>
      </c>
      <c r="EG89" t="s">
        <v>234</v>
      </c>
      <c r="EH89" t="s">
        <v>238</v>
      </c>
      <c r="EI89" t="s">
        <v>238</v>
      </c>
      <c r="EJ89" t="s">
        <v>235</v>
      </c>
      <c r="EK89" t="s">
        <v>241</v>
      </c>
      <c r="EL89" t="s">
        <v>235</v>
      </c>
      <c r="EM89" t="s">
        <v>235</v>
      </c>
      <c r="EN89" t="s">
        <v>234</v>
      </c>
      <c r="EO89" t="s">
        <v>235</v>
      </c>
      <c r="EP89" t="s">
        <v>234</v>
      </c>
      <c r="EQ89" t="s">
        <v>234</v>
      </c>
      <c r="ER89" t="s">
        <v>234</v>
      </c>
      <c r="ES89" t="s">
        <v>234</v>
      </c>
      <c r="ET89" t="s">
        <v>238</v>
      </c>
      <c r="EU89" t="s">
        <v>234</v>
      </c>
      <c r="EV89" t="s">
        <v>235</v>
      </c>
      <c r="EW89" t="s">
        <v>241</v>
      </c>
      <c r="EX89" t="s">
        <v>235</v>
      </c>
      <c r="EY89" t="s">
        <v>235</v>
      </c>
      <c r="EZ89" t="s">
        <v>235</v>
      </c>
      <c r="FA89" t="s">
        <v>234</v>
      </c>
      <c r="FB89" t="s">
        <v>234</v>
      </c>
      <c r="FC89" t="s">
        <v>234</v>
      </c>
      <c r="FD89" t="s">
        <v>238</v>
      </c>
      <c r="FE89" t="s">
        <v>234</v>
      </c>
      <c r="FF89" t="s">
        <v>238</v>
      </c>
      <c r="FG89" t="s">
        <v>234</v>
      </c>
      <c r="FH89" t="s">
        <v>234</v>
      </c>
      <c r="FI89" t="s">
        <v>234</v>
      </c>
      <c r="FJ89" t="s">
        <v>238</v>
      </c>
      <c r="FK89" t="s">
        <v>234</v>
      </c>
      <c r="FL89" t="s">
        <v>234</v>
      </c>
      <c r="FM89" t="s">
        <v>234</v>
      </c>
      <c r="FN89" t="s">
        <v>234</v>
      </c>
      <c r="FO89" t="s">
        <v>234</v>
      </c>
      <c r="FP89" t="s">
        <v>234</v>
      </c>
      <c r="FQ89" t="s">
        <v>235</v>
      </c>
      <c r="FR89" t="s">
        <v>234</v>
      </c>
      <c r="FU89" t="s">
        <v>234</v>
      </c>
      <c r="FV89" t="s">
        <v>234</v>
      </c>
      <c r="FW89" t="s">
        <v>234</v>
      </c>
      <c r="FX89" t="s">
        <v>234</v>
      </c>
      <c r="FY89" t="s">
        <v>238</v>
      </c>
      <c r="FZ89" t="s">
        <v>238</v>
      </c>
      <c r="GA89" t="s">
        <v>234</v>
      </c>
      <c r="GB89" t="s">
        <v>234</v>
      </c>
      <c r="GC89" t="s">
        <v>234</v>
      </c>
      <c r="GD89" t="s">
        <v>235</v>
      </c>
      <c r="GE89" t="s">
        <v>235</v>
      </c>
      <c r="GF89" t="s">
        <v>235</v>
      </c>
      <c r="GG89" t="s">
        <v>234</v>
      </c>
      <c r="GH89" t="s">
        <v>234</v>
      </c>
      <c r="GI89" t="s">
        <v>234</v>
      </c>
      <c r="GJ89" t="s">
        <v>234</v>
      </c>
      <c r="GK89" t="s">
        <v>238</v>
      </c>
      <c r="GL89" t="s">
        <v>238</v>
      </c>
      <c r="GM89" t="s">
        <v>234</v>
      </c>
      <c r="GN89" t="s">
        <v>234</v>
      </c>
      <c r="GO89" t="s">
        <v>234</v>
      </c>
      <c r="GP89" t="s">
        <v>234</v>
      </c>
      <c r="GQ89" t="s">
        <v>234</v>
      </c>
      <c r="GR89" t="s">
        <v>235</v>
      </c>
      <c r="GS89" t="s">
        <v>234</v>
      </c>
      <c r="GT89" t="s">
        <v>234</v>
      </c>
      <c r="GU89" t="s">
        <v>234</v>
      </c>
      <c r="GV89" t="s">
        <v>238</v>
      </c>
      <c r="GW89" t="s">
        <v>234</v>
      </c>
      <c r="GX89" t="s">
        <v>238</v>
      </c>
      <c r="GY89" t="s">
        <v>235</v>
      </c>
      <c r="GZ89" t="s">
        <v>234</v>
      </c>
      <c r="HA89" t="s">
        <v>234</v>
      </c>
      <c r="HB89" t="s">
        <v>234</v>
      </c>
      <c r="HC89" t="s">
        <v>235</v>
      </c>
      <c r="HD89" t="s">
        <v>234</v>
      </c>
      <c r="HE89" t="s">
        <v>234</v>
      </c>
      <c r="HF89" t="s">
        <v>234</v>
      </c>
      <c r="HG89" t="s">
        <v>234</v>
      </c>
      <c r="HH89" t="s">
        <v>234</v>
      </c>
      <c r="HI89" t="s">
        <v>234</v>
      </c>
      <c r="HJ89" t="s">
        <v>238</v>
      </c>
      <c r="HK89" t="s">
        <v>235</v>
      </c>
      <c r="HL89" t="s">
        <v>234</v>
      </c>
      <c r="HM89" t="s">
        <v>234</v>
      </c>
      <c r="HN89" t="s">
        <v>234</v>
      </c>
      <c r="HO89" t="s">
        <v>234</v>
      </c>
      <c r="HP89" t="s">
        <v>235</v>
      </c>
    </row>
    <row r="90" spans="1:224" x14ac:dyDescent="0.2">
      <c r="A90" t="s">
        <v>326</v>
      </c>
      <c r="B90" t="s">
        <v>234</v>
      </c>
      <c r="C90" t="s">
        <v>234</v>
      </c>
      <c r="D90" t="s">
        <v>234</v>
      </c>
      <c r="E90" t="s">
        <v>234</v>
      </c>
      <c r="F90" t="s">
        <v>234</v>
      </c>
      <c r="G90" t="s">
        <v>234</v>
      </c>
      <c r="H90" t="s">
        <v>234</v>
      </c>
      <c r="I90" t="s">
        <v>234</v>
      </c>
      <c r="J90" t="s">
        <v>234</v>
      </c>
      <c r="K90" t="s">
        <v>241</v>
      </c>
      <c r="L90" t="s">
        <v>234</v>
      </c>
      <c r="M90" t="s">
        <v>234</v>
      </c>
      <c r="N90" t="s">
        <v>234</v>
      </c>
      <c r="Q90" t="s">
        <v>234</v>
      </c>
      <c r="R90" t="s">
        <v>234</v>
      </c>
      <c r="S90" t="s">
        <v>234</v>
      </c>
      <c r="T90" t="s">
        <v>234</v>
      </c>
      <c r="U90" t="s">
        <v>234</v>
      </c>
      <c r="V90" t="s">
        <v>234</v>
      </c>
      <c r="W90" t="s">
        <v>236</v>
      </c>
      <c r="X90" t="s">
        <v>234</v>
      </c>
      <c r="Y90" t="s">
        <v>234</v>
      </c>
      <c r="Z90" t="s">
        <v>241</v>
      </c>
      <c r="AA90" t="s">
        <v>234</v>
      </c>
      <c r="AB90" t="s">
        <v>234</v>
      </c>
      <c r="AC90" t="s">
        <v>234</v>
      </c>
      <c r="AF90" t="s">
        <v>234</v>
      </c>
      <c r="AG90" t="s">
        <v>241</v>
      </c>
      <c r="AH90" t="s">
        <v>236</v>
      </c>
      <c r="AI90" t="s">
        <v>234</v>
      </c>
      <c r="AJ90" t="s">
        <v>241</v>
      </c>
      <c r="AK90" t="s">
        <v>234</v>
      </c>
      <c r="AL90" t="s">
        <v>234</v>
      </c>
      <c r="AM90" t="s">
        <v>241</v>
      </c>
      <c r="AN90" t="s">
        <v>234</v>
      </c>
      <c r="AO90" t="s">
        <v>241</v>
      </c>
      <c r="AP90" t="s">
        <v>234</v>
      </c>
      <c r="AQ90" t="s">
        <v>234</v>
      </c>
      <c r="AR90" t="s">
        <v>234</v>
      </c>
      <c r="AU90" t="s">
        <v>234</v>
      </c>
      <c r="AV90" t="s">
        <v>236</v>
      </c>
      <c r="AW90" t="s">
        <v>234</v>
      </c>
      <c r="AX90" t="s">
        <v>236</v>
      </c>
      <c r="AY90" t="s">
        <v>234</v>
      </c>
      <c r="AZ90" t="s">
        <v>241</v>
      </c>
      <c r="BA90" t="s">
        <v>241</v>
      </c>
      <c r="BB90" t="s">
        <v>241</v>
      </c>
      <c r="BC90" t="s">
        <v>236</v>
      </c>
      <c r="BD90" t="s">
        <v>234</v>
      </c>
      <c r="BE90" t="s">
        <v>234</v>
      </c>
      <c r="BH90" t="s">
        <v>234</v>
      </c>
      <c r="BI90" t="s">
        <v>234</v>
      </c>
      <c r="BJ90" t="s">
        <v>234</v>
      </c>
      <c r="BK90" t="s">
        <v>234</v>
      </c>
      <c r="BL90" t="s">
        <v>234</v>
      </c>
      <c r="BM90" t="s">
        <v>234</v>
      </c>
      <c r="BN90" t="s">
        <v>234</v>
      </c>
      <c r="BO90" t="s">
        <v>234</v>
      </c>
      <c r="BP90" t="s">
        <v>234</v>
      </c>
      <c r="BQ90" t="s">
        <v>234</v>
      </c>
      <c r="BR90" t="s">
        <v>234</v>
      </c>
      <c r="BS90" t="s">
        <v>234</v>
      </c>
      <c r="BT90" t="s">
        <v>236</v>
      </c>
      <c r="BW90" t="s">
        <v>234</v>
      </c>
      <c r="BX90" t="s">
        <v>234</v>
      </c>
      <c r="BY90" t="s">
        <v>234</v>
      </c>
      <c r="BZ90" t="s">
        <v>234</v>
      </c>
      <c r="CA90" t="s">
        <v>234</v>
      </c>
      <c r="CB90" t="s">
        <v>234</v>
      </c>
      <c r="CC90" t="s">
        <v>238</v>
      </c>
      <c r="CD90" t="s">
        <v>234</v>
      </c>
      <c r="CE90" t="s">
        <v>234</v>
      </c>
      <c r="CF90" t="s">
        <v>234</v>
      </c>
      <c r="CG90" t="s">
        <v>234</v>
      </c>
      <c r="CH90" t="s">
        <v>234</v>
      </c>
      <c r="CK90" t="s">
        <v>234</v>
      </c>
      <c r="CL90" t="s">
        <v>238</v>
      </c>
      <c r="CM90" t="s">
        <v>234</v>
      </c>
      <c r="CN90" t="s">
        <v>234</v>
      </c>
      <c r="CO90" t="s">
        <v>234</v>
      </c>
      <c r="CP90" t="s">
        <v>234</v>
      </c>
      <c r="CQ90" t="s">
        <v>234</v>
      </c>
      <c r="DF90" t="s">
        <v>234</v>
      </c>
      <c r="DG90" t="s">
        <v>234</v>
      </c>
      <c r="DH90" t="s">
        <v>234</v>
      </c>
      <c r="DI90" t="s">
        <v>234</v>
      </c>
      <c r="DJ90" t="s">
        <v>234</v>
      </c>
      <c r="DK90" t="s">
        <v>234</v>
      </c>
      <c r="DL90" t="s">
        <v>234</v>
      </c>
      <c r="DM90" t="s">
        <v>234</v>
      </c>
      <c r="DN90" t="s">
        <v>241</v>
      </c>
      <c r="DO90" t="s">
        <v>234</v>
      </c>
      <c r="DP90" t="s">
        <v>234</v>
      </c>
      <c r="DQ90" t="s">
        <v>234</v>
      </c>
      <c r="DR90" t="s">
        <v>234</v>
      </c>
      <c r="DS90" t="s">
        <v>234</v>
      </c>
      <c r="DT90" t="s">
        <v>234</v>
      </c>
      <c r="DX90" t="s">
        <v>234</v>
      </c>
      <c r="DY90" t="s">
        <v>234</v>
      </c>
      <c r="DZ90" t="s">
        <v>234</v>
      </c>
      <c r="EA90" t="s">
        <v>234</v>
      </c>
      <c r="EB90" t="s">
        <v>234</v>
      </c>
      <c r="EC90" t="s">
        <v>234</v>
      </c>
      <c r="ED90" t="s">
        <v>234</v>
      </c>
      <c r="EE90" t="s">
        <v>234</v>
      </c>
      <c r="EF90" t="s">
        <v>234</v>
      </c>
      <c r="EG90" t="s">
        <v>234</v>
      </c>
      <c r="EH90" t="s">
        <v>234</v>
      </c>
      <c r="EI90" t="s">
        <v>238</v>
      </c>
      <c r="EJ90" t="s">
        <v>234</v>
      </c>
      <c r="EK90" t="s">
        <v>241</v>
      </c>
      <c r="EL90" t="s">
        <v>234</v>
      </c>
      <c r="EM90" t="s">
        <v>234</v>
      </c>
      <c r="EN90" t="s">
        <v>234</v>
      </c>
      <c r="EO90" t="s">
        <v>234</v>
      </c>
      <c r="EP90" t="s">
        <v>234</v>
      </c>
      <c r="EQ90" t="s">
        <v>234</v>
      </c>
      <c r="ER90" t="s">
        <v>234</v>
      </c>
      <c r="ES90" t="s">
        <v>234</v>
      </c>
      <c r="ET90" t="s">
        <v>234</v>
      </c>
      <c r="EU90" t="s">
        <v>234</v>
      </c>
      <c r="EV90" t="s">
        <v>234</v>
      </c>
      <c r="EW90" t="s">
        <v>234</v>
      </c>
      <c r="EX90" t="s">
        <v>234</v>
      </c>
      <c r="EY90" t="s">
        <v>234</v>
      </c>
      <c r="EZ90" t="s">
        <v>234</v>
      </c>
      <c r="FA90" t="s">
        <v>234</v>
      </c>
      <c r="FB90" t="s">
        <v>234</v>
      </c>
      <c r="FC90" t="s">
        <v>234</v>
      </c>
      <c r="FD90" t="s">
        <v>234</v>
      </c>
      <c r="FE90" t="s">
        <v>234</v>
      </c>
      <c r="FF90" t="s">
        <v>234</v>
      </c>
      <c r="FG90" t="s">
        <v>234</v>
      </c>
      <c r="FH90" t="s">
        <v>234</v>
      </c>
      <c r="FI90" t="s">
        <v>234</v>
      </c>
      <c r="FJ90" t="s">
        <v>234</v>
      </c>
      <c r="FK90" t="s">
        <v>234</v>
      </c>
      <c r="FL90" t="s">
        <v>234</v>
      </c>
      <c r="FM90" t="s">
        <v>234</v>
      </c>
      <c r="FN90" t="s">
        <v>241</v>
      </c>
      <c r="FO90" t="s">
        <v>234</v>
      </c>
      <c r="FP90" t="s">
        <v>234</v>
      </c>
      <c r="FQ90" t="s">
        <v>234</v>
      </c>
      <c r="FR90" t="s">
        <v>234</v>
      </c>
      <c r="FU90" t="s">
        <v>234</v>
      </c>
      <c r="FV90" t="s">
        <v>234</v>
      </c>
      <c r="FW90" t="s">
        <v>234</v>
      </c>
      <c r="FX90" t="s">
        <v>234</v>
      </c>
      <c r="FY90" t="s">
        <v>234</v>
      </c>
      <c r="FZ90" t="s">
        <v>234</v>
      </c>
      <c r="GA90" t="s">
        <v>234</v>
      </c>
      <c r="GB90" t="s">
        <v>234</v>
      </c>
      <c r="GC90" t="s">
        <v>234</v>
      </c>
      <c r="GD90" t="s">
        <v>241</v>
      </c>
      <c r="GE90" t="s">
        <v>234</v>
      </c>
      <c r="GF90" t="s">
        <v>234</v>
      </c>
      <c r="GG90" t="s">
        <v>234</v>
      </c>
      <c r="GH90" t="s">
        <v>234</v>
      </c>
      <c r="GI90" t="s">
        <v>234</v>
      </c>
      <c r="GJ90" t="s">
        <v>234</v>
      </c>
      <c r="GK90" t="s">
        <v>234</v>
      </c>
      <c r="GL90" t="s">
        <v>234</v>
      </c>
      <c r="GM90" t="s">
        <v>234</v>
      </c>
      <c r="GN90" t="s">
        <v>234</v>
      </c>
      <c r="GO90" t="s">
        <v>234</v>
      </c>
      <c r="GP90" t="s">
        <v>234</v>
      </c>
      <c r="GQ90" t="s">
        <v>234</v>
      </c>
      <c r="GR90" t="s">
        <v>234</v>
      </c>
      <c r="GS90" t="s">
        <v>234</v>
      </c>
      <c r="GT90" t="s">
        <v>234</v>
      </c>
      <c r="GU90" t="s">
        <v>234</v>
      </c>
      <c r="GV90" t="s">
        <v>234</v>
      </c>
      <c r="GW90" t="s">
        <v>234</v>
      </c>
      <c r="GX90" t="s">
        <v>234</v>
      </c>
      <c r="GY90" t="s">
        <v>234</v>
      </c>
      <c r="GZ90" t="s">
        <v>234</v>
      </c>
      <c r="HA90" t="s">
        <v>234</v>
      </c>
      <c r="HB90" t="s">
        <v>241</v>
      </c>
      <c r="HC90" t="s">
        <v>234</v>
      </c>
      <c r="HD90" t="s">
        <v>234</v>
      </c>
      <c r="HE90" t="s">
        <v>234</v>
      </c>
      <c r="HF90" t="s">
        <v>234</v>
      </c>
      <c r="HG90" t="s">
        <v>234</v>
      </c>
      <c r="HH90" t="s">
        <v>234</v>
      </c>
      <c r="HI90" t="s">
        <v>234</v>
      </c>
      <c r="HJ90" t="s">
        <v>234</v>
      </c>
      <c r="HK90" t="s">
        <v>234</v>
      </c>
      <c r="HL90" t="s">
        <v>234</v>
      </c>
      <c r="HM90" t="s">
        <v>234</v>
      </c>
      <c r="HN90" t="s">
        <v>234</v>
      </c>
      <c r="HO90" t="s">
        <v>234</v>
      </c>
      <c r="HP90" t="s">
        <v>234</v>
      </c>
    </row>
    <row r="91" spans="1:224" x14ac:dyDescent="0.2">
      <c r="A91" t="s">
        <v>327</v>
      </c>
      <c r="B91" t="s">
        <v>234</v>
      </c>
      <c r="C91" t="s">
        <v>234</v>
      </c>
      <c r="D91" t="s">
        <v>234</v>
      </c>
      <c r="E91" t="s">
        <v>234</v>
      </c>
      <c r="F91" t="s">
        <v>234</v>
      </c>
      <c r="G91" t="s">
        <v>234</v>
      </c>
      <c r="H91" t="s">
        <v>234</v>
      </c>
      <c r="I91" t="s">
        <v>241</v>
      </c>
      <c r="J91" t="s">
        <v>234</v>
      </c>
      <c r="K91" t="s">
        <v>236</v>
      </c>
      <c r="L91" t="s">
        <v>234</v>
      </c>
      <c r="M91" t="s">
        <v>234</v>
      </c>
      <c r="N91" t="s">
        <v>234</v>
      </c>
      <c r="Q91" t="s">
        <v>234</v>
      </c>
      <c r="R91" t="s">
        <v>234</v>
      </c>
      <c r="S91" t="s">
        <v>234</v>
      </c>
      <c r="T91" t="s">
        <v>234</v>
      </c>
      <c r="U91" t="s">
        <v>234</v>
      </c>
      <c r="V91" t="s">
        <v>234</v>
      </c>
      <c r="W91" t="s">
        <v>236</v>
      </c>
      <c r="X91" t="s">
        <v>234</v>
      </c>
      <c r="Y91" t="s">
        <v>234</v>
      </c>
      <c r="Z91" t="s">
        <v>236</v>
      </c>
      <c r="AA91" t="s">
        <v>234</v>
      </c>
      <c r="AB91" t="s">
        <v>234</v>
      </c>
      <c r="AC91" t="s">
        <v>234</v>
      </c>
      <c r="AF91" t="s">
        <v>237</v>
      </c>
      <c r="AG91" t="s">
        <v>241</v>
      </c>
      <c r="AH91" t="s">
        <v>236</v>
      </c>
      <c r="AI91" t="s">
        <v>237</v>
      </c>
      <c r="AJ91" t="s">
        <v>241</v>
      </c>
      <c r="AK91" t="s">
        <v>234</v>
      </c>
      <c r="AL91" t="s">
        <v>234</v>
      </c>
      <c r="AM91" t="s">
        <v>241</v>
      </c>
      <c r="AN91" t="s">
        <v>241</v>
      </c>
      <c r="AO91" t="s">
        <v>241</v>
      </c>
      <c r="AP91" t="s">
        <v>234</v>
      </c>
      <c r="AQ91" t="s">
        <v>234</v>
      </c>
      <c r="AR91" t="s">
        <v>234</v>
      </c>
      <c r="AU91" t="s">
        <v>234</v>
      </c>
      <c r="AV91" t="s">
        <v>236</v>
      </c>
      <c r="AW91" t="s">
        <v>234</v>
      </c>
      <c r="AX91" t="s">
        <v>236</v>
      </c>
      <c r="AY91" t="s">
        <v>234</v>
      </c>
      <c r="AZ91" t="s">
        <v>236</v>
      </c>
      <c r="BA91" t="s">
        <v>236</v>
      </c>
      <c r="BB91" t="s">
        <v>241</v>
      </c>
      <c r="BC91" t="s">
        <v>236</v>
      </c>
      <c r="BD91" t="s">
        <v>241</v>
      </c>
      <c r="BE91" t="s">
        <v>234</v>
      </c>
      <c r="BH91" t="s">
        <v>234</v>
      </c>
      <c r="BI91" t="s">
        <v>234</v>
      </c>
      <c r="BJ91" t="s">
        <v>234</v>
      </c>
      <c r="BK91" t="s">
        <v>234</v>
      </c>
      <c r="BL91" t="s">
        <v>234</v>
      </c>
      <c r="BM91" t="s">
        <v>234</v>
      </c>
      <c r="BN91" t="s">
        <v>234</v>
      </c>
      <c r="BO91" t="s">
        <v>234</v>
      </c>
      <c r="BP91" t="s">
        <v>234</v>
      </c>
      <c r="BQ91" t="s">
        <v>234</v>
      </c>
      <c r="BR91" t="s">
        <v>234</v>
      </c>
      <c r="BS91" t="s">
        <v>234</v>
      </c>
      <c r="BT91" t="s">
        <v>236</v>
      </c>
      <c r="BW91" t="s">
        <v>234</v>
      </c>
      <c r="BX91" t="s">
        <v>234</v>
      </c>
      <c r="BY91" t="s">
        <v>234</v>
      </c>
      <c r="BZ91" t="s">
        <v>234</v>
      </c>
      <c r="CA91" t="s">
        <v>234</v>
      </c>
      <c r="CB91" t="s">
        <v>234</v>
      </c>
      <c r="CC91" t="s">
        <v>238</v>
      </c>
      <c r="CD91" t="s">
        <v>234</v>
      </c>
      <c r="CE91" t="s">
        <v>234</v>
      </c>
      <c r="CF91" t="s">
        <v>234</v>
      </c>
      <c r="CG91" t="s">
        <v>234</v>
      </c>
      <c r="CH91" t="s">
        <v>234</v>
      </c>
      <c r="CK91" t="s">
        <v>234</v>
      </c>
      <c r="CL91" t="s">
        <v>238</v>
      </c>
      <c r="CM91" t="s">
        <v>234</v>
      </c>
      <c r="CN91" t="s">
        <v>234</v>
      </c>
      <c r="CO91" t="s">
        <v>234</v>
      </c>
      <c r="CP91" t="s">
        <v>234</v>
      </c>
      <c r="CQ91" t="s">
        <v>234</v>
      </c>
      <c r="DF91" t="s">
        <v>234</v>
      </c>
      <c r="DG91" t="s">
        <v>234</v>
      </c>
      <c r="DH91" t="s">
        <v>234</v>
      </c>
      <c r="DI91" t="s">
        <v>234</v>
      </c>
      <c r="DJ91" t="s">
        <v>234</v>
      </c>
      <c r="DK91" t="s">
        <v>234</v>
      </c>
      <c r="DL91" t="s">
        <v>234</v>
      </c>
      <c r="DM91" t="s">
        <v>234</v>
      </c>
      <c r="DN91" t="s">
        <v>241</v>
      </c>
      <c r="DO91" t="s">
        <v>234</v>
      </c>
      <c r="DP91" t="s">
        <v>234</v>
      </c>
      <c r="DQ91" t="s">
        <v>234</v>
      </c>
      <c r="DR91" t="s">
        <v>234</v>
      </c>
      <c r="DS91" t="s">
        <v>234</v>
      </c>
      <c r="DT91" t="s">
        <v>234</v>
      </c>
      <c r="DX91" t="s">
        <v>234</v>
      </c>
      <c r="DY91" t="s">
        <v>234</v>
      </c>
      <c r="DZ91" t="s">
        <v>234</v>
      </c>
      <c r="EA91" t="s">
        <v>234</v>
      </c>
      <c r="EB91" t="s">
        <v>235</v>
      </c>
      <c r="EC91" t="s">
        <v>234</v>
      </c>
      <c r="ED91" t="s">
        <v>234</v>
      </c>
      <c r="EE91" t="s">
        <v>234</v>
      </c>
      <c r="EF91" t="s">
        <v>234</v>
      </c>
      <c r="EG91" t="s">
        <v>234</v>
      </c>
      <c r="EH91" t="s">
        <v>237</v>
      </c>
      <c r="EI91" t="s">
        <v>237</v>
      </c>
      <c r="EJ91" t="s">
        <v>234</v>
      </c>
      <c r="EK91" t="s">
        <v>241</v>
      </c>
      <c r="EL91" t="s">
        <v>234</v>
      </c>
      <c r="EM91" t="s">
        <v>234</v>
      </c>
      <c r="EN91" t="s">
        <v>234</v>
      </c>
      <c r="EO91" t="s">
        <v>234</v>
      </c>
      <c r="EP91" t="s">
        <v>234</v>
      </c>
      <c r="EQ91" t="s">
        <v>234</v>
      </c>
      <c r="ER91" t="s">
        <v>234</v>
      </c>
      <c r="ES91" t="s">
        <v>234</v>
      </c>
      <c r="ET91" t="s">
        <v>234</v>
      </c>
      <c r="EU91" t="s">
        <v>234</v>
      </c>
      <c r="EV91" t="s">
        <v>234</v>
      </c>
      <c r="EW91" t="s">
        <v>234</v>
      </c>
      <c r="EX91" t="s">
        <v>234</v>
      </c>
      <c r="EY91" t="s">
        <v>234</v>
      </c>
      <c r="EZ91" t="s">
        <v>234</v>
      </c>
      <c r="FA91" t="s">
        <v>234</v>
      </c>
      <c r="FB91" t="s">
        <v>234</v>
      </c>
      <c r="FC91" t="s">
        <v>234</v>
      </c>
      <c r="FD91" t="s">
        <v>234</v>
      </c>
      <c r="FE91" t="s">
        <v>234</v>
      </c>
      <c r="FF91" t="s">
        <v>234</v>
      </c>
      <c r="FG91" t="s">
        <v>234</v>
      </c>
      <c r="FH91" t="s">
        <v>234</v>
      </c>
      <c r="FI91" t="s">
        <v>234</v>
      </c>
      <c r="FJ91" t="s">
        <v>234</v>
      </c>
      <c r="FK91" t="s">
        <v>234</v>
      </c>
      <c r="FL91" t="s">
        <v>234</v>
      </c>
      <c r="FM91" t="s">
        <v>234</v>
      </c>
      <c r="FN91" t="s">
        <v>241</v>
      </c>
      <c r="FO91" t="s">
        <v>234</v>
      </c>
      <c r="FP91" t="s">
        <v>234</v>
      </c>
      <c r="FQ91" t="s">
        <v>234</v>
      </c>
      <c r="FR91" t="s">
        <v>234</v>
      </c>
      <c r="FU91" t="s">
        <v>234</v>
      </c>
      <c r="FV91" t="s">
        <v>234</v>
      </c>
      <c r="FW91" t="s">
        <v>234</v>
      </c>
      <c r="FX91" t="s">
        <v>234</v>
      </c>
      <c r="FY91" t="s">
        <v>234</v>
      </c>
      <c r="FZ91" t="s">
        <v>234</v>
      </c>
      <c r="GA91" t="s">
        <v>234</v>
      </c>
      <c r="GB91" t="s">
        <v>234</v>
      </c>
      <c r="GC91" t="s">
        <v>234</v>
      </c>
      <c r="GD91" t="s">
        <v>241</v>
      </c>
      <c r="GE91" t="s">
        <v>234</v>
      </c>
      <c r="GF91" t="s">
        <v>234</v>
      </c>
      <c r="GG91" t="s">
        <v>234</v>
      </c>
      <c r="GH91" t="s">
        <v>237</v>
      </c>
      <c r="GI91" t="s">
        <v>234</v>
      </c>
      <c r="GJ91" t="s">
        <v>234</v>
      </c>
      <c r="GK91" t="s">
        <v>234</v>
      </c>
      <c r="GL91" t="s">
        <v>234</v>
      </c>
      <c r="GM91" t="s">
        <v>234</v>
      </c>
      <c r="GN91" t="s">
        <v>234</v>
      </c>
      <c r="GO91" t="s">
        <v>234</v>
      </c>
      <c r="GP91" t="s">
        <v>234</v>
      </c>
      <c r="GQ91" t="s">
        <v>234</v>
      </c>
      <c r="GR91" t="s">
        <v>234</v>
      </c>
      <c r="GS91" t="s">
        <v>234</v>
      </c>
      <c r="GT91" t="s">
        <v>234</v>
      </c>
      <c r="GU91" t="s">
        <v>234</v>
      </c>
      <c r="GV91" t="s">
        <v>234</v>
      </c>
      <c r="GW91" t="s">
        <v>234</v>
      </c>
      <c r="GX91" t="s">
        <v>234</v>
      </c>
      <c r="GY91" t="s">
        <v>234</v>
      </c>
      <c r="GZ91" t="s">
        <v>234</v>
      </c>
      <c r="HA91" t="s">
        <v>234</v>
      </c>
      <c r="HB91" t="s">
        <v>234</v>
      </c>
      <c r="HC91" t="s">
        <v>234</v>
      </c>
      <c r="HD91" t="s">
        <v>234</v>
      </c>
      <c r="HE91" t="s">
        <v>234</v>
      </c>
      <c r="HF91" t="s">
        <v>241</v>
      </c>
      <c r="HG91" t="s">
        <v>234</v>
      </c>
      <c r="HH91" t="s">
        <v>234</v>
      </c>
      <c r="HI91" t="s">
        <v>234</v>
      </c>
      <c r="HJ91" t="s">
        <v>234</v>
      </c>
      <c r="HK91" t="s">
        <v>234</v>
      </c>
      <c r="HL91" t="s">
        <v>234</v>
      </c>
      <c r="HM91" t="s">
        <v>234</v>
      </c>
      <c r="HN91" t="s">
        <v>234</v>
      </c>
      <c r="HO91" t="s">
        <v>234</v>
      </c>
      <c r="HP91" t="s">
        <v>234</v>
      </c>
    </row>
    <row r="92" spans="1:224" x14ac:dyDescent="0.2">
      <c r="A92" t="s">
        <v>328</v>
      </c>
      <c r="B92" t="s">
        <v>234</v>
      </c>
      <c r="C92" t="s">
        <v>234</v>
      </c>
      <c r="D92" t="s">
        <v>234</v>
      </c>
      <c r="E92" t="s">
        <v>234</v>
      </c>
      <c r="F92" t="s">
        <v>234</v>
      </c>
      <c r="G92" t="s">
        <v>234</v>
      </c>
      <c r="H92" t="s">
        <v>234</v>
      </c>
      <c r="I92" t="s">
        <v>236</v>
      </c>
      <c r="J92" t="s">
        <v>234</v>
      </c>
      <c r="K92" t="s">
        <v>234</v>
      </c>
      <c r="L92" t="s">
        <v>234</v>
      </c>
      <c r="M92" t="s">
        <v>234</v>
      </c>
      <c r="N92" t="s">
        <v>234</v>
      </c>
      <c r="Q92" t="s">
        <v>241</v>
      </c>
      <c r="R92" t="s">
        <v>234</v>
      </c>
      <c r="S92" t="s">
        <v>234</v>
      </c>
      <c r="T92" t="s">
        <v>241</v>
      </c>
      <c r="U92" t="s">
        <v>234</v>
      </c>
      <c r="V92" t="s">
        <v>234</v>
      </c>
      <c r="W92" t="s">
        <v>236</v>
      </c>
      <c r="X92" t="s">
        <v>234</v>
      </c>
      <c r="Y92" t="s">
        <v>234</v>
      </c>
      <c r="Z92" t="s">
        <v>236</v>
      </c>
      <c r="AA92" t="s">
        <v>234</v>
      </c>
      <c r="AB92" t="s">
        <v>234</v>
      </c>
      <c r="AC92" t="s">
        <v>234</v>
      </c>
      <c r="AF92" t="s">
        <v>234</v>
      </c>
      <c r="AG92" t="s">
        <v>234</v>
      </c>
      <c r="AH92" t="s">
        <v>236</v>
      </c>
      <c r="AI92" t="s">
        <v>234</v>
      </c>
      <c r="AJ92" t="s">
        <v>234</v>
      </c>
      <c r="AK92" t="s">
        <v>234</v>
      </c>
      <c r="AL92" t="s">
        <v>234</v>
      </c>
      <c r="AM92" t="s">
        <v>234</v>
      </c>
      <c r="AN92" t="s">
        <v>234</v>
      </c>
      <c r="AO92" t="s">
        <v>234</v>
      </c>
      <c r="AP92" t="s">
        <v>234</v>
      </c>
      <c r="AQ92" t="s">
        <v>234</v>
      </c>
      <c r="AR92" t="s">
        <v>234</v>
      </c>
      <c r="AU92" t="s">
        <v>234</v>
      </c>
      <c r="AV92" t="s">
        <v>234</v>
      </c>
      <c r="AW92" t="s">
        <v>234</v>
      </c>
      <c r="AX92" t="s">
        <v>236</v>
      </c>
      <c r="AY92" t="s">
        <v>234</v>
      </c>
      <c r="AZ92" t="s">
        <v>234</v>
      </c>
      <c r="BA92" t="s">
        <v>234</v>
      </c>
      <c r="BB92" t="s">
        <v>234</v>
      </c>
      <c r="BC92" t="s">
        <v>234</v>
      </c>
      <c r="BD92" t="s">
        <v>234</v>
      </c>
      <c r="BE92" t="s">
        <v>234</v>
      </c>
      <c r="BH92" t="s">
        <v>234</v>
      </c>
      <c r="BI92" t="s">
        <v>234</v>
      </c>
      <c r="BJ92" t="s">
        <v>234</v>
      </c>
      <c r="BK92" t="s">
        <v>234</v>
      </c>
      <c r="BL92" t="s">
        <v>234</v>
      </c>
      <c r="BM92" t="s">
        <v>234</v>
      </c>
      <c r="BN92" t="s">
        <v>234</v>
      </c>
      <c r="BO92" t="s">
        <v>234</v>
      </c>
      <c r="BP92" t="s">
        <v>241</v>
      </c>
      <c r="BQ92" t="s">
        <v>237</v>
      </c>
      <c r="BR92" t="s">
        <v>234</v>
      </c>
      <c r="BS92" t="s">
        <v>234</v>
      </c>
      <c r="BT92" t="s">
        <v>236</v>
      </c>
      <c r="BW92" t="s">
        <v>234</v>
      </c>
      <c r="BX92" t="s">
        <v>234</v>
      </c>
      <c r="BY92" t="s">
        <v>234</v>
      </c>
      <c r="BZ92" t="s">
        <v>234</v>
      </c>
      <c r="CA92" t="s">
        <v>234</v>
      </c>
      <c r="CB92" t="s">
        <v>234</v>
      </c>
      <c r="CC92" t="s">
        <v>238</v>
      </c>
      <c r="CD92" t="s">
        <v>234</v>
      </c>
      <c r="CE92" t="s">
        <v>234</v>
      </c>
      <c r="CF92" t="s">
        <v>234</v>
      </c>
      <c r="CG92" t="s">
        <v>234</v>
      </c>
      <c r="CH92" t="s">
        <v>234</v>
      </c>
      <c r="CK92" t="s">
        <v>234</v>
      </c>
      <c r="CL92" t="s">
        <v>234</v>
      </c>
      <c r="CM92" t="s">
        <v>234</v>
      </c>
      <c r="CN92" t="s">
        <v>234</v>
      </c>
      <c r="CO92" t="s">
        <v>234</v>
      </c>
      <c r="CP92" t="s">
        <v>234</v>
      </c>
      <c r="CQ92" t="s">
        <v>234</v>
      </c>
      <c r="DF92" t="s">
        <v>234</v>
      </c>
      <c r="DG92" t="s">
        <v>234</v>
      </c>
      <c r="DH92" t="s">
        <v>234</v>
      </c>
      <c r="DI92" t="s">
        <v>234</v>
      </c>
      <c r="DJ92" t="s">
        <v>234</v>
      </c>
      <c r="DK92" t="s">
        <v>234</v>
      </c>
      <c r="DL92" t="s">
        <v>234</v>
      </c>
      <c r="DM92" t="s">
        <v>234</v>
      </c>
      <c r="DN92" t="s">
        <v>234</v>
      </c>
      <c r="DO92" t="s">
        <v>234</v>
      </c>
      <c r="DP92" t="s">
        <v>234</v>
      </c>
      <c r="DQ92" t="s">
        <v>237</v>
      </c>
      <c r="DR92" t="s">
        <v>234</v>
      </c>
      <c r="DS92" t="s">
        <v>234</v>
      </c>
      <c r="DT92" t="s">
        <v>234</v>
      </c>
      <c r="DX92" t="s">
        <v>234</v>
      </c>
      <c r="DY92" t="s">
        <v>234</v>
      </c>
      <c r="DZ92" t="s">
        <v>234</v>
      </c>
      <c r="EA92" t="s">
        <v>234</v>
      </c>
      <c r="EB92" t="s">
        <v>235</v>
      </c>
      <c r="EC92" t="s">
        <v>234</v>
      </c>
      <c r="ED92" t="s">
        <v>234</v>
      </c>
      <c r="EE92" t="s">
        <v>234</v>
      </c>
      <c r="EF92" t="s">
        <v>234</v>
      </c>
      <c r="EG92" t="s">
        <v>234</v>
      </c>
      <c r="EH92" t="s">
        <v>234</v>
      </c>
      <c r="EI92" t="s">
        <v>234</v>
      </c>
      <c r="EJ92" t="s">
        <v>234</v>
      </c>
      <c r="EK92" t="s">
        <v>234</v>
      </c>
      <c r="EL92" t="s">
        <v>234</v>
      </c>
      <c r="EM92" t="s">
        <v>234</v>
      </c>
      <c r="EN92" t="s">
        <v>234</v>
      </c>
      <c r="EO92" t="s">
        <v>234</v>
      </c>
      <c r="EP92" t="s">
        <v>234</v>
      </c>
      <c r="EQ92" t="s">
        <v>234</v>
      </c>
      <c r="ER92" t="s">
        <v>234</v>
      </c>
      <c r="ES92" t="s">
        <v>234</v>
      </c>
      <c r="ET92" t="s">
        <v>234</v>
      </c>
      <c r="EU92" t="s">
        <v>234</v>
      </c>
      <c r="EV92" t="s">
        <v>234</v>
      </c>
      <c r="EW92" t="s">
        <v>237</v>
      </c>
      <c r="EX92" t="s">
        <v>234</v>
      </c>
      <c r="EY92" t="s">
        <v>234</v>
      </c>
      <c r="EZ92" t="s">
        <v>234</v>
      </c>
      <c r="FA92" t="s">
        <v>234</v>
      </c>
      <c r="FB92" t="s">
        <v>234</v>
      </c>
      <c r="FC92" t="s">
        <v>234</v>
      </c>
      <c r="FD92" t="s">
        <v>234</v>
      </c>
      <c r="FE92" t="s">
        <v>234</v>
      </c>
      <c r="FF92" t="s">
        <v>234</v>
      </c>
      <c r="FG92" t="s">
        <v>234</v>
      </c>
      <c r="FH92" t="s">
        <v>234</v>
      </c>
      <c r="FI92" t="s">
        <v>234</v>
      </c>
      <c r="FJ92" t="s">
        <v>234</v>
      </c>
      <c r="FK92" t="s">
        <v>234</v>
      </c>
      <c r="FL92" t="s">
        <v>234</v>
      </c>
      <c r="FM92" t="s">
        <v>234</v>
      </c>
      <c r="FN92" t="s">
        <v>234</v>
      </c>
      <c r="FO92" t="s">
        <v>234</v>
      </c>
      <c r="FP92" t="s">
        <v>234</v>
      </c>
      <c r="FQ92" t="s">
        <v>234</v>
      </c>
      <c r="FR92" t="s">
        <v>234</v>
      </c>
      <c r="FU92" t="s">
        <v>234</v>
      </c>
      <c r="FV92" t="s">
        <v>234</v>
      </c>
      <c r="FW92" t="s">
        <v>234</v>
      </c>
      <c r="FX92" t="s">
        <v>234</v>
      </c>
      <c r="FY92" t="s">
        <v>234</v>
      </c>
      <c r="FZ92" t="s">
        <v>241</v>
      </c>
      <c r="GA92" t="s">
        <v>234</v>
      </c>
      <c r="GB92" t="s">
        <v>234</v>
      </c>
      <c r="GC92" t="s">
        <v>234</v>
      </c>
      <c r="GD92" t="s">
        <v>234</v>
      </c>
      <c r="GE92" t="s">
        <v>234</v>
      </c>
      <c r="GF92" t="s">
        <v>234</v>
      </c>
      <c r="GG92" t="s">
        <v>234</v>
      </c>
      <c r="GH92" t="s">
        <v>234</v>
      </c>
      <c r="GI92" t="s">
        <v>234</v>
      </c>
      <c r="GJ92" t="s">
        <v>234</v>
      </c>
      <c r="GK92" t="s">
        <v>234</v>
      </c>
      <c r="GL92" t="s">
        <v>234</v>
      </c>
      <c r="GM92" t="s">
        <v>234</v>
      </c>
      <c r="GN92" t="s">
        <v>234</v>
      </c>
      <c r="GO92" t="s">
        <v>234</v>
      </c>
      <c r="GP92" t="s">
        <v>234</v>
      </c>
      <c r="GQ92" t="s">
        <v>234</v>
      </c>
      <c r="GR92" t="s">
        <v>234</v>
      </c>
      <c r="GS92" t="s">
        <v>234</v>
      </c>
      <c r="GT92" t="s">
        <v>234</v>
      </c>
      <c r="GU92" t="s">
        <v>234</v>
      </c>
      <c r="GV92" t="s">
        <v>234</v>
      </c>
      <c r="GW92" t="s">
        <v>234</v>
      </c>
      <c r="GX92" t="s">
        <v>234</v>
      </c>
      <c r="GY92" t="s">
        <v>234</v>
      </c>
      <c r="GZ92" t="s">
        <v>234</v>
      </c>
      <c r="HA92" t="s">
        <v>234</v>
      </c>
      <c r="HB92" t="s">
        <v>234</v>
      </c>
      <c r="HC92" t="s">
        <v>234</v>
      </c>
      <c r="HD92" t="s">
        <v>234</v>
      </c>
      <c r="HE92" t="s">
        <v>234</v>
      </c>
      <c r="HF92" t="s">
        <v>234</v>
      </c>
      <c r="HG92" t="s">
        <v>234</v>
      </c>
      <c r="HH92" t="s">
        <v>234</v>
      </c>
      <c r="HI92" t="s">
        <v>234</v>
      </c>
      <c r="HJ92" t="s">
        <v>234</v>
      </c>
      <c r="HK92" t="s">
        <v>234</v>
      </c>
      <c r="HL92" t="s">
        <v>234</v>
      </c>
      <c r="HM92" t="s">
        <v>234</v>
      </c>
      <c r="HN92" t="s">
        <v>234</v>
      </c>
      <c r="HO92" t="s">
        <v>237</v>
      </c>
      <c r="HP92" t="s">
        <v>234</v>
      </c>
    </row>
    <row r="93" spans="1:224" x14ac:dyDescent="0.2">
      <c r="A93" t="s">
        <v>329</v>
      </c>
      <c r="B93" t="s">
        <v>234</v>
      </c>
      <c r="C93" t="s">
        <v>234</v>
      </c>
      <c r="D93" t="s">
        <v>234</v>
      </c>
      <c r="E93" t="s">
        <v>234</v>
      </c>
      <c r="F93" t="s">
        <v>234</v>
      </c>
      <c r="G93" t="s">
        <v>234</v>
      </c>
      <c r="H93" t="s">
        <v>234</v>
      </c>
      <c r="I93" t="s">
        <v>234</v>
      </c>
      <c r="J93" t="s">
        <v>234</v>
      </c>
      <c r="K93" t="s">
        <v>234</v>
      </c>
      <c r="L93" t="s">
        <v>234</v>
      </c>
      <c r="M93" t="s">
        <v>234</v>
      </c>
      <c r="N93" t="s">
        <v>234</v>
      </c>
      <c r="Q93" t="s">
        <v>236</v>
      </c>
      <c r="R93" t="s">
        <v>238</v>
      </c>
      <c r="S93" t="s">
        <v>234</v>
      </c>
      <c r="T93" t="s">
        <v>234</v>
      </c>
      <c r="U93" t="s">
        <v>236</v>
      </c>
      <c r="V93" t="s">
        <v>234</v>
      </c>
      <c r="W93" t="s">
        <v>236</v>
      </c>
      <c r="X93" t="s">
        <v>234</v>
      </c>
      <c r="Y93" t="s">
        <v>236</v>
      </c>
      <c r="Z93" t="s">
        <v>236</v>
      </c>
      <c r="AA93" t="s">
        <v>234</v>
      </c>
      <c r="AB93" t="s">
        <v>234</v>
      </c>
      <c r="AC93" t="s">
        <v>234</v>
      </c>
      <c r="AF93" t="s">
        <v>234</v>
      </c>
      <c r="AG93" t="s">
        <v>234</v>
      </c>
      <c r="AH93" t="s">
        <v>236</v>
      </c>
      <c r="AI93" t="s">
        <v>234</v>
      </c>
      <c r="AJ93" t="s">
        <v>238</v>
      </c>
      <c r="AK93" t="s">
        <v>236</v>
      </c>
      <c r="AL93" t="s">
        <v>236</v>
      </c>
      <c r="AM93" t="s">
        <v>236</v>
      </c>
      <c r="AN93" t="s">
        <v>234</v>
      </c>
      <c r="AO93" t="s">
        <v>236</v>
      </c>
      <c r="AP93" t="s">
        <v>236</v>
      </c>
      <c r="AQ93" t="s">
        <v>234</v>
      </c>
      <c r="AR93" t="s">
        <v>234</v>
      </c>
      <c r="AU93" t="s">
        <v>234</v>
      </c>
      <c r="AV93" t="s">
        <v>238</v>
      </c>
      <c r="AW93" t="s">
        <v>234</v>
      </c>
      <c r="AX93" t="s">
        <v>236</v>
      </c>
      <c r="AY93" t="s">
        <v>234</v>
      </c>
      <c r="AZ93" t="s">
        <v>234</v>
      </c>
      <c r="BA93" t="s">
        <v>238</v>
      </c>
      <c r="BB93" t="s">
        <v>234</v>
      </c>
      <c r="BC93" t="s">
        <v>234</v>
      </c>
      <c r="BD93" t="s">
        <v>234</v>
      </c>
      <c r="BE93" t="s">
        <v>234</v>
      </c>
      <c r="BH93" t="s">
        <v>234</v>
      </c>
      <c r="BI93" t="s">
        <v>234</v>
      </c>
      <c r="BJ93" t="s">
        <v>234</v>
      </c>
      <c r="BK93" t="s">
        <v>234</v>
      </c>
      <c r="BL93" t="s">
        <v>234</v>
      </c>
      <c r="BM93" t="s">
        <v>234</v>
      </c>
      <c r="BN93" t="s">
        <v>234</v>
      </c>
      <c r="BO93" t="s">
        <v>234</v>
      </c>
      <c r="BP93" t="s">
        <v>234</v>
      </c>
      <c r="BQ93" t="s">
        <v>234</v>
      </c>
      <c r="BR93" t="s">
        <v>234</v>
      </c>
      <c r="BS93" t="s">
        <v>238</v>
      </c>
      <c r="BT93" t="s">
        <v>236</v>
      </c>
      <c r="BW93" t="s">
        <v>234</v>
      </c>
      <c r="BX93" t="s">
        <v>234</v>
      </c>
      <c r="BY93" t="s">
        <v>234</v>
      </c>
      <c r="BZ93" t="s">
        <v>234</v>
      </c>
      <c r="CA93" t="s">
        <v>234</v>
      </c>
      <c r="CB93" t="s">
        <v>234</v>
      </c>
      <c r="CC93" t="s">
        <v>238</v>
      </c>
      <c r="CD93" t="s">
        <v>234</v>
      </c>
      <c r="CE93" t="s">
        <v>234</v>
      </c>
      <c r="CF93" t="s">
        <v>236</v>
      </c>
      <c r="CG93" t="s">
        <v>234</v>
      </c>
      <c r="CH93" t="s">
        <v>234</v>
      </c>
      <c r="CK93" t="s">
        <v>234</v>
      </c>
      <c r="CL93" t="s">
        <v>234</v>
      </c>
      <c r="CM93" t="s">
        <v>234</v>
      </c>
      <c r="CN93" t="s">
        <v>237</v>
      </c>
      <c r="CO93" t="s">
        <v>238</v>
      </c>
      <c r="CP93" t="s">
        <v>238</v>
      </c>
      <c r="CQ93" t="s">
        <v>238</v>
      </c>
      <c r="DF93" t="s">
        <v>234</v>
      </c>
      <c r="DG93" t="s">
        <v>234</v>
      </c>
      <c r="DH93" t="s">
        <v>234</v>
      </c>
      <c r="DI93" t="s">
        <v>234</v>
      </c>
      <c r="DJ93" t="s">
        <v>234</v>
      </c>
      <c r="DK93" t="s">
        <v>234</v>
      </c>
      <c r="DL93" t="s">
        <v>234</v>
      </c>
      <c r="DM93" t="s">
        <v>234</v>
      </c>
      <c r="DN93" t="s">
        <v>234</v>
      </c>
      <c r="DO93" t="s">
        <v>234</v>
      </c>
      <c r="DP93" t="s">
        <v>234</v>
      </c>
      <c r="DQ93" t="s">
        <v>234</v>
      </c>
      <c r="DR93" t="s">
        <v>234</v>
      </c>
      <c r="DS93" t="s">
        <v>234</v>
      </c>
      <c r="DT93" t="s">
        <v>234</v>
      </c>
      <c r="DX93" t="s">
        <v>234</v>
      </c>
      <c r="DY93" t="s">
        <v>238</v>
      </c>
      <c r="DZ93" t="s">
        <v>234</v>
      </c>
      <c r="EA93" t="s">
        <v>234</v>
      </c>
      <c r="EB93" t="s">
        <v>235</v>
      </c>
      <c r="EC93" t="s">
        <v>234</v>
      </c>
      <c r="ED93" t="s">
        <v>234</v>
      </c>
      <c r="EE93" t="s">
        <v>234</v>
      </c>
      <c r="EF93" t="s">
        <v>234</v>
      </c>
      <c r="EG93" t="s">
        <v>234</v>
      </c>
      <c r="EH93" t="s">
        <v>234</v>
      </c>
      <c r="EI93" t="s">
        <v>234</v>
      </c>
      <c r="EJ93" t="s">
        <v>234</v>
      </c>
      <c r="EK93" t="s">
        <v>234</v>
      </c>
      <c r="EL93" t="s">
        <v>234</v>
      </c>
      <c r="EM93" t="s">
        <v>234</v>
      </c>
      <c r="EN93" t="s">
        <v>234</v>
      </c>
      <c r="EO93" t="s">
        <v>234</v>
      </c>
      <c r="EP93" t="s">
        <v>234</v>
      </c>
      <c r="EQ93" t="s">
        <v>234</v>
      </c>
      <c r="ER93" t="s">
        <v>234</v>
      </c>
      <c r="ES93" t="s">
        <v>234</v>
      </c>
      <c r="ET93" t="s">
        <v>236</v>
      </c>
      <c r="EU93" t="s">
        <v>236</v>
      </c>
      <c r="EV93" t="s">
        <v>234</v>
      </c>
      <c r="EW93" t="s">
        <v>234</v>
      </c>
      <c r="EX93" t="s">
        <v>234</v>
      </c>
      <c r="EY93" t="s">
        <v>234</v>
      </c>
      <c r="EZ93" t="s">
        <v>234</v>
      </c>
      <c r="FA93" t="s">
        <v>234</v>
      </c>
      <c r="FB93" t="s">
        <v>234</v>
      </c>
      <c r="FC93" t="s">
        <v>236</v>
      </c>
      <c r="FD93" t="s">
        <v>234</v>
      </c>
      <c r="FE93" t="s">
        <v>234</v>
      </c>
      <c r="FF93" t="s">
        <v>234</v>
      </c>
      <c r="FG93" t="s">
        <v>234</v>
      </c>
      <c r="FH93" t="s">
        <v>234</v>
      </c>
      <c r="FI93" t="s">
        <v>234</v>
      </c>
      <c r="FJ93" t="s">
        <v>234</v>
      </c>
      <c r="FK93" t="s">
        <v>234</v>
      </c>
      <c r="FL93" t="s">
        <v>234</v>
      </c>
      <c r="FM93" t="s">
        <v>234</v>
      </c>
      <c r="FN93" t="s">
        <v>236</v>
      </c>
      <c r="FO93" t="s">
        <v>234</v>
      </c>
      <c r="FP93" t="s">
        <v>234</v>
      </c>
      <c r="FQ93" t="s">
        <v>234</v>
      </c>
      <c r="FR93" t="s">
        <v>234</v>
      </c>
      <c r="FU93" t="s">
        <v>235</v>
      </c>
      <c r="FV93" t="s">
        <v>234</v>
      </c>
      <c r="FW93" t="s">
        <v>234</v>
      </c>
      <c r="FX93" t="s">
        <v>234</v>
      </c>
      <c r="FY93" t="s">
        <v>234</v>
      </c>
      <c r="FZ93" t="s">
        <v>236</v>
      </c>
      <c r="GA93" t="s">
        <v>234</v>
      </c>
      <c r="GB93" t="s">
        <v>234</v>
      </c>
      <c r="GC93" t="s">
        <v>234</v>
      </c>
      <c r="GD93" t="s">
        <v>236</v>
      </c>
      <c r="GE93" t="s">
        <v>234</v>
      </c>
      <c r="GF93" t="s">
        <v>234</v>
      </c>
      <c r="GG93" t="s">
        <v>234</v>
      </c>
      <c r="GH93" t="s">
        <v>234</v>
      </c>
      <c r="GI93" t="s">
        <v>234</v>
      </c>
      <c r="GJ93" t="s">
        <v>234</v>
      </c>
      <c r="GK93" t="s">
        <v>234</v>
      </c>
      <c r="GL93" t="s">
        <v>234</v>
      </c>
      <c r="GM93" t="s">
        <v>234</v>
      </c>
      <c r="GN93" t="s">
        <v>234</v>
      </c>
      <c r="GO93" t="s">
        <v>234</v>
      </c>
      <c r="GP93" t="s">
        <v>234</v>
      </c>
      <c r="GQ93" t="s">
        <v>234</v>
      </c>
      <c r="GR93" t="s">
        <v>234</v>
      </c>
      <c r="GS93" t="s">
        <v>234</v>
      </c>
      <c r="GT93" t="s">
        <v>234</v>
      </c>
      <c r="GU93" t="s">
        <v>234</v>
      </c>
      <c r="GV93" t="s">
        <v>234</v>
      </c>
      <c r="GW93" t="s">
        <v>237</v>
      </c>
      <c r="GX93" t="s">
        <v>234</v>
      </c>
      <c r="GY93" t="s">
        <v>234</v>
      </c>
      <c r="GZ93" t="s">
        <v>234</v>
      </c>
      <c r="HA93" t="s">
        <v>234</v>
      </c>
      <c r="HB93" t="s">
        <v>234</v>
      </c>
      <c r="HC93" t="s">
        <v>234</v>
      </c>
      <c r="HD93" t="s">
        <v>234</v>
      </c>
      <c r="HE93" t="s">
        <v>234</v>
      </c>
      <c r="HF93" t="s">
        <v>234</v>
      </c>
      <c r="HG93" t="s">
        <v>234</v>
      </c>
      <c r="HH93" t="s">
        <v>234</v>
      </c>
      <c r="HI93" t="s">
        <v>234</v>
      </c>
      <c r="HJ93" t="s">
        <v>234</v>
      </c>
      <c r="HK93" t="s">
        <v>234</v>
      </c>
      <c r="HL93" t="s">
        <v>234</v>
      </c>
      <c r="HM93" t="s">
        <v>234</v>
      </c>
      <c r="HN93" t="s">
        <v>234</v>
      </c>
      <c r="HO93" t="s">
        <v>234</v>
      </c>
      <c r="HP93" t="s">
        <v>234</v>
      </c>
    </row>
    <row r="94" spans="1:224" x14ac:dyDescent="0.2">
      <c r="A94" t="s">
        <v>330</v>
      </c>
      <c r="B94" t="s">
        <v>234</v>
      </c>
      <c r="C94" t="s">
        <v>234</v>
      </c>
      <c r="D94" t="s">
        <v>234</v>
      </c>
      <c r="E94" t="s">
        <v>234</v>
      </c>
      <c r="F94" t="s">
        <v>234</v>
      </c>
      <c r="G94" t="s">
        <v>236</v>
      </c>
      <c r="H94" t="s">
        <v>234</v>
      </c>
      <c r="I94" t="s">
        <v>234</v>
      </c>
      <c r="J94" t="s">
        <v>234</v>
      </c>
      <c r="K94" t="s">
        <v>234</v>
      </c>
      <c r="L94" t="s">
        <v>234</v>
      </c>
      <c r="M94" t="s">
        <v>234</v>
      </c>
      <c r="N94" t="s">
        <v>234</v>
      </c>
      <c r="Q94" t="s">
        <v>234</v>
      </c>
      <c r="R94" t="s">
        <v>234</v>
      </c>
      <c r="S94" t="s">
        <v>238</v>
      </c>
      <c r="T94" t="s">
        <v>234</v>
      </c>
      <c r="U94" t="s">
        <v>234</v>
      </c>
      <c r="V94" t="s">
        <v>234</v>
      </c>
      <c r="W94" t="s">
        <v>236</v>
      </c>
      <c r="X94" t="s">
        <v>234</v>
      </c>
      <c r="Y94" t="s">
        <v>234</v>
      </c>
      <c r="Z94" t="s">
        <v>236</v>
      </c>
      <c r="AA94" t="s">
        <v>234</v>
      </c>
      <c r="AB94" t="s">
        <v>234</v>
      </c>
      <c r="AC94" t="s">
        <v>234</v>
      </c>
      <c r="AF94" t="s">
        <v>234</v>
      </c>
      <c r="AG94" t="s">
        <v>234</v>
      </c>
      <c r="AH94" t="s">
        <v>236</v>
      </c>
      <c r="AI94" t="s">
        <v>234</v>
      </c>
      <c r="AJ94" t="s">
        <v>241</v>
      </c>
      <c r="AK94" t="s">
        <v>234</v>
      </c>
      <c r="AL94" t="s">
        <v>234</v>
      </c>
      <c r="AM94" t="s">
        <v>234</v>
      </c>
      <c r="AN94" t="s">
        <v>234</v>
      </c>
      <c r="AO94" t="s">
        <v>234</v>
      </c>
      <c r="AP94" t="s">
        <v>234</v>
      </c>
      <c r="AQ94" t="s">
        <v>234</v>
      </c>
      <c r="AR94" t="s">
        <v>234</v>
      </c>
      <c r="AU94" t="s">
        <v>234</v>
      </c>
      <c r="AV94" t="s">
        <v>234</v>
      </c>
      <c r="AW94" t="s">
        <v>234</v>
      </c>
      <c r="AX94" t="s">
        <v>236</v>
      </c>
      <c r="AY94" t="s">
        <v>234</v>
      </c>
      <c r="AZ94" t="s">
        <v>234</v>
      </c>
      <c r="BA94" t="s">
        <v>234</v>
      </c>
      <c r="BB94" t="s">
        <v>234</v>
      </c>
      <c r="BC94" t="s">
        <v>234</v>
      </c>
      <c r="BD94" t="s">
        <v>234</v>
      </c>
      <c r="BE94" t="s">
        <v>241</v>
      </c>
      <c r="BH94" t="s">
        <v>234</v>
      </c>
      <c r="BI94" t="s">
        <v>234</v>
      </c>
      <c r="BJ94" t="s">
        <v>234</v>
      </c>
      <c r="BK94" t="s">
        <v>234</v>
      </c>
      <c r="BL94" t="s">
        <v>234</v>
      </c>
      <c r="BM94" t="s">
        <v>234</v>
      </c>
      <c r="BN94" t="s">
        <v>234</v>
      </c>
      <c r="BO94" t="s">
        <v>234</v>
      </c>
      <c r="BP94" t="s">
        <v>234</v>
      </c>
      <c r="BQ94" t="s">
        <v>234</v>
      </c>
      <c r="BR94" t="s">
        <v>234</v>
      </c>
      <c r="BS94" t="s">
        <v>234</v>
      </c>
      <c r="BT94" t="s">
        <v>236</v>
      </c>
      <c r="BW94" t="s">
        <v>234</v>
      </c>
      <c r="BX94" t="s">
        <v>234</v>
      </c>
      <c r="BY94" t="s">
        <v>234</v>
      </c>
      <c r="BZ94" t="s">
        <v>234</v>
      </c>
      <c r="CA94" t="s">
        <v>234</v>
      </c>
      <c r="CB94" t="s">
        <v>234</v>
      </c>
      <c r="CC94" t="s">
        <v>238</v>
      </c>
      <c r="CD94" t="s">
        <v>234</v>
      </c>
      <c r="CE94" t="s">
        <v>234</v>
      </c>
      <c r="CF94" t="s">
        <v>234</v>
      </c>
      <c r="CG94" t="s">
        <v>234</v>
      </c>
      <c r="CH94" t="s">
        <v>234</v>
      </c>
      <c r="CK94" t="s">
        <v>234</v>
      </c>
      <c r="CL94" t="s">
        <v>241</v>
      </c>
      <c r="CM94" t="s">
        <v>234</v>
      </c>
      <c r="CN94" t="s">
        <v>234</v>
      </c>
      <c r="CO94" t="s">
        <v>234</v>
      </c>
      <c r="CP94" t="s">
        <v>234</v>
      </c>
      <c r="CQ94" t="s">
        <v>234</v>
      </c>
      <c r="DF94" t="s">
        <v>234</v>
      </c>
      <c r="DG94" t="s">
        <v>234</v>
      </c>
      <c r="DH94" t="s">
        <v>234</v>
      </c>
      <c r="DI94" t="s">
        <v>234</v>
      </c>
      <c r="DJ94" t="s">
        <v>234</v>
      </c>
      <c r="DK94" t="s">
        <v>234</v>
      </c>
      <c r="DL94" t="s">
        <v>234</v>
      </c>
      <c r="DM94" t="s">
        <v>234</v>
      </c>
      <c r="DN94" t="s">
        <v>234</v>
      </c>
      <c r="DO94" t="s">
        <v>234</v>
      </c>
      <c r="DP94" t="s">
        <v>234</v>
      </c>
      <c r="DQ94" t="s">
        <v>234</v>
      </c>
      <c r="DR94" t="s">
        <v>234</v>
      </c>
      <c r="DS94" t="s">
        <v>234</v>
      </c>
      <c r="DT94" t="s">
        <v>234</v>
      </c>
      <c r="DX94" t="s">
        <v>234</v>
      </c>
      <c r="DY94" t="s">
        <v>234</v>
      </c>
      <c r="DZ94" t="s">
        <v>234</v>
      </c>
      <c r="EA94" t="s">
        <v>234</v>
      </c>
      <c r="EB94" t="s">
        <v>241</v>
      </c>
      <c r="EC94" t="s">
        <v>234</v>
      </c>
      <c r="ED94" t="s">
        <v>234</v>
      </c>
      <c r="EE94" t="s">
        <v>234</v>
      </c>
      <c r="EF94" t="s">
        <v>234</v>
      </c>
      <c r="EG94" t="s">
        <v>234</v>
      </c>
      <c r="EH94" t="s">
        <v>234</v>
      </c>
      <c r="EI94" t="s">
        <v>234</v>
      </c>
      <c r="EJ94" t="s">
        <v>234</v>
      </c>
      <c r="EK94" t="s">
        <v>234</v>
      </c>
      <c r="EL94" t="s">
        <v>234</v>
      </c>
      <c r="EM94" t="s">
        <v>234</v>
      </c>
      <c r="EN94" t="s">
        <v>234</v>
      </c>
      <c r="EO94" t="s">
        <v>241</v>
      </c>
      <c r="EP94" t="s">
        <v>234</v>
      </c>
      <c r="EQ94" t="s">
        <v>234</v>
      </c>
      <c r="ER94" t="s">
        <v>234</v>
      </c>
      <c r="ES94" t="s">
        <v>234</v>
      </c>
      <c r="ET94" t="s">
        <v>234</v>
      </c>
      <c r="EU94" t="s">
        <v>234</v>
      </c>
      <c r="EV94" t="s">
        <v>234</v>
      </c>
      <c r="EW94" t="s">
        <v>234</v>
      </c>
      <c r="EX94" t="s">
        <v>234</v>
      </c>
      <c r="EY94" t="s">
        <v>234</v>
      </c>
      <c r="EZ94" t="s">
        <v>234</v>
      </c>
      <c r="FA94" t="s">
        <v>234</v>
      </c>
      <c r="FB94" t="s">
        <v>234</v>
      </c>
      <c r="FC94" t="s">
        <v>234</v>
      </c>
      <c r="FD94" t="s">
        <v>234</v>
      </c>
      <c r="FE94" t="s">
        <v>234</v>
      </c>
      <c r="FF94" t="s">
        <v>234</v>
      </c>
      <c r="FG94" t="s">
        <v>234</v>
      </c>
      <c r="FH94" t="s">
        <v>234</v>
      </c>
      <c r="FI94" t="s">
        <v>234</v>
      </c>
      <c r="FJ94" t="s">
        <v>234</v>
      </c>
      <c r="FK94" t="s">
        <v>234</v>
      </c>
      <c r="FL94" t="s">
        <v>234</v>
      </c>
      <c r="FM94" t="s">
        <v>234</v>
      </c>
      <c r="FN94" t="s">
        <v>234</v>
      </c>
      <c r="FO94" t="s">
        <v>241</v>
      </c>
      <c r="FP94" t="s">
        <v>234</v>
      </c>
      <c r="FQ94" t="s">
        <v>234</v>
      </c>
      <c r="FR94" t="s">
        <v>234</v>
      </c>
      <c r="FU94" t="s">
        <v>238</v>
      </c>
      <c r="FV94" t="s">
        <v>234</v>
      </c>
      <c r="FW94" t="s">
        <v>234</v>
      </c>
      <c r="FX94" t="s">
        <v>234</v>
      </c>
      <c r="FY94" t="s">
        <v>234</v>
      </c>
      <c r="FZ94" t="s">
        <v>234</v>
      </c>
      <c r="GA94" t="s">
        <v>234</v>
      </c>
      <c r="GB94" t="s">
        <v>234</v>
      </c>
      <c r="GC94" t="s">
        <v>234</v>
      </c>
      <c r="GD94" t="s">
        <v>234</v>
      </c>
      <c r="GE94" t="s">
        <v>234</v>
      </c>
      <c r="GF94" t="s">
        <v>234</v>
      </c>
      <c r="GG94" t="s">
        <v>234</v>
      </c>
      <c r="GH94" t="s">
        <v>234</v>
      </c>
      <c r="GI94" t="s">
        <v>234</v>
      </c>
      <c r="GJ94" t="s">
        <v>234</v>
      </c>
      <c r="GK94" t="s">
        <v>234</v>
      </c>
      <c r="GL94" t="s">
        <v>234</v>
      </c>
      <c r="GM94" t="s">
        <v>234</v>
      </c>
      <c r="GN94" t="s">
        <v>234</v>
      </c>
      <c r="GO94" t="s">
        <v>234</v>
      </c>
      <c r="GP94" t="s">
        <v>234</v>
      </c>
      <c r="GQ94" t="s">
        <v>234</v>
      </c>
      <c r="GR94" t="s">
        <v>234</v>
      </c>
      <c r="GS94" t="s">
        <v>234</v>
      </c>
      <c r="GT94" t="s">
        <v>234</v>
      </c>
      <c r="GU94" t="s">
        <v>234</v>
      </c>
      <c r="GV94" t="s">
        <v>234</v>
      </c>
      <c r="GW94" t="s">
        <v>234</v>
      </c>
      <c r="GX94" t="s">
        <v>234</v>
      </c>
      <c r="GY94" t="s">
        <v>234</v>
      </c>
      <c r="GZ94" t="s">
        <v>234</v>
      </c>
      <c r="HA94" t="s">
        <v>234</v>
      </c>
      <c r="HB94" t="s">
        <v>234</v>
      </c>
      <c r="HC94" t="s">
        <v>234</v>
      </c>
      <c r="HD94" t="s">
        <v>234</v>
      </c>
      <c r="HE94" t="s">
        <v>234</v>
      </c>
      <c r="HF94" t="s">
        <v>234</v>
      </c>
      <c r="HG94" t="s">
        <v>234</v>
      </c>
      <c r="HH94" t="s">
        <v>234</v>
      </c>
      <c r="HI94" t="s">
        <v>234</v>
      </c>
      <c r="HJ94" t="s">
        <v>234</v>
      </c>
      <c r="HK94" t="s">
        <v>234</v>
      </c>
      <c r="HL94" t="s">
        <v>234</v>
      </c>
      <c r="HM94" t="s">
        <v>234</v>
      </c>
      <c r="HN94" t="s">
        <v>241</v>
      </c>
      <c r="HO94" t="s">
        <v>234</v>
      </c>
      <c r="HP94" t="s">
        <v>234</v>
      </c>
    </row>
    <row r="95" spans="1:224" x14ac:dyDescent="0.2">
      <c r="A95" t="s">
        <v>331</v>
      </c>
      <c r="B95" t="s">
        <v>234</v>
      </c>
      <c r="C95" t="s">
        <v>234</v>
      </c>
      <c r="D95" t="s">
        <v>236</v>
      </c>
      <c r="E95" t="s">
        <v>234</v>
      </c>
      <c r="F95" t="s">
        <v>234</v>
      </c>
      <c r="G95" t="s">
        <v>234</v>
      </c>
      <c r="H95" t="s">
        <v>234</v>
      </c>
      <c r="I95" t="s">
        <v>236</v>
      </c>
      <c r="J95" t="s">
        <v>234</v>
      </c>
      <c r="K95" t="s">
        <v>234</v>
      </c>
      <c r="L95" t="s">
        <v>234</v>
      </c>
      <c r="M95" t="s">
        <v>234</v>
      </c>
      <c r="N95" t="s">
        <v>234</v>
      </c>
      <c r="Q95" t="s">
        <v>234</v>
      </c>
      <c r="R95" t="s">
        <v>234</v>
      </c>
      <c r="S95" t="s">
        <v>234</v>
      </c>
      <c r="T95" t="s">
        <v>234</v>
      </c>
      <c r="U95" t="s">
        <v>234</v>
      </c>
      <c r="V95" t="s">
        <v>234</v>
      </c>
      <c r="W95" t="s">
        <v>236</v>
      </c>
      <c r="X95" t="s">
        <v>234</v>
      </c>
      <c r="Y95" t="s">
        <v>234</v>
      </c>
      <c r="Z95" t="s">
        <v>236</v>
      </c>
      <c r="AA95" t="s">
        <v>234</v>
      </c>
      <c r="AB95" t="s">
        <v>234</v>
      </c>
      <c r="AC95" t="s">
        <v>234</v>
      </c>
      <c r="AF95" t="s">
        <v>234</v>
      </c>
      <c r="AG95" t="s">
        <v>234</v>
      </c>
      <c r="AH95" t="s">
        <v>236</v>
      </c>
      <c r="AI95" t="s">
        <v>234</v>
      </c>
      <c r="AJ95" t="s">
        <v>234</v>
      </c>
      <c r="AK95" t="s">
        <v>234</v>
      </c>
      <c r="AL95" t="s">
        <v>234</v>
      </c>
      <c r="AM95" t="s">
        <v>234</v>
      </c>
      <c r="AN95" t="s">
        <v>234</v>
      </c>
      <c r="AO95" t="s">
        <v>234</v>
      </c>
      <c r="AP95" t="s">
        <v>234</v>
      </c>
      <c r="AQ95" t="s">
        <v>234</v>
      </c>
      <c r="AR95" t="s">
        <v>234</v>
      </c>
      <c r="AU95" t="s">
        <v>234</v>
      </c>
      <c r="AV95" t="s">
        <v>234</v>
      </c>
      <c r="AW95" t="s">
        <v>234</v>
      </c>
      <c r="AX95" t="s">
        <v>236</v>
      </c>
      <c r="AY95" t="s">
        <v>234</v>
      </c>
      <c r="AZ95" t="s">
        <v>234</v>
      </c>
      <c r="BA95" t="s">
        <v>234</v>
      </c>
      <c r="BB95" t="s">
        <v>234</v>
      </c>
      <c r="BC95" t="s">
        <v>234</v>
      </c>
      <c r="BD95" t="s">
        <v>234</v>
      </c>
      <c r="BE95" t="s">
        <v>234</v>
      </c>
      <c r="BH95" t="s">
        <v>234</v>
      </c>
      <c r="BI95" t="s">
        <v>234</v>
      </c>
      <c r="BJ95" t="s">
        <v>234</v>
      </c>
      <c r="BK95" t="s">
        <v>234</v>
      </c>
      <c r="BL95" t="s">
        <v>234</v>
      </c>
      <c r="BM95" t="s">
        <v>234</v>
      </c>
      <c r="BN95" t="s">
        <v>234</v>
      </c>
      <c r="BO95" t="s">
        <v>234</v>
      </c>
      <c r="BP95" t="s">
        <v>236</v>
      </c>
      <c r="BQ95" t="s">
        <v>234</v>
      </c>
      <c r="BR95" t="s">
        <v>234</v>
      </c>
      <c r="BS95" t="s">
        <v>234</v>
      </c>
      <c r="BT95" t="s">
        <v>236</v>
      </c>
      <c r="BW95" t="s">
        <v>234</v>
      </c>
      <c r="BX95" t="s">
        <v>234</v>
      </c>
      <c r="BY95" t="s">
        <v>234</v>
      </c>
      <c r="BZ95" t="s">
        <v>234</v>
      </c>
      <c r="CA95" t="s">
        <v>234</v>
      </c>
      <c r="CB95" t="s">
        <v>234</v>
      </c>
      <c r="CC95" t="s">
        <v>238</v>
      </c>
      <c r="CD95" t="s">
        <v>234</v>
      </c>
      <c r="CE95" t="s">
        <v>234</v>
      </c>
      <c r="CF95" t="s">
        <v>234</v>
      </c>
      <c r="CG95" t="s">
        <v>234</v>
      </c>
      <c r="CH95" t="s">
        <v>234</v>
      </c>
      <c r="CK95" t="s">
        <v>234</v>
      </c>
      <c r="CL95" t="s">
        <v>236</v>
      </c>
      <c r="CM95" t="s">
        <v>234</v>
      </c>
      <c r="CN95" t="s">
        <v>234</v>
      </c>
      <c r="CO95" t="s">
        <v>234</v>
      </c>
      <c r="CP95" t="s">
        <v>234</v>
      </c>
      <c r="CQ95" t="s">
        <v>234</v>
      </c>
      <c r="DF95" t="s">
        <v>234</v>
      </c>
      <c r="DG95" t="s">
        <v>234</v>
      </c>
      <c r="DH95" t="s">
        <v>234</v>
      </c>
      <c r="DI95" t="s">
        <v>234</v>
      </c>
      <c r="DJ95" t="s">
        <v>234</v>
      </c>
      <c r="DK95" t="s">
        <v>234</v>
      </c>
      <c r="DL95" t="s">
        <v>234</v>
      </c>
      <c r="DM95" t="s">
        <v>234</v>
      </c>
      <c r="DN95" t="s">
        <v>234</v>
      </c>
      <c r="DO95" t="s">
        <v>234</v>
      </c>
      <c r="DP95" t="s">
        <v>234</v>
      </c>
      <c r="DQ95" t="s">
        <v>234</v>
      </c>
      <c r="DR95" t="s">
        <v>234</v>
      </c>
      <c r="DS95" t="s">
        <v>234</v>
      </c>
      <c r="DT95" t="s">
        <v>234</v>
      </c>
      <c r="DX95" t="s">
        <v>234</v>
      </c>
      <c r="DY95" t="s">
        <v>234</v>
      </c>
      <c r="DZ95" t="s">
        <v>234</v>
      </c>
      <c r="EA95" t="s">
        <v>234</v>
      </c>
      <c r="EB95" t="s">
        <v>235</v>
      </c>
      <c r="EC95" t="s">
        <v>234</v>
      </c>
      <c r="ED95" t="s">
        <v>234</v>
      </c>
      <c r="EE95" t="s">
        <v>234</v>
      </c>
      <c r="EF95" t="s">
        <v>234</v>
      </c>
      <c r="EG95" t="s">
        <v>234</v>
      </c>
      <c r="EH95" t="s">
        <v>234</v>
      </c>
      <c r="EI95" t="s">
        <v>234</v>
      </c>
      <c r="EJ95" t="s">
        <v>234</v>
      </c>
      <c r="EK95" t="s">
        <v>234</v>
      </c>
      <c r="EL95" t="s">
        <v>237</v>
      </c>
      <c r="EM95" t="s">
        <v>234</v>
      </c>
      <c r="EN95" t="s">
        <v>234</v>
      </c>
      <c r="EO95" t="s">
        <v>234</v>
      </c>
      <c r="EP95" t="s">
        <v>234</v>
      </c>
      <c r="EQ95" t="s">
        <v>234</v>
      </c>
      <c r="ER95" t="s">
        <v>234</v>
      </c>
      <c r="ES95" t="s">
        <v>234</v>
      </c>
      <c r="ET95" t="s">
        <v>234</v>
      </c>
      <c r="EU95" t="s">
        <v>234</v>
      </c>
      <c r="EV95" t="s">
        <v>234</v>
      </c>
      <c r="EW95" t="s">
        <v>234</v>
      </c>
      <c r="EX95" t="s">
        <v>234</v>
      </c>
      <c r="EY95" t="s">
        <v>234</v>
      </c>
      <c r="EZ95" t="s">
        <v>234</v>
      </c>
      <c r="FA95" t="s">
        <v>234</v>
      </c>
      <c r="FB95" t="s">
        <v>234</v>
      </c>
      <c r="FC95" t="s">
        <v>234</v>
      </c>
      <c r="FD95" t="s">
        <v>236</v>
      </c>
      <c r="FE95" t="s">
        <v>234</v>
      </c>
      <c r="FF95" t="s">
        <v>234</v>
      </c>
      <c r="FG95" t="s">
        <v>234</v>
      </c>
      <c r="FH95" t="s">
        <v>234</v>
      </c>
      <c r="FI95" t="s">
        <v>234</v>
      </c>
      <c r="FJ95" t="s">
        <v>234</v>
      </c>
      <c r="FK95" t="s">
        <v>234</v>
      </c>
      <c r="FL95" t="s">
        <v>234</v>
      </c>
      <c r="FM95" t="s">
        <v>234</v>
      </c>
      <c r="FN95" t="s">
        <v>234</v>
      </c>
      <c r="FO95" t="s">
        <v>234</v>
      </c>
      <c r="FP95" t="s">
        <v>234</v>
      </c>
      <c r="FQ95" t="s">
        <v>234</v>
      </c>
      <c r="FR95" t="s">
        <v>234</v>
      </c>
      <c r="FU95" t="s">
        <v>234</v>
      </c>
      <c r="FV95" t="s">
        <v>234</v>
      </c>
      <c r="FW95" t="s">
        <v>234</v>
      </c>
      <c r="FX95" t="s">
        <v>234</v>
      </c>
      <c r="FY95" t="s">
        <v>234</v>
      </c>
      <c r="FZ95" t="s">
        <v>234</v>
      </c>
      <c r="GA95" t="s">
        <v>234</v>
      </c>
      <c r="GB95" t="s">
        <v>237</v>
      </c>
      <c r="GC95" t="s">
        <v>234</v>
      </c>
      <c r="GD95" t="s">
        <v>234</v>
      </c>
      <c r="GE95" t="s">
        <v>236</v>
      </c>
      <c r="GF95" t="s">
        <v>234</v>
      </c>
      <c r="GG95" t="s">
        <v>234</v>
      </c>
      <c r="GH95" t="s">
        <v>234</v>
      </c>
      <c r="GI95" t="s">
        <v>234</v>
      </c>
      <c r="GJ95" t="s">
        <v>234</v>
      </c>
      <c r="GK95" t="s">
        <v>234</v>
      </c>
      <c r="GL95" t="s">
        <v>234</v>
      </c>
      <c r="GM95" t="s">
        <v>234</v>
      </c>
      <c r="GN95" t="s">
        <v>234</v>
      </c>
      <c r="GO95" t="s">
        <v>234</v>
      </c>
      <c r="GP95" t="s">
        <v>234</v>
      </c>
      <c r="GQ95" t="s">
        <v>234</v>
      </c>
      <c r="GR95" t="s">
        <v>234</v>
      </c>
      <c r="GS95" t="s">
        <v>234</v>
      </c>
      <c r="GT95" t="s">
        <v>234</v>
      </c>
      <c r="GU95" t="s">
        <v>234</v>
      </c>
      <c r="GV95" t="s">
        <v>234</v>
      </c>
      <c r="GW95" t="s">
        <v>234</v>
      </c>
      <c r="GX95" t="s">
        <v>234</v>
      </c>
      <c r="GY95" t="s">
        <v>234</v>
      </c>
      <c r="GZ95" t="s">
        <v>237</v>
      </c>
      <c r="HA95" t="s">
        <v>234</v>
      </c>
      <c r="HB95" t="s">
        <v>234</v>
      </c>
      <c r="HC95" t="s">
        <v>234</v>
      </c>
      <c r="HD95" t="s">
        <v>234</v>
      </c>
      <c r="HE95" t="s">
        <v>234</v>
      </c>
      <c r="HF95" t="s">
        <v>234</v>
      </c>
      <c r="HG95" t="s">
        <v>234</v>
      </c>
      <c r="HH95" t="s">
        <v>234</v>
      </c>
      <c r="HI95" t="s">
        <v>234</v>
      </c>
      <c r="HJ95" t="s">
        <v>236</v>
      </c>
      <c r="HK95" t="s">
        <v>234</v>
      </c>
      <c r="HL95" t="s">
        <v>234</v>
      </c>
      <c r="HM95" t="s">
        <v>234</v>
      </c>
      <c r="HN95" t="s">
        <v>234</v>
      </c>
      <c r="HO95" t="s">
        <v>234</v>
      </c>
      <c r="HP95" t="s">
        <v>234</v>
      </c>
    </row>
    <row r="96" spans="1:224" x14ac:dyDescent="0.2">
      <c r="A96" t="s">
        <v>332</v>
      </c>
      <c r="B96" t="s">
        <v>234</v>
      </c>
      <c r="C96" t="s">
        <v>234</v>
      </c>
      <c r="D96" t="s">
        <v>236</v>
      </c>
      <c r="E96" t="s">
        <v>234</v>
      </c>
      <c r="F96" t="s">
        <v>234</v>
      </c>
      <c r="G96" t="s">
        <v>234</v>
      </c>
      <c r="H96" t="s">
        <v>234</v>
      </c>
      <c r="I96" t="s">
        <v>236</v>
      </c>
      <c r="J96" t="s">
        <v>234</v>
      </c>
      <c r="K96" t="s">
        <v>234</v>
      </c>
      <c r="L96" t="s">
        <v>234</v>
      </c>
      <c r="M96" t="s">
        <v>234</v>
      </c>
      <c r="N96" t="s">
        <v>234</v>
      </c>
      <c r="Q96" t="s">
        <v>234</v>
      </c>
      <c r="R96" t="s">
        <v>234</v>
      </c>
      <c r="S96" t="s">
        <v>234</v>
      </c>
      <c r="T96" t="s">
        <v>234</v>
      </c>
      <c r="U96" t="s">
        <v>234</v>
      </c>
      <c r="V96" t="s">
        <v>234</v>
      </c>
      <c r="W96" t="s">
        <v>236</v>
      </c>
      <c r="X96" t="s">
        <v>234</v>
      </c>
      <c r="Y96" t="s">
        <v>234</v>
      </c>
      <c r="Z96" t="s">
        <v>236</v>
      </c>
      <c r="AA96" t="s">
        <v>234</v>
      </c>
      <c r="AB96" t="s">
        <v>234</v>
      </c>
      <c r="AC96" t="s">
        <v>234</v>
      </c>
      <c r="AF96" t="s">
        <v>234</v>
      </c>
      <c r="AG96" t="s">
        <v>234</v>
      </c>
      <c r="AH96" t="s">
        <v>236</v>
      </c>
      <c r="AI96" t="s">
        <v>234</v>
      </c>
      <c r="AJ96" t="s">
        <v>234</v>
      </c>
      <c r="AK96" t="s">
        <v>234</v>
      </c>
      <c r="AL96" t="s">
        <v>234</v>
      </c>
      <c r="AM96" t="s">
        <v>234</v>
      </c>
      <c r="AN96" t="s">
        <v>234</v>
      </c>
      <c r="AO96" t="s">
        <v>234</v>
      </c>
      <c r="AP96" t="s">
        <v>234</v>
      </c>
      <c r="AQ96" t="s">
        <v>234</v>
      </c>
      <c r="AR96" t="s">
        <v>234</v>
      </c>
      <c r="AU96" t="s">
        <v>234</v>
      </c>
      <c r="AV96" t="s">
        <v>234</v>
      </c>
      <c r="AW96" t="s">
        <v>234</v>
      </c>
      <c r="AX96" t="s">
        <v>236</v>
      </c>
      <c r="AY96" t="s">
        <v>234</v>
      </c>
      <c r="AZ96" t="s">
        <v>234</v>
      </c>
      <c r="BA96" t="s">
        <v>234</v>
      </c>
      <c r="BB96" t="s">
        <v>234</v>
      </c>
      <c r="BC96" t="s">
        <v>234</v>
      </c>
      <c r="BD96" t="s">
        <v>234</v>
      </c>
      <c r="BE96" t="s">
        <v>234</v>
      </c>
      <c r="BH96" t="s">
        <v>234</v>
      </c>
      <c r="BI96" t="s">
        <v>234</v>
      </c>
      <c r="BJ96" t="s">
        <v>234</v>
      </c>
      <c r="BK96" t="s">
        <v>234</v>
      </c>
      <c r="BL96" t="s">
        <v>234</v>
      </c>
      <c r="BM96" t="s">
        <v>234</v>
      </c>
      <c r="BN96" t="s">
        <v>234</v>
      </c>
      <c r="BO96" t="s">
        <v>234</v>
      </c>
      <c r="BP96" t="s">
        <v>236</v>
      </c>
      <c r="BQ96" t="s">
        <v>234</v>
      </c>
      <c r="BR96" t="s">
        <v>234</v>
      </c>
      <c r="BS96" t="s">
        <v>234</v>
      </c>
      <c r="BT96" t="s">
        <v>236</v>
      </c>
      <c r="BW96" t="s">
        <v>234</v>
      </c>
      <c r="BX96" t="s">
        <v>234</v>
      </c>
      <c r="BY96" t="s">
        <v>234</v>
      </c>
      <c r="BZ96" t="s">
        <v>234</v>
      </c>
      <c r="CA96" t="s">
        <v>234</v>
      </c>
      <c r="CB96" t="s">
        <v>234</v>
      </c>
      <c r="CC96" t="s">
        <v>238</v>
      </c>
      <c r="CD96" t="s">
        <v>234</v>
      </c>
      <c r="CE96" t="s">
        <v>234</v>
      </c>
      <c r="CF96" t="s">
        <v>234</v>
      </c>
      <c r="CG96" t="s">
        <v>234</v>
      </c>
      <c r="CH96" t="s">
        <v>234</v>
      </c>
      <c r="CK96" t="s">
        <v>234</v>
      </c>
      <c r="CL96" t="s">
        <v>236</v>
      </c>
      <c r="CM96" t="s">
        <v>234</v>
      </c>
      <c r="CN96" t="s">
        <v>234</v>
      </c>
      <c r="CO96" t="s">
        <v>234</v>
      </c>
      <c r="CP96" t="s">
        <v>234</v>
      </c>
      <c r="CQ96" t="s">
        <v>234</v>
      </c>
      <c r="DF96" t="s">
        <v>234</v>
      </c>
      <c r="DG96" t="s">
        <v>234</v>
      </c>
      <c r="DH96" t="s">
        <v>234</v>
      </c>
      <c r="DI96" t="s">
        <v>234</v>
      </c>
      <c r="DJ96" t="s">
        <v>234</v>
      </c>
      <c r="DK96" t="s">
        <v>234</v>
      </c>
      <c r="DL96" t="s">
        <v>234</v>
      </c>
      <c r="DM96" t="s">
        <v>234</v>
      </c>
      <c r="DN96" t="s">
        <v>234</v>
      </c>
      <c r="DO96" t="s">
        <v>234</v>
      </c>
      <c r="DP96" t="s">
        <v>234</v>
      </c>
      <c r="DQ96" t="s">
        <v>234</v>
      </c>
      <c r="DR96" t="s">
        <v>234</v>
      </c>
      <c r="DS96" t="s">
        <v>234</v>
      </c>
      <c r="DT96" t="s">
        <v>234</v>
      </c>
      <c r="DX96" t="s">
        <v>234</v>
      </c>
      <c r="DY96" t="s">
        <v>234</v>
      </c>
      <c r="DZ96" t="s">
        <v>234</v>
      </c>
      <c r="EA96" t="s">
        <v>234</v>
      </c>
      <c r="EB96" t="s">
        <v>234</v>
      </c>
      <c r="EC96" t="s">
        <v>234</v>
      </c>
      <c r="ED96" t="s">
        <v>234</v>
      </c>
      <c r="EE96" t="s">
        <v>234</v>
      </c>
      <c r="EF96" t="s">
        <v>234</v>
      </c>
      <c r="EG96" t="s">
        <v>234</v>
      </c>
      <c r="EH96" t="s">
        <v>234</v>
      </c>
      <c r="EI96" t="s">
        <v>234</v>
      </c>
      <c r="EJ96" t="s">
        <v>234</v>
      </c>
      <c r="EK96" t="s">
        <v>234</v>
      </c>
      <c r="EL96" t="s">
        <v>237</v>
      </c>
      <c r="EM96" t="s">
        <v>234</v>
      </c>
      <c r="EN96" t="s">
        <v>234</v>
      </c>
      <c r="EO96" t="s">
        <v>234</v>
      </c>
      <c r="EP96" t="s">
        <v>234</v>
      </c>
      <c r="EQ96" t="s">
        <v>234</v>
      </c>
      <c r="ER96" t="s">
        <v>234</v>
      </c>
      <c r="ES96" t="s">
        <v>234</v>
      </c>
      <c r="ET96" t="s">
        <v>234</v>
      </c>
      <c r="EU96" t="s">
        <v>234</v>
      </c>
      <c r="EV96" t="s">
        <v>234</v>
      </c>
      <c r="EW96" t="s">
        <v>234</v>
      </c>
      <c r="EX96" t="s">
        <v>234</v>
      </c>
      <c r="EY96" t="s">
        <v>234</v>
      </c>
      <c r="EZ96" t="s">
        <v>234</v>
      </c>
      <c r="FA96" t="s">
        <v>234</v>
      </c>
      <c r="FB96" t="s">
        <v>234</v>
      </c>
      <c r="FC96" t="s">
        <v>234</v>
      </c>
      <c r="FD96" t="s">
        <v>241</v>
      </c>
      <c r="FE96" t="s">
        <v>234</v>
      </c>
      <c r="FF96" t="s">
        <v>234</v>
      </c>
      <c r="FG96" t="s">
        <v>234</v>
      </c>
      <c r="FH96" t="s">
        <v>234</v>
      </c>
      <c r="FI96" t="s">
        <v>234</v>
      </c>
      <c r="FJ96" t="s">
        <v>234</v>
      </c>
      <c r="FK96" t="s">
        <v>234</v>
      </c>
      <c r="FL96" t="s">
        <v>234</v>
      </c>
      <c r="FM96" t="s">
        <v>234</v>
      </c>
      <c r="FN96" t="s">
        <v>234</v>
      </c>
      <c r="FO96" t="s">
        <v>234</v>
      </c>
      <c r="FP96" t="s">
        <v>234</v>
      </c>
      <c r="FQ96" t="s">
        <v>234</v>
      </c>
      <c r="FR96" t="s">
        <v>234</v>
      </c>
      <c r="FU96" t="s">
        <v>234</v>
      </c>
      <c r="FV96" t="s">
        <v>234</v>
      </c>
      <c r="FW96" t="s">
        <v>234</v>
      </c>
      <c r="FX96" t="s">
        <v>234</v>
      </c>
      <c r="FY96" t="s">
        <v>234</v>
      </c>
      <c r="FZ96" t="s">
        <v>234</v>
      </c>
      <c r="GA96" t="s">
        <v>234</v>
      </c>
      <c r="GB96" t="s">
        <v>237</v>
      </c>
      <c r="GC96" t="s">
        <v>234</v>
      </c>
      <c r="GD96" t="s">
        <v>234</v>
      </c>
      <c r="GE96" t="s">
        <v>241</v>
      </c>
      <c r="GF96" t="s">
        <v>234</v>
      </c>
      <c r="GG96" t="s">
        <v>237</v>
      </c>
      <c r="GH96" t="s">
        <v>234</v>
      </c>
      <c r="GI96" t="s">
        <v>234</v>
      </c>
      <c r="GJ96" t="s">
        <v>234</v>
      </c>
      <c r="GK96" t="s">
        <v>237</v>
      </c>
      <c r="GL96" t="s">
        <v>237</v>
      </c>
      <c r="GM96" t="s">
        <v>234</v>
      </c>
      <c r="GN96" t="s">
        <v>234</v>
      </c>
      <c r="GO96" t="s">
        <v>234</v>
      </c>
      <c r="GP96" t="s">
        <v>234</v>
      </c>
      <c r="GQ96" t="s">
        <v>234</v>
      </c>
      <c r="GR96" t="s">
        <v>234</v>
      </c>
      <c r="GS96" t="s">
        <v>234</v>
      </c>
      <c r="GT96" t="s">
        <v>237</v>
      </c>
      <c r="GU96" t="s">
        <v>234</v>
      </c>
      <c r="GV96" t="s">
        <v>234</v>
      </c>
      <c r="GW96" t="s">
        <v>234</v>
      </c>
      <c r="GX96" t="s">
        <v>234</v>
      </c>
      <c r="GY96" t="s">
        <v>234</v>
      </c>
      <c r="GZ96" t="s">
        <v>237</v>
      </c>
      <c r="HA96" t="s">
        <v>234</v>
      </c>
      <c r="HB96" t="s">
        <v>234</v>
      </c>
      <c r="HC96" t="s">
        <v>234</v>
      </c>
      <c r="HD96" t="s">
        <v>234</v>
      </c>
      <c r="HE96" t="s">
        <v>234</v>
      </c>
      <c r="HF96" t="s">
        <v>234</v>
      </c>
      <c r="HG96" t="s">
        <v>234</v>
      </c>
      <c r="HH96" t="s">
        <v>234</v>
      </c>
      <c r="HI96" t="s">
        <v>234</v>
      </c>
      <c r="HJ96" t="s">
        <v>241</v>
      </c>
      <c r="HK96" t="s">
        <v>234</v>
      </c>
      <c r="HL96" t="s">
        <v>234</v>
      </c>
      <c r="HM96" t="s">
        <v>234</v>
      </c>
      <c r="HN96" t="s">
        <v>234</v>
      </c>
      <c r="HO96" t="s">
        <v>234</v>
      </c>
      <c r="HP96" t="s">
        <v>234</v>
      </c>
    </row>
    <row r="97" spans="1:224" x14ac:dyDescent="0.2">
      <c r="A97" t="s">
        <v>333</v>
      </c>
      <c r="B97" t="s">
        <v>234</v>
      </c>
      <c r="C97" t="s">
        <v>234</v>
      </c>
      <c r="D97" t="s">
        <v>234</v>
      </c>
      <c r="E97" t="s">
        <v>234</v>
      </c>
      <c r="F97" t="s">
        <v>234</v>
      </c>
      <c r="G97" t="s">
        <v>234</v>
      </c>
      <c r="H97" t="s">
        <v>234</v>
      </c>
      <c r="I97" t="s">
        <v>236</v>
      </c>
      <c r="J97" t="s">
        <v>234</v>
      </c>
      <c r="K97" t="s">
        <v>234</v>
      </c>
      <c r="L97" t="s">
        <v>234</v>
      </c>
      <c r="M97" t="s">
        <v>234</v>
      </c>
      <c r="N97" t="s">
        <v>234</v>
      </c>
      <c r="Q97" t="s">
        <v>234</v>
      </c>
      <c r="R97" t="s">
        <v>234</v>
      </c>
      <c r="S97" t="s">
        <v>234</v>
      </c>
      <c r="T97" t="s">
        <v>234</v>
      </c>
      <c r="U97" t="s">
        <v>234</v>
      </c>
      <c r="V97" t="s">
        <v>234</v>
      </c>
      <c r="W97" t="s">
        <v>236</v>
      </c>
      <c r="X97" t="s">
        <v>234</v>
      </c>
      <c r="Y97" t="s">
        <v>234</v>
      </c>
      <c r="Z97" t="s">
        <v>236</v>
      </c>
      <c r="AA97" t="s">
        <v>234</v>
      </c>
      <c r="AB97" t="s">
        <v>234</v>
      </c>
      <c r="AC97" t="s">
        <v>234</v>
      </c>
      <c r="AF97" t="s">
        <v>234</v>
      </c>
      <c r="AG97" t="s">
        <v>234</v>
      </c>
      <c r="AH97" t="s">
        <v>236</v>
      </c>
      <c r="AI97" t="s">
        <v>234</v>
      </c>
      <c r="AJ97" t="s">
        <v>234</v>
      </c>
      <c r="AK97" t="s">
        <v>234</v>
      </c>
      <c r="AL97" t="s">
        <v>234</v>
      </c>
      <c r="AM97" t="s">
        <v>234</v>
      </c>
      <c r="AN97" t="s">
        <v>234</v>
      </c>
      <c r="AO97" t="s">
        <v>234</v>
      </c>
      <c r="AP97" t="s">
        <v>234</v>
      </c>
      <c r="AQ97" t="s">
        <v>234</v>
      </c>
      <c r="AR97" t="s">
        <v>234</v>
      </c>
      <c r="AU97" t="s">
        <v>234</v>
      </c>
      <c r="AV97" t="s">
        <v>234</v>
      </c>
      <c r="AW97" t="s">
        <v>234</v>
      </c>
      <c r="AX97" t="s">
        <v>236</v>
      </c>
      <c r="AY97" t="s">
        <v>236</v>
      </c>
      <c r="AZ97" t="s">
        <v>234</v>
      </c>
      <c r="BA97" t="s">
        <v>234</v>
      </c>
      <c r="BB97" t="s">
        <v>236</v>
      </c>
      <c r="BC97" t="s">
        <v>234</v>
      </c>
      <c r="BD97" t="s">
        <v>234</v>
      </c>
      <c r="BE97" t="s">
        <v>234</v>
      </c>
      <c r="BH97" t="s">
        <v>234</v>
      </c>
      <c r="BI97" t="s">
        <v>234</v>
      </c>
      <c r="BJ97" t="s">
        <v>234</v>
      </c>
      <c r="BK97" t="s">
        <v>236</v>
      </c>
      <c r="BL97" t="s">
        <v>234</v>
      </c>
      <c r="BM97" t="s">
        <v>234</v>
      </c>
      <c r="BN97" t="s">
        <v>234</v>
      </c>
      <c r="BO97" t="s">
        <v>234</v>
      </c>
      <c r="BP97" t="s">
        <v>234</v>
      </c>
      <c r="BQ97" t="s">
        <v>234</v>
      </c>
      <c r="BR97" t="s">
        <v>234</v>
      </c>
      <c r="BS97" t="s">
        <v>234</v>
      </c>
      <c r="BT97" t="s">
        <v>236</v>
      </c>
      <c r="BW97" t="s">
        <v>234</v>
      </c>
      <c r="BX97" t="s">
        <v>234</v>
      </c>
      <c r="BY97" t="s">
        <v>234</v>
      </c>
      <c r="BZ97" t="s">
        <v>234</v>
      </c>
      <c r="CA97" t="s">
        <v>234</v>
      </c>
      <c r="CB97" t="s">
        <v>234</v>
      </c>
      <c r="CC97" t="s">
        <v>238</v>
      </c>
      <c r="CD97" t="s">
        <v>234</v>
      </c>
      <c r="CE97" t="s">
        <v>234</v>
      </c>
      <c r="CF97" t="s">
        <v>234</v>
      </c>
      <c r="CG97" t="s">
        <v>234</v>
      </c>
      <c r="CH97" t="s">
        <v>234</v>
      </c>
      <c r="CK97" t="s">
        <v>234</v>
      </c>
      <c r="CL97" t="s">
        <v>234</v>
      </c>
      <c r="CM97" t="s">
        <v>234</v>
      </c>
      <c r="CN97" t="s">
        <v>234</v>
      </c>
      <c r="CO97" t="s">
        <v>234</v>
      </c>
      <c r="CP97" t="s">
        <v>234</v>
      </c>
      <c r="CQ97" t="s">
        <v>234</v>
      </c>
      <c r="DF97" t="s">
        <v>236</v>
      </c>
      <c r="DG97" t="s">
        <v>234</v>
      </c>
      <c r="DH97" t="s">
        <v>234</v>
      </c>
      <c r="DI97" t="s">
        <v>234</v>
      </c>
      <c r="DJ97" t="s">
        <v>234</v>
      </c>
      <c r="DK97" t="s">
        <v>234</v>
      </c>
      <c r="DL97" t="s">
        <v>234</v>
      </c>
      <c r="DM97" t="s">
        <v>234</v>
      </c>
      <c r="DN97" t="s">
        <v>234</v>
      </c>
      <c r="DO97" t="s">
        <v>234</v>
      </c>
      <c r="DP97" t="s">
        <v>234</v>
      </c>
      <c r="DQ97" t="s">
        <v>234</v>
      </c>
      <c r="DR97" t="s">
        <v>234</v>
      </c>
      <c r="DS97" t="s">
        <v>234</v>
      </c>
      <c r="DT97" t="s">
        <v>234</v>
      </c>
      <c r="DX97" t="s">
        <v>234</v>
      </c>
      <c r="DY97" t="s">
        <v>234</v>
      </c>
      <c r="DZ97" t="s">
        <v>234</v>
      </c>
      <c r="EA97" t="s">
        <v>234</v>
      </c>
      <c r="EB97" t="s">
        <v>235</v>
      </c>
      <c r="EC97" t="s">
        <v>234</v>
      </c>
      <c r="ED97" t="s">
        <v>234</v>
      </c>
      <c r="EE97" t="s">
        <v>234</v>
      </c>
      <c r="EF97" t="s">
        <v>234</v>
      </c>
      <c r="EG97" t="s">
        <v>234</v>
      </c>
      <c r="EH97" t="s">
        <v>234</v>
      </c>
      <c r="EI97" t="s">
        <v>234</v>
      </c>
      <c r="EJ97" t="s">
        <v>234</v>
      </c>
      <c r="EK97" t="s">
        <v>234</v>
      </c>
      <c r="EL97" t="s">
        <v>234</v>
      </c>
      <c r="EM97" t="s">
        <v>234</v>
      </c>
      <c r="EN97" t="s">
        <v>234</v>
      </c>
      <c r="EO97" t="s">
        <v>234</v>
      </c>
      <c r="EP97" t="s">
        <v>234</v>
      </c>
      <c r="EQ97" t="s">
        <v>234</v>
      </c>
      <c r="ER97" t="s">
        <v>234</v>
      </c>
      <c r="ES97" t="s">
        <v>234</v>
      </c>
      <c r="ET97" t="s">
        <v>234</v>
      </c>
      <c r="EU97" t="s">
        <v>234</v>
      </c>
      <c r="EV97" t="s">
        <v>234</v>
      </c>
      <c r="EW97" t="s">
        <v>234</v>
      </c>
      <c r="EX97" t="s">
        <v>234</v>
      </c>
      <c r="EY97" t="s">
        <v>234</v>
      </c>
      <c r="EZ97" t="s">
        <v>234</v>
      </c>
      <c r="FA97" t="s">
        <v>234</v>
      </c>
      <c r="FB97" t="s">
        <v>234</v>
      </c>
      <c r="FC97" t="s">
        <v>234</v>
      </c>
      <c r="FD97" t="s">
        <v>234</v>
      </c>
      <c r="FE97" t="s">
        <v>234</v>
      </c>
      <c r="FF97" t="s">
        <v>234</v>
      </c>
      <c r="FG97" t="s">
        <v>234</v>
      </c>
      <c r="FH97" t="s">
        <v>234</v>
      </c>
      <c r="FI97" t="s">
        <v>234</v>
      </c>
      <c r="FJ97" t="s">
        <v>234</v>
      </c>
      <c r="FK97" t="s">
        <v>234</v>
      </c>
      <c r="FL97" t="s">
        <v>234</v>
      </c>
      <c r="FM97" t="s">
        <v>234</v>
      </c>
      <c r="FN97" t="s">
        <v>236</v>
      </c>
      <c r="FO97" t="s">
        <v>234</v>
      </c>
      <c r="FP97" t="s">
        <v>234</v>
      </c>
      <c r="FQ97" t="s">
        <v>234</v>
      </c>
      <c r="FR97" t="s">
        <v>234</v>
      </c>
      <c r="FU97" t="s">
        <v>234</v>
      </c>
      <c r="FV97" t="s">
        <v>234</v>
      </c>
      <c r="FW97" t="s">
        <v>234</v>
      </c>
      <c r="FX97" t="s">
        <v>234</v>
      </c>
      <c r="FY97" t="s">
        <v>234</v>
      </c>
      <c r="FZ97" t="s">
        <v>234</v>
      </c>
      <c r="GA97" t="s">
        <v>234</v>
      </c>
      <c r="GB97" t="s">
        <v>234</v>
      </c>
      <c r="GC97" t="s">
        <v>234</v>
      </c>
      <c r="GD97" t="s">
        <v>234</v>
      </c>
      <c r="GE97" t="s">
        <v>234</v>
      </c>
      <c r="GF97" t="s">
        <v>234</v>
      </c>
      <c r="GG97" t="s">
        <v>234</v>
      </c>
      <c r="GH97" t="s">
        <v>234</v>
      </c>
      <c r="GI97" t="s">
        <v>234</v>
      </c>
      <c r="GJ97" t="s">
        <v>234</v>
      </c>
      <c r="GK97" t="s">
        <v>234</v>
      </c>
      <c r="GL97" t="s">
        <v>234</v>
      </c>
      <c r="GM97" t="s">
        <v>236</v>
      </c>
      <c r="GN97" t="s">
        <v>234</v>
      </c>
      <c r="GO97" t="s">
        <v>234</v>
      </c>
      <c r="GP97" t="s">
        <v>234</v>
      </c>
      <c r="GQ97" t="s">
        <v>234</v>
      </c>
      <c r="GR97" t="s">
        <v>234</v>
      </c>
      <c r="GS97" t="s">
        <v>234</v>
      </c>
      <c r="GT97" t="s">
        <v>234</v>
      </c>
      <c r="GU97" t="s">
        <v>234</v>
      </c>
      <c r="GV97" t="s">
        <v>234</v>
      </c>
      <c r="GW97" t="s">
        <v>234</v>
      </c>
      <c r="GX97" t="s">
        <v>234</v>
      </c>
      <c r="GY97" t="s">
        <v>234</v>
      </c>
      <c r="GZ97" t="s">
        <v>234</v>
      </c>
      <c r="HA97" t="s">
        <v>234</v>
      </c>
      <c r="HB97" t="s">
        <v>234</v>
      </c>
      <c r="HC97" t="s">
        <v>234</v>
      </c>
      <c r="HD97" t="s">
        <v>234</v>
      </c>
      <c r="HE97" t="s">
        <v>234</v>
      </c>
      <c r="HF97" t="s">
        <v>234</v>
      </c>
      <c r="HG97" t="s">
        <v>234</v>
      </c>
      <c r="HH97" t="s">
        <v>234</v>
      </c>
      <c r="HI97" t="s">
        <v>234</v>
      </c>
      <c r="HJ97" t="s">
        <v>234</v>
      </c>
      <c r="HK97" t="s">
        <v>234</v>
      </c>
      <c r="HL97" t="s">
        <v>234</v>
      </c>
      <c r="HM97" t="s">
        <v>234</v>
      </c>
      <c r="HN97" t="s">
        <v>234</v>
      </c>
      <c r="HO97" t="s">
        <v>234</v>
      </c>
      <c r="HP97" t="s">
        <v>234</v>
      </c>
    </row>
    <row r="98" spans="1:224" x14ac:dyDescent="0.2">
      <c r="A98" t="s">
        <v>334</v>
      </c>
      <c r="B98" t="s">
        <v>234</v>
      </c>
      <c r="C98" t="s">
        <v>234</v>
      </c>
      <c r="D98" t="s">
        <v>234</v>
      </c>
      <c r="E98" t="s">
        <v>234</v>
      </c>
      <c r="F98" t="s">
        <v>234</v>
      </c>
      <c r="G98" t="s">
        <v>234</v>
      </c>
      <c r="H98" t="s">
        <v>234</v>
      </c>
      <c r="I98" t="s">
        <v>236</v>
      </c>
      <c r="J98" t="s">
        <v>234</v>
      </c>
      <c r="K98" t="s">
        <v>234</v>
      </c>
      <c r="L98" t="s">
        <v>241</v>
      </c>
      <c r="M98" t="s">
        <v>234</v>
      </c>
      <c r="N98" t="s">
        <v>234</v>
      </c>
      <c r="Q98" t="s">
        <v>234</v>
      </c>
      <c r="R98" t="s">
        <v>234</v>
      </c>
      <c r="S98" t="s">
        <v>234</v>
      </c>
      <c r="T98" t="s">
        <v>234</v>
      </c>
      <c r="U98" t="s">
        <v>234</v>
      </c>
      <c r="V98" t="s">
        <v>234</v>
      </c>
      <c r="W98" t="s">
        <v>236</v>
      </c>
      <c r="X98" t="s">
        <v>234</v>
      </c>
      <c r="Y98" t="s">
        <v>234</v>
      </c>
      <c r="Z98" t="s">
        <v>236</v>
      </c>
      <c r="AA98" t="s">
        <v>234</v>
      </c>
      <c r="AB98" t="s">
        <v>234</v>
      </c>
      <c r="AC98" t="s">
        <v>234</v>
      </c>
      <c r="AF98" t="s">
        <v>234</v>
      </c>
      <c r="AG98" t="s">
        <v>234</v>
      </c>
      <c r="AH98" t="s">
        <v>236</v>
      </c>
      <c r="AI98" t="s">
        <v>234</v>
      </c>
      <c r="AJ98" t="s">
        <v>234</v>
      </c>
      <c r="AK98" t="s">
        <v>234</v>
      </c>
      <c r="AL98" t="s">
        <v>241</v>
      </c>
      <c r="AM98" t="s">
        <v>234</v>
      </c>
      <c r="AN98" t="s">
        <v>234</v>
      </c>
      <c r="AO98" t="s">
        <v>234</v>
      </c>
      <c r="AP98" t="s">
        <v>234</v>
      </c>
      <c r="AQ98" t="s">
        <v>234</v>
      </c>
      <c r="AR98" t="s">
        <v>241</v>
      </c>
      <c r="AU98" t="s">
        <v>234</v>
      </c>
      <c r="AV98" t="s">
        <v>234</v>
      </c>
      <c r="AW98" t="s">
        <v>234</v>
      </c>
      <c r="AX98" t="s">
        <v>236</v>
      </c>
      <c r="AY98" t="s">
        <v>234</v>
      </c>
      <c r="AZ98" t="s">
        <v>234</v>
      </c>
      <c r="BA98" t="s">
        <v>234</v>
      </c>
      <c r="BB98" t="s">
        <v>234</v>
      </c>
      <c r="BC98" t="s">
        <v>234</v>
      </c>
      <c r="BD98" t="s">
        <v>234</v>
      </c>
      <c r="BE98" t="s">
        <v>234</v>
      </c>
      <c r="BH98" t="s">
        <v>234</v>
      </c>
      <c r="BI98" t="s">
        <v>234</v>
      </c>
      <c r="BJ98" t="s">
        <v>234</v>
      </c>
      <c r="BK98" t="s">
        <v>234</v>
      </c>
      <c r="BL98" t="s">
        <v>234</v>
      </c>
      <c r="BM98" t="s">
        <v>234</v>
      </c>
      <c r="BN98" t="s">
        <v>234</v>
      </c>
      <c r="BO98" t="s">
        <v>234</v>
      </c>
      <c r="BP98" t="s">
        <v>234</v>
      </c>
      <c r="BQ98" t="s">
        <v>234</v>
      </c>
      <c r="BR98" t="s">
        <v>234</v>
      </c>
      <c r="BS98" t="s">
        <v>234</v>
      </c>
      <c r="BT98" t="s">
        <v>236</v>
      </c>
      <c r="BW98" t="s">
        <v>234</v>
      </c>
      <c r="BX98" t="s">
        <v>234</v>
      </c>
      <c r="BY98" t="s">
        <v>234</v>
      </c>
      <c r="BZ98" t="s">
        <v>234</v>
      </c>
      <c r="CA98" t="s">
        <v>234</v>
      </c>
      <c r="CB98" t="s">
        <v>234</v>
      </c>
      <c r="CC98" t="s">
        <v>238</v>
      </c>
      <c r="CD98" t="s">
        <v>234</v>
      </c>
      <c r="CE98" t="s">
        <v>234</v>
      </c>
      <c r="CF98" t="s">
        <v>234</v>
      </c>
      <c r="CG98" t="s">
        <v>234</v>
      </c>
      <c r="CH98" t="s">
        <v>234</v>
      </c>
      <c r="CK98" t="s">
        <v>234</v>
      </c>
      <c r="CL98" t="s">
        <v>234</v>
      </c>
      <c r="CM98" t="s">
        <v>234</v>
      </c>
      <c r="CN98" t="s">
        <v>234</v>
      </c>
      <c r="CO98" t="s">
        <v>241</v>
      </c>
      <c r="CP98" t="s">
        <v>234</v>
      </c>
      <c r="CQ98" t="s">
        <v>234</v>
      </c>
      <c r="DF98" t="s">
        <v>234</v>
      </c>
      <c r="DG98" t="s">
        <v>234</v>
      </c>
      <c r="DH98" t="s">
        <v>234</v>
      </c>
      <c r="DI98" t="s">
        <v>234</v>
      </c>
      <c r="DJ98" t="s">
        <v>234</v>
      </c>
      <c r="DK98" t="s">
        <v>234</v>
      </c>
      <c r="DL98" t="s">
        <v>234</v>
      </c>
      <c r="DM98" t="s">
        <v>234</v>
      </c>
      <c r="DN98" t="s">
        <v>234</v>
      </c>
      <c r="DO98" t="s">
        <v>234</v>
      </c>
      <c r="DP98" t="s">
        <v>241</v>
      </c>
      <c r="DQ98" t="s">
        <v>234</v>
      </c>
      <c r="DR98" t="s">
        <v>234</v>
      </c>
      <c r="DS98" t="s">
        <v>234</v>
      </c>
      <c r="DT98" t="s">
        <v>234</v>
      </c>
      <c r="DX98" t="s">
        <v>234</v>
      </c>
      <c r="DY98" t="s">
        <v>234</v>
      </c>
      <c r="DZ98" t="s">
        <v>234</v>
      </c>
      <c r="EA98" t="s">
        <v>234</v>
      </c>
      <c r="EB98" t="s">
        <v>235</v>
      </c>
      <c r="EC98" t="s">
        <v>234</v>
      </c>
      <c r="ED98" t="s">
        <v>234</v>
      </c>
      <c r="EE98" t="s">
        <v>234</v>
      </c>
      <c r="EF98" t="s">
        <v>234</v>
      </c>
      <c r="EG98" t="s">
        <v>234</v>
      </c>
      <c r="EH98" t="s">
        <v>234</v>
      </c>
      <c r="EI98" t="s">
        <v>234</v>
      </c>
      <c r="EJ98" t="s">
        <v>234</v>
      </c>
      <c r="EK98" t="s">
        <v>234</v>
      </c>
      <c r="EL98" t="s">
        <v>234</v>
      </c>
      <c r="EM98" t="s">
        <v>234</v>
      </c>
      <c r="EN98" t="s">
        <v>234</v>
      </c>
      <c r="EO98" t="s">
        <v>234</v>
      </c>
      <c r="EP98" t="s">
        <v>234</v>
      </c>
      <c r="EQ98" t="s">
        <v>234</v>
      </c>
      <c r="ER98" t="s">
        <v>234</v>
      </c>
      <c r="ES98" t="s">
        <v>234</v>
      </c>
      <c r="ET98" t="s">
        <v>234</v>
      </c>
      <c r="EU98" t="s">
        <v>234</v>
      </c>
      <c r="EV98" t="s">
        <v>234</v>
      </c>
      <c r="EW98" t="s">
        <v>234</v>
      </c>
      <c r="EX98" t="s">
        <v>234</v>
      </c>
      <c r="EY98" t="s">
        <v>234</v>
      </c>
      <c r="EZ98" t="s">
        <v>234</v>
      </c>
      <c r="FA98" t="s">
        <v>234</v>
      </c>
      <c r="FB98" t="s">
        <v>234</v>
      </c>
      <c r="FC98" t="s">
        <v>234</v>
      </c>
      <c r="FD98" t="s">
        <v>234</v>
      </c>
      <c r="FE98" t="s">
        <v>234</v>
      </c>
      <c r="FF98" t="s">
        <v>234</v>
      </c>
      <c r="FG98" t="s">
        <v>234</v>
      </c>
      <c r="FH98" t="s">
        <v>234</v>
      </c>
      <c r="FI98" t="s">
        <v>234</v>
      </c>
      <c r="FJ98" t="s">
        <v>234</v>
      </c>
      <c r="FK98" t="s">
        <v>234</v>
      </c>
      <c r="FL98" t="s">
        <v>234</v>
      </c>
      <c r="FM98" t="s">
        <v>234</v>
      </c>
      <c r="FN98" t="s">
        <v>234</v>
      </c>
      <c r="FO98" t="s">
        <v>234</v>
      </c>
      <c r="FP98" t="s">
        <v>234</v>
      </c>
      <c r="FQ98" t="s">
        <v>234</v>
      </c>
      <c r="FR98" t="s">
        <v>234</v>
      </c>
      <c r="FU98" t="s">
        <v>234</v>
      </c>
      <c r="FV98" t="s">
        <v>234</v>
      </c>
      <c r="FW98" t="s">
        <v>234</v>
      </c>
      <c r="FX98" t="s">
        <v>234</v>
      </c>
      <c r="FY98" t="s">
        <v>234</v>
      </c>
      <c r="FZ98" t="s">
        <v>234</v>
      </c>
      <c r="GA98" t="s">
        <v>234</v>
      </c>
      <c r="GB98" t="s">
        <v>234</v>
      </c>
      <c r="GC98" t="s">
        <v>234</v>
      </c>
      <c r="GD98" t="s">
        <v>234</v>
      </c>
      <c r="GE98" t="s">
        <v>234</v>
      </c>
      <c r="GF98" t="s">
        <v>234</v>
      </c>
      <c r="GG98" t="s">
        <v>234</v>
      </c>
      <c r="GH98" t="s">
        <v>234</v>
      </c>
      <c r="GI98" t="s">
        <v>234</v>
      </c>
      <c r="GJ98" t="s">
        <v>234</v>
      </c>
      <c r="GK98" t="s">
        <v>234</v>
      </c>
      <c r="GL98" t="s">
        <v>234</v>
      </c>
      <c r="GM98" t="s">
        <v>234</v>
      </c>
      <c r="GN98" t="s">
        <v>234</v>
      </c>
      <c r="GO98" t="s">
        <v>234</v>
      </c>
      <c r="GP98" t="s">
        <v>234</v>
      </c>
      <c r="GQ98" t="s">
        <v>234</v>
      </c>
      <c r="GR98" t="s">
        <v>234</v>
      </c>
      <c r="GS98" t="s">
        <v>234</v>
      </c>
      <c r="GT98" t="s">
        <v>234</v>
      </c>
      <c r="GU98" t="s">
        <v>234</v>
      </c>
      <c r="GV98" t="s">
        <v>234</v>
      </c>
      <c r="GW98" t="s">
        <v>234</v>
      </c>
      <c r="GX98" t="s">
        <v>234</v>
      </c>
      <c r="GY98" t="s">
        <v>234</v>
      </c>
      <c r="GZ98" t="s">
        <v>234</v>
      </c>
      <c r="HA98" t="s">
        <v>234</v>
      </c>
      <c r="HB98" t="s">
        <v>234</v>
      </c>
      <c r="HC98" t="s">
        <v>234</v>
      </c>
      <c r="HD98" t="s">
        <v>234</v>
      </c>
      <c r="HE98" t="s">
        <v>234</v>
      </c>
      <c r="HF98" t="s">
        <v>234</v>
      </c>
      <c r="HG98" t="s">
        <v>234</v>
      </c>
      <c r="HH98" t="s">
        <v>234</v>
      </c>
      <c r="HI98" t="s">
        <v>234</v>
      </c>
      <c r="HJ98" t="s">
        <v>234</v>
      </c>
      <c r="HK98" t="s">
        <v>234</v>
      </c>
      <c r="HL98" t="s">
        <v>234</v>
      </c>
      <c r="HM98" t="s">
        <v>234</v>
      </c>
      <c r="HN98" t="s">
        <v>234</v>
      </c>
      <c r="HO98" t="s">
        <v>234</v>
      </c>
      <c r="HP98" t="s">
        <v>234</v>
      </c>
    </row>
    <row r="99" spans="1:224" x14ac:dyDescent="0.2">
      <c r="A99" t="s">
        <v>335</v>
      </c>
      <c r="B99" t="s">
        <v>236</v>
      </c>
      <c r="C99" t="s">
        <v>236</v>
      </c>
      <c r="D99" t="s">
        <v>238</v>
      </c>
      <c r="E99" t="s">
        <v>234</v>
      </c>
      <c r="F99" t="s">
        <v>241</v>
      </c>
      <c r="G99" t="s">
        <v>236</v>
      </c>
      <c r="H99" t="s">
        <v>234</v>
      </c>
      <c r="I99" t="s">
        <v>236</v>
      </c>
      <c r="J99" t="s">
        <v>234</v>
      </c>
      <c r="K99" t="s">
        <v>234</v>
      </c>
      <c r="L99" t="s">
        <v>241</v>
      </c>
      <c r="M99" t="s">
        <v>234</v>
      </c>
      <c r="N99" t="s">
        <v>234</v>
      </c>
      <c r="Q99" t="s">
        <v>234</v>
      </c>
      <c r="R99" t="s">
        <v>234</v>
      </c>
      <c r="S99" t="s">
        <v>234</v>
      </c>
      <c r="T99" t="s">
        <v>234</v>
      </c>
      <c r="U99" t="s">
        <v>234</v>
      </c>
      <c r="V99" t="s">
        <v>241</v>
      </c>
      <c r="W99" t="s">
        <v>236</v>
      </c>
      <c r="X99" t="s">
        <v>236</v>
      </c>
      <c r="Y99" t="s">
        <v>234</v>
      </c>
      <c r="Z99" t="s">
        <v>236</v>
      </c>
      <c r="AA99" t="s">
        <v>237</v>
      </c>
      <c r="AB99" t="s">
        <v>234</v>
      </c>
      <c r="AC99" t="s">
        <v>234</v>
      </c>
      <c r="AF99" t="s">
        <v>234</v>
      </c>
      <c r="AG99" t="s">
        <v>238</v>
      </c>
      <c r="AH99" t="s">
        <v>236</v>
      </c>
      <c r="AI99" t="s">
        <v>234</v>
      </c>
      <c r="AJ99" t="s">
        <v>234</v>
      </c>
      <c r="AK99" t="s">
        <v>234</v>
      </c>
      <c r="AL99" t="s">
        <v>241</v>
      </c>
      <c r="AM99" t="s">
        <v>234</v>
      </c>
      <c r="AN99" t="s">
        <v>237</v>
      </c>
      <c r="AO99" t="s">
        <v>234</v>
      </c>
      <c r="AP99" t="s">
        <v>234</v>
      </c>
      <c r="AQ99" t="s">
        <v>234</v>
      </c>
      <c r="AR99" t="s">
        <v>241</v>
      </c>
      <c r="AU99" t="s">
        <v>234</v>
      </c>
      <c r="AV99" t="s">
        <v>234</v>
      </c>
      <c r="AW99" t="s">
        <v>234</v>
      </c>
      <c r="AX99" t="s">
        <v>236</v>
      </c>
      <c r="AY99" t="s">
        <v>234</v>
      </c>
      <c r="AZ99" t="s">
        <v>236</v>
      </c>
      <c r="BA99" t="s">
        <v>234</v>
      </c>
      <c r="BB99" t="s">
        <v>234</v>
      </c>
      <c r="BC99" t="s">
        <v>234</v>
      </c>
      <c r="BD99" t="s">
        <v>234</v>
      </c>
      <c r="BE99" t="s">
        <v>234</v>
      </c>
      <c r="BH99" t="s">
        <v>234</v>
      </c>
      <c r="BI99" t="s">
        <v>234</v>
      </c>
      <c r="BJ99" t="s">
        <v>234</v>
      </c>
      <c r="BK99" t="s">
        <v>237</v>
      </c>
      <c r="BL99" t="s">
        <v>234</v>
      </c>
      <c r="BM99" t="s">
        <v>234</v>
      </c>
      <c r="BN99" t="s">
        <v>234</v>
      </c>
      <c r="BO99" t="s">
        <v>234</v>
      </c>
      <c r="BP99" t="s">
        <v>234</v>
      </c>
      <c r="BQ99" t="s">
        <v>234</v>
      </c>
      <c r="BR99" t="s">
        <v>234</v>
      </c>
      <c r="BS99" t="s">
        <v>241</v>
      </c>
      <c r="BT99" t="s">
        <v>236</v>
      </c>
      <c r="BW99" t="s">
        <v>234</v>
      </c>
      <c r="BX99" t="s">
        <v>234</v>
      </c>
      <c r="BY99" t="s">
        <v>236</v>
      </c>
      <c r="BZ99" t="s">
        <v>236</v>
      </c>
      <c r="CA99" t="s">
        <v>236</v>
      </c>
      <c r="CB99" t="s">
        <v>236</v>
      </c>
      <c r="CC99" t="s">
        <v>238</v>
      </c>
      <c r="CD99" t="s">
        <v>234</v>
      </c>
      <c r="CE99" t="s">
        <v>234</v>
      </c>
      <c r="CF99" t="s">
        <v>234</v>
      </c>
      <c r="CG99" t="s">
        <v>234</v>
      </c>
      <c r="CH99" t="s">
        <v>234</v>
      </c>
      <c r="CK99" t="s">
        <v>234</v>
      </c>
      <c r="CL99" t="s">
        <v>236</v>
      </c>
      <c r="CM99" t="s">
        <v>234</v>
      </c>
      <c r="CN99" t="s">
        <v>234</v>
      </c>
      <c r="CO99" t="s">
        <v>241</v>
      </c>
      <c r="CP99" t="s">
        <v>234</v>
      </c>
      <c r="CQ99" t="s">
        <v>234</v>
      </c>
      <c r="DF99" t="s">
        <v>234</v>
      </c>
      <c r="DG99" t="s">
        <v>234</v>
      </c>
      <c r="DH99" t="s">
        <v>234</v>
      </c>
      <c r="DI99" t="s">
        <v>234</v>
      </c>
      <c r="DJ99" t="s">
        <v>234</v>
      </c>
      <c r="DK99" t="s">
        <v>237</v>
      </c>
      <c r="DL99" t="s">
        <v>234</v>
      </c>
      <c r="DM99" t="s">
        <v>234</v>
      </c>
      <c r="DN99" t="s">
        <v>234</v>
      </c>
      <c r="DO99" t="s">
        <v>234</v>
      </c>
      <c r="DP99" t="s">
        <v>241</v>
      </c>
      <c r="DQ99" t="s">
        <v>234</v>
      </c>
      <c r="DR99" t="s">
        <v>234</v>
      </c>
      <c r="DS99" t="s">
        <v>234</v>
      </c>
      <c r="DT99" t="s">
        <v>234</v>
      </c>
      <c r="DX99" t="s">
        <v>234</v>
      </c>
      <c r="DY99" t="s">
        <v>234</v>
      </c>
      <c r="DZ99" t="s">
        <v>234</v>
      </c>
      <c r="EA99" t="s">
        <v>234</v>
      </c>
      <c r="EB99" t="s">
        <v>237</v>
      </c>
      <c r="EC99" t="s">
        <v>234</v>
      </c>
      <c r="ED99" t="s">
        <v>234</v>
      </c>
      <c r="EE99" t="s">
        <v>234</v>
      </c>
      <c r="EF99" t="s">
        <v>234</v>
      </c>
      <c r="EG99" t="s">
        <v>234</v>
      </c>
      <c r="EH99" t="s">
        <v>234</v>
      </c>
      <c r="EI99" t="s">
        <v>234</v>
      </c>
      <c r="EJ99" t="s">
        <v>234</v>
      </c>
      <c r="EK99" t="s">
        <v>234</v>
      </c>
      <c r="EL99" t="s">
        <v>234</v>
      </c>
      <c r="EM99" t="s">
        <v>234</v>
      </c>
      <c r="EN99" t="s">
        <v>234</v>
      </c>
      <c r="EO99" t="s">
        <v>234</v>
      </c>
      <c r="EP99" t="s">
        <v>234</v>
      </c>
      <c r="EQ99" t="s">
        <v>234</v>
      </c>
      <c r="ER99" t="s">
        <v>234</v>
      </c>
      <c r="ES99" t="s">
        <v>234</v>
      </c>
      <c r="ET99" t="s">
        <v>234</v>
      </c>
      <c r="EU99" t="s">
        <v>234</v>
      </c>
      <c r="EV99" t="s">
        <v>234</v>
      </c>
      <c r="EW99" t="s">
        <v>234</v>
      </c>
      <c r="EX99" t="s">
        <v>234</v>
      </c>
      <c r="EY99" t="s">
        <v>234</v>
      </c>
      <c r="EZ99" t="s">
        <v>234</v>
      </c>
      <c r="FA99" t="s">
        <v>234</v>
      </c>
      <c r="FB99" t="s">
        <v>234</v>
      </c>
      <c r="FC99" t="s">
        <v>234</v>
      </c>
      <c r="FD99" t="s">
        <v>234</v>
      </c>
      <c r="FE99" t="s">
        <v>234</v>
      </c>
      <c r="FF99" t="s">
        <v>234</v>
      </c>
      <c r="FG99" t="s">
        <v>234</v>
      </c>
      <c r="FH99" t="s">
        <v>237</v>
      </c>
      <c r="FI99" t="s">
        <v>234</v>
      </c>
      <c r="FJ99" t="s">
        <v>234</v>
      </c>
      <c r="FK99" t="s">
        <v>234</v>
      </c>
      <c r="FL99" t="s">
        <v>234</v>
      </c>
      <c r="FM99" t="s">
        <v>234</v>
      </c>
      <c r="FN99" t="s">
        <v>234</v>
      </c>
      <c r="FO99" t="s">
        <v>234</v>
      </c>
      <c r="FP99" t="s">
        <v>234</v>
      </c>
      <c r="FQ99" t="s">
        <v>234</v>
      </c>
      <c r="FR99" t="s">
        <v>234</v>
      </c>
      <c r="FU99" t="s">
        <v>234</v>
      </c>
      <c r="FV99" t="s">
        <v>234</v>
      </c>
      <c r="FW99" t="s">
        <v>234</v>
      </c>
      <c r="FX99" t="s">
        <v>234</v>
      </c>
      <c r="FY99" t="s">
        <v>234</v>
      </c>
      <c r="FZ99" t="s">
        <v>234</v>
      </c>
      <c r="GA99" t="s">
        <v>234</v>
      </c>
      <c r="GB99" t="s">
        <v>234</v>
      </c>
      <c r="GC99" t="s">
        <v>234</v>
      </c>
      <c r="GD99" t="s">
        <v>234</v>
      </c>
      <c r="GE99" t="s">
        <v>234</v>
      </c>
      <c r="GF99" t="s">
        <v>234</v>
      </c>
      <c r="GG99" t="s">
        <v>241</v>
      </c>
      <c r="GH99" t="s">
        <v>241</v>
      </c>
      <c r="GI99" t="s">
        <v>234</v>
      </c>
      <c r="GJ99" t="s">
        <v>241</v>
      </c>
      <c r="GK99" t="s">
        <v>234</v>
      </c>
      <c r="GL99" t="s">
        <v>241</v>
      </c>
      <c r="GM99" t="s">
        <v>234</v>
      </c>
      <c r="GN99" t="s">
        <v>234</v>
      </c>
      <c r="GO99" t="s">
        <v>234</v>
      </c>
      <c r="GP99" t="s">
        <v>234</v>
      </c>
      <c r="GQ99" t="s">
        <v>234</v>
      </c>
      <c r="GR99" t="s">
        <v>234</v>
      </c>
      <c r="GS99" t="s">
        <v>234</v>
      </c>
      <c r="GT99" t="s">
        <v>234</v>
      </c>
      <c r="GU99" t="s">
        <v>234</v>
      </c>
      <c r="GV99" t="s">
        <v>234</v>
      </c>
      <c r="GW99" t="s">
        <v>241</v>
      </c>
      <c r="GX99" t="s">
        <v>234</v>
      </c>
      <c r="GY99" t="s">
        <v>234</v>
      </c>
      <c r="GZ99" t="s">
        <v>234</v>
      </c>
      <c r="HA99" t="s">
        <v>234</v>
      </c>
      <c r="HB99" t="s">
        <v>234</v>
      </c>
      <c r="HC99" t="s">
        <v>241</v>
      </c>
      <c r="HD99" t="s">
        <v>234</v>
      </c>
      <c r="HE99" t="s">
        <v>234</v>
      </c>
      <c r="HF99" t="s">
        <v>234</v>
      </c>
      <c r="HG99" t="s">
        <v>234</v>
      </c>
      <c r="HH99" t="s">
        <v>234</v>
      </c>
      <c r="HI99" t="s">
        <v>234</v>
      </c>
      <c r="HJ99" t="s">
        <v>234</v>
      </c>
      <c r="HK99" t="s">
        <v>234</v>
      </c>
      <c r="HL99" t="s">
        <v>241</v>
      </c>
      <c r="HM99" t="s">
        <v>234</v>
      </c>
      <c r="HN99" t="s">
        <v>234</v>
      </c>
      <c r="HO99" t="s">
        <v>234</v>
      </c>
      <c r="HP99" t="s">
        <v>234</v>
      </c>
    </row>
    <row r="100" spans="1:224" x14ac:dyDescent="0.2">
      <c r="A100" t="s">
        <v>336</v>
      </c>
      <c r="B100" t="s">
        <v>236</v>
      </c>
      <c r="C100" t="s">
        <v>236</v>
      </c>
      <c r="D100" t="s">
        <v>238</v>
      </c>
      <c r="E100" t="s">
        <v>234</v>
      </c>
      <c r="F100" t="s">
        <v>241</v>
      </c>
      <c r="G100" t="s">
        <v>236</v>
      </c>
      <c r="H100" t="s">
        <v>234</v>
      </c>
      <c r="I100" t="s">
        <v>234</v>
      </c>
      <c r="J100" t="s">
        <v>234</v>
      </c>
      <c r="K100" t="s">
        <v>234</v>
      </c>
      <c r="L100" t="s">
        <v>234</v>
      </c>
      <c r="M100" t="s">
        <v>234</v>
      </c>
      <c r="N100" t="s">
        <v>234</v>
      </c>
      <c r="Q100" t="s">
        <v>234</v>
      </c>
      <c r="R100" t="s">
        <v>234</v>
      </c>
      <c r="S100" t="s">
        <v>234</v>
      </c>
      <c r="T100" t="s">
        <v>234</v>
      </c>
      <c r="U100" t="s">
        <v>234</v>
      </c>
      <c r="V100" t="s">
        <v>241</v>
      </c>
      <c r="W100" t="s">
        <v>236</v>
      </c>
      <c r="X100" t="s">
        <v>236</v>
      </c>
      <c r="Y100" t="s">
        <v>234</v>
      </c>
      <c r="Z100" t="s">
        <v>236</v>
      </c>
      <c r="AA100" t="s">
        <v>237</v>
      </c>
      <c r="AB100" t="s">
        <v>234</v>
      </c>
      <c r="AC100" t="s">
        <v>234</v>
      </c>
      <c r="AF100" t="s">
        <v>234</v>
      </c>
      <c r="AG100" t="s">
        <v>238</v>
      </c>
      <c r="AH100" t="s">
        <v>236</v>
      </c>
      <c r="AI100" t="s">
        <v>234</v>
      </c>
      <c r="AJ100" t="s">
        <v>234</v>
      </c>
      <c r="AK100" t="s">
        <v>234</v>
      </c>
      <c r="AL100" t="s">
        <v>241</v>
      </c>
      <c r="AM100" t="s">
        <v>234</v>
      </c>
      <c r="AN100" t="s">
        <v>237</v>
      </c>
      <c r="AO100" t="s">
        <v>234</v>
      </c>
      <c r="AP100" t="s">
        <v>234</v>
      </c>
      <c r="AQ100" t="s">
        <v>234</v>
      </c>
      <c r="AR100" t="s">
        <v>241</v>
      </c>
      <c r="AU100" t="s">
        <v>234</v>
      </c>
      <c r="AV100" t="s">
        <v>234</v>
      </c>
      <c r="AW100" t="s">
        <v>234</v>
      </c>
      <c r="AX100" t="s">
        <v>236</v>
      </c>
      <c r="AY100" t="s">
        <v>234</v>
      </c>
      <c r="AZ100" t="s">
        <v>236</v>
      </c>
      <c r="BA100" t="s">
        <v>234</v>
      </c>
      <c r="BB100" t="s">
        <v>234</v>
      </c>
      <c r="BC100" t="s">
        <v>234</v>
      </c>
      <c r="BD100" t="s">
        <v>234</v>
      </c>
      <c r="BE100" t="s">
        <v>234</v>
      </c>
      <c r="BH100" t="s">
        <v>234</v>
      </c>
      <c r="BI100" t="s">
        <v>234</v>
      </c>
      <c r="BJ100" t="s">
        <v>234</v>
      </c>
      <c r="BK100" t="s">
        <v>237</v>
      </c>
      <c r="BL100" t="s">
        <v>234</v>
      </c>
      <c r="BM100" t="s">
        <v>234</v>
      </c>
      <c r="BN100" t="s">
        <v>234</v>
      </c>
      <c r="BO100" t="s">
        <v>234</v>
      </c>
      <c r="BP100" t="s">
        <v>234</v>
      </c>
      <c r="BQ100" t="s">
        <v>234</v>
      </c>
      <c r="BR100" t="s">
        <v>234</v>
      </c>
      <c r="BS100" t="s">
        <v>241</v>
      </c>
      <c r="BT100" t="s">
        <v>236</v>
      </c>
      <c r="BW100" t="s">
        <v>234</v>
      </c>
      <c r="BX100" t="s">
        <v>234</v>
      </c>
      <c r="BY100" t="s">
        <v>236</v>
      </c>
      <c r="BZ100" t="s">
        <v>236</v>
      </c>
      <c r="CA100" t="s">
        <v>236</v>
      </c>
      <c r="CB100" t="s">
        <v>236</v>
      </c>
      <c r="CC100" t="s">
        <v>238</v>
      </c>
      <c r="CD100" t="s">
        <v>234</v>
      </c>
      <c r="CE100" t="s">
        <v>234</v>
      </c>
      <c r="CF100" t="s">
        <v>234</v>
      </c>
      <c r="CG100" t="s">
        <v>234</v>
      </c>
      <c r="CH100" t="s">
        <v>234</v>
      </c>
      <c r="CK100" t="s">
        <v>234</v>
      </c>
      <c r="CL100" t="s">
        <v>236</v>
      </c>
      <c r="CM100" t="s">
        <v>234</v>
      </c>
      <c r="CN100" t="s">
        <v>234</v>
      </c>
      <c r="CO100" t="s">
        <v>234</v>
      </c>
      <c r="CP100" t="s">
        <v>234</v>
      </c>
      <c r="CQ100" t="s">
        <v>234</v>
      </c>
      <c r="DF100" t="s">
        <v>234</v>
      </c>
      <c r="DG100" t="s">
        <v>234</v>
      </c>
      <c r="DH100" t="s">
        <v>234</v>
      </c>
      <c r="DI100" t="s">
        <v>234</v>
      </c>
      <c r="DJ100" t="s">
        <v>234</v>
      </c>
      <c r="DK100" t="s">
        <v>237</v>
      </c>
      <c r="DL100" t="s">
        <v>234</v>
      </c>
      <c r="DM100" t="s">
        <v>234</v>
      </c>
      <c r="DN100" t="s">
        <v>234</v>
      </c>
      <c r="DO100" t="s">
        <v>234</v>
      </c>
      <c r="DP100" t="s">
        <v>234</v>
      </c>
      <c r="DQ100" t="s">
        <v>234</v>
      </c>
      <c r="DR100" t="s">
        <v>234</v>
      </c>
      <c r="DS100" t="s">
        <v>234</v>
      </c>
      <c r="DT100" t="s">
        <v>234</v>
      </c>
      <c r="DX100" t="s">
        <v>234</v>
      </c>
      <c r="DY100" t="s">
        <v>234</v>
      </c>
      <c r="DZ100" t="s">
        <v>234</v>
      </c>
      <c r="EA100" t="s">
        <v>234</v>
      </c>
      <c r="EB100" t="s">
        <v>234</v>
      </c>
      <c r="EC100" t="s">
        <v>234</v>
      </c>
      <c r="ED100" t="s">
        <v>234</v>
      </c>
      <c r="EE100" t="s">
        <v>234</v>
      </c>
      <c r="EF100" t="s">
        <v>234</v>
      </c>
      <c r="EG100" t="s">
        <v>234</v>
      </c>
      <c r="EH100" t="s">
        <v>234</v>
      </c>
      <c r="EI100" t="s">
        <v>234</v>
      </c>
      <c r="EJ100" t="s">
        <v>234</v>
      </c>
      <c r="EK100" t="s">
        <v>234</v>
      </c>
      <c r="EL100" t="s">
        <v>234</v>
      </c>
      <c r="EM100" t="s">
        <v>234</v>
      </c>
      <c r="EN100" t="s">
        <v>234</v>
      </c>
      <c r="EO100" t="s">
        <v>234</v>
      </c>
      <c r="EP100" t="s">
        <v>234</v>
      </c>
      <c r="EQ100" t="s">
        <v>234</v>
      </c>
      <c r="ER100" t="s">
        <v>234</v>
      </c>
      <c r="ES100" t="s">
        <v>234</v>
      </c>
      <c r="ET100" t="s">
        <v>234</v>
      </c>
      <c r="EU100" t="s">
        <v>234</v>
      </c>
      <c r="EV100" t="s">
        <v>234</v>
      </c>
      <c r="EW100" t="s">
        <v>234</v>
      </c>
      <c r="EX100" t="s">
        <v>234</v>
      </c>
      <c r="EY100" t="s">
        <v>234</v>
      </c>
      <c r="EZ100" t="s">
        <v>234</v>
      </c>
      <c r="FA100" t="s">
        <v>234</v>
      </c>
      <c r="FB100" t="s">
        <v>234</v>
      </c>
      <c r="FC100" t="s">
        <v>234</v>
      </c>
      <c r="FD100" t="s">
        <v>234</v>
      </c>
      <c r="FE100" t="s">
        <v>234</v>
      </c>
      <c r="FF100" t="s">
        <v>234</v>
      </c>
      <c r="FG100" t="s">
        <v>234</v>
      </c>
      <c r="FH100" t="s">
        <v>237</v>
      </c>
      <c r="FI100" t="s">
        <v>234</v>
      </c>
      <c r="FJ100" t="s">
        <v>234</v>
      </c>
      <c r="FK100" t="s">
        <v>234</v>
      </c>
      <c r="FL100" t="s">
        <v>234</v>
      </c>
      <c r="FM100" t="s">
        <v>234</v>
      </c>
      <c r="FN100" t="s">
        <v>234</v>
      </c>
      <c r="FO100" t="s">
        <v>234</v>
      </c>
      <c r="FP100" t="s">
        <v>234</v>
      </c>
      <c r="FQ100" t="s">
        <v>234</v>
      </c>
      <c r="FR100" t="s">
        <v>234</v>
      </c>
      <c r="FU100" t="s">
        <v>234</v>
      </c>
      <c r="FV100" t="s">
        <v>234</v>
      </c>
      <c r="FW100" t="s">
        <v>234</v>
      </c>
      <c r="FX100" t="s">
        <v>234</v>
      </c>
      <c r="FY100" t="s">
        <v>234</v>
      </c>
      <c r="FZ100" t="s">
        <v>234</v>
      </c>
      <c r="GA100" t="s">
        <v>234</v>
      </c>
      <c r="GB100" t="s">
        <v>234</v>
      </c>
      <c r="GC100" t="s">
        <v>234</v>
      </c>
      <c r="GD100" t="s">
        <v>234</v>
      </c>
      <c r="GE100" t="s">
        <v>234</v>
      </c>
      <c r="GF100" t="s">
        <v>234</v>
      </c>
      <c r="GG100" t="s">
        <v>241</v>
      </c>
      <c r="GH100" t="s">
        <v>241</v>
      </c>
      <c r="GI100" t="s">
        <v>234</v>
      </c>
      <c r="GJ100" t="s">
        <v>241</v>
      </c>
      <c r="GK100" t="s">
        <v>234</v>
      </c>
      <c r="GL100" t="s">
        <v>234</v>
      </c>
      <c r="GM100" t="s">
        <v>234</v>
      </c>
      <c r="GN100" t="s">
        <v>234</v>
      </c>
      <c r="GO100" t="s">
        <v>234</v>
      </c>
      <c r="GP100" t="s">
        <v>234</v>
      </c>
      <c r="GQ100" t="s">
        <v>234</v>
      </c>
      <c r="GR100" t="s">
        <v>234</v>
      </c>
      <c r="GS100" t="s">
        <v>234</v>
      </c>
      <c r="GT100" t="s">
        <v>234</v>
      </c>
      <c r="GU100" t="s">
        <v>234</v>
      </c>
      <c r="GV100" t="s">
        <v>234</v>
      </c>
      <c r="GW100" t="s">
        <v>241</v>
      </c>
      <c r="GX100" t="s">
        <v>234</v>
      </c>
      <c r="GY100" t="s">
        <v>234</v>
      </c>
      <c r="GZ100" t="s">
        <v>234</v>
      </c>
      <c r="HA100" t="s">
        <v>234</v>
      </c>
      <c r="HB100" t="s">
        <v>234</v>
      </c>
      <c r="HC100" t="s">
        <v>234</v>
      </c>
      <c r="HD100" t="s">
        <v>234</v>
      </c>
      <c r="HE100" t="s">
        <v>234</v>
      </c>
      <c r="HF100" t="s">
        <v>234</v>
      </c>
      <c r="HG100" t="s">
        <v>234</v>
      </c>
      <c r="HH100" t="s">
        <v>234</v>
      </c>
      <c r="HI100" t="s">
        <v>234</v>
      </c>
      <c r="HJ100" t="s">
        <v>234</v>
      </c>
      <c r="HK100" t="s">
        <v>234</v>
      </c>
      <c r="HL100" t="s">
        <v>241</v>
      </c>
      <c r="HM100" t="s">
        <v>234</v>
      </c>
      <c r="HN100" t="s">
        <v>234</v>
      </c>
      <c r="HO100" t="s">
        <v>234</v>
      </c>
      <c r="HP100" t="s">
        <v>234</v>
      </c>
    </row>
    <row r="101" spans="1:224" x14ac:dyDescent="0.2">
      <c r="A101" t="s">
        <v>337</v>
      </c>
      <c r="B101" t="s">
        <v>238</v>
      </c>
      <c r="C101" t="s">
        <v>238</v>
      </c>
      <c r="D101" t="s">
        <v>238</v>
      </c>
      <c r="E101" t="s">
        <v>234</v>
      </c>
      <c r="F101" t="s">
        <v>238</v>
      </c>
      <c r="G101" t="s">
        <v>238</v>
      </c>
      <c r="H101" t="s">
        <v>238</v>
      </c>
      <c r="I101" t="s">
        <v>238</v>
      </c>
      <c r="J101" t="s">
        <v>238</v>
      </c>
      <c r="K101" t="s">
        <v>238</v>
      </c>
      <c r="L101" t="s">
        <v>238</v>
      </c>
      <c r="M101" t="s">
        <v>238</v>
      </c>
      <c r="N101" t="s">
        <v>238</v>
      </c>
      <c r="Q101" t="s">
        <v>238</v>
      </c>
      <c r="R101" t="s">
        <v>238</v>
      </c>
      <c r="S101" t="s">
        <v>238</v>
      </c>
      <c r="T101" t="s">
        <v>238</v>
      </c>
      <c r="U101" t="s">
        <v>238</v>
      </c>
      <c r="V101" t="s">
        <v>238</v>
      </c>
      <c r="W101" t="s">
        <v>238</v>
      </c>
      <c r="X101" t="s">
        <v>238</v>
      </c>
      <c r="Y101" t="s">
        <v>238</v>
      </c>
      <c r="Z101" t="s">
        <v>238</v>
      </c>
      <c r="AA101" t="s">
        <v>238</v>
      </c>
      <c r="AB101" t="s">
        <v>238</v>
      </c>
      <c r="AC101" t="s">
        <v>238</v>
      </c>
      <c r="AF101" t="s">
        <v>238</v>
      </c>
      <c r="AG101" t="s">
        <v>238</v>
      </c>
      <c r="AH101" t="s">
        <v>236</v>
      </c>
      <c r="AI101" t="s">
        <v>238</v>
      </c>
      <c r="AJ101" t="s">
        <v>238</v>
      </c>
      <c r="AK101" t="s">
        <v>238</v>
      </c>
      <c r="AL101" t="s">
        <v>238</v>
      </c>
      <c r="AM101" t="s">
        <v>238</v>
      </c>
      <c r="AN101" t="s">
        <v>238</v>
      </c>
      <c r="AO101" t="s">
        <v>238</v>
      </c>
      <c r="AP101" t="s">
        <v>238</v>
      </c>
      <c r="AQ101" t="s">
        <v>238</v>
      </c>
      <c r="AR101" t="s">
        <v>238</v>
      </c>
      <c r="AU101" t="s">
        <v>234</v>
      </c>
      <c r="AV101" t="s">
        <v>234</v>
      </c>
      <c r="AW101" t="s">
        <v>238</v>
      </c>
      <c r="AX101" t="s">
        <v>236</v>
      </c>
      <c r="AY101" t="s">
        <v>234</v>
      </c>
      <c r="AZ101" t="s">
        <v>234</v>
      </c>
      <c r="BA101" t="s">
        <v>234</v>
      </c>
      <c r="BB101" t="s">
        <v>234</v>
      </c>
      <c r="BC101" t="s">
        <v>234</v>
      </c>
      <c r="BD101" t="s">
        <v>234</v>
      </c>
      <c r="BE101" t="s">
        <v>234</v>
      </c>
      <c r="BH101" t="s">
        <v>238</v>
      </c>
      <c r="BI101" t="s">
        <v>238</v>
      </c>
      <c r="BJ101" t="s">
        <v>238</v>
      </c>
      <c r="BK101" t="s">
        <v>238</v>
      </c>
      <c r="BL101" t="s">
        <v>238</v>
      </c>
      <c r="BM101" t="s">
        <v>238</v>
      </c>
      <c r="BN101" t="s">
        <v>238</v>
      </c>
      <c r="BO101" t="s">
        <v>238</v>
      </c>
      <c r="BP101" t="s">
        <v>238</v>
      </c>
      <c r="BQ101" t="s">
        <v>238</v>
      </c>
      <c r="BR101" t="s">
        <v>238</v>
      </c>
      <c r="BS101" t="s">
        <v>238</v>
      </c>
      <c r="BT101" t="s">
        <v>236</v>
      </c>
      <c r="BW101" t="s">
        <v>238</v>
      </c>
      <c r="BX101" t="s">
        <v>238</v>
      </c>
      <c r="BY101" t="s">
        <v>238</v>
      </c>
      <c r="BZ101" t="s">
        <v>238</v>
      </c>
      <c r="CA101" t="s">
        <v>238</v>
      </c>
      <c r="CB101" t="s">
        <v>238</v>
      </c>
      <c r="CC101" t="s">
        <v>238</v>
      </c>
      <c r="CD101" t="s">
        <v>238</v>
      </c>
      <c r="CE101" t="s">
        <v>238</v>
      </c>
      <c r="CF101" t="s">
        <v>238</v>
      </c>
      <c r="CG101" t="s">
        <v>238</v>
      </c>
      <c r="CH101" t="s">
        <v>238</v>
      </c>
      <c r="CK101" t="s">
        <v>238</v>
      </c>
      <c r="CL101" t="s">
        <v>238</v>
      </c>
      <c r="CM101" t="s">
        <v>238</v>
      </c>
      <c r="CN101" t="s">
        <v>238</v>
      </c>
      <c r="CO101" t="s">
        <v>238</v>
      </c>
      <c r="CP101" t="s">
        <v>238</v>
      </c>
      <c r="CQ101" t="s">
        <v>238</v>
      </c>
      <c r="DF101" t="s">
        <v>234</v>
      </c>
      <c r="DG101" t="s">
        <v>234</v>
      </c>
      <c r="DH101" t="s">
        <v>234</v>
      </c>
      <c r="DI101" t="s">
        <v>234</v>
      </c>
      <c r="DJ101" t="s">
        <v>234</v>
      </c>
      <c r="DK101" t="s">
        <v>234</v>
      </c>
      <c r="DL101" t="s">
        <v>234</v>
      </c>
      <c r="DM101" t="s">
        <v>238</v>
      </c>
      <c r="DN101" t="s">
        <v>238</v>
      </c>
      <c r="DO101" t="s">
        <v>234</v>
      </c>
      <c r="DP101" t="s">
        <v>234</v>
      </c>
      <c r="DQ101" t="s">
        <v>234</v>
      </c>
      <c r="DR101" t="s">
        <v>234</v>
      </c>
      <c r="DS101" t="s">
        <v>234</v>
      </c>
      <c r="DT101" t="s">
        <v>234</v>
      </c>
      <c r="DX101" t="s">
        <v>234</v>
      </c>
      <c r="DY101" t="s">
        <v>238</v>
      </c>
      <c r="DZ101" t="s">
        <v>234</v>
      </c>
      <c r="EA101" t="s">
        <v>234</v>
      </c>
      <c r="EB101" t="s">
        <v>234</v>
      </c>
      <c r="EC101" t="s">
        <v>234</v>
      </c>
      <c r="ED101" t="s">
        <v>234</v>
      </c>
      <c r="EE101" t="s">
        <v>234</v>
      </c>
      <c r="EF101" t="s">
        <v>234</v>
      </c>
      <c r="EG101" t="s">
        <v>234</v>
      </c>
      <c r="EH101" t="s">
        <v>234</v>
      </c>
      <c r="EI101" t="s">
        <v>234</v>
      </c>
      <c r="EJ101" t="s">
        <v>234</v>
      </c>
      <c r="EK101" t="s">
        <v>234</v>
      </c>
      <c r="EL101" t="s">
        <v>234</v>
      </c>
      <c r="EM101" t="s">
        <v>234</v>
      </c>
      <c r="EN101" t="s">
        <v>234</v>
      </c>
      <c r="EO101" t="s">
        <v>234</v>
      </c>
      <c r="EP101" t="s">
        <v>234</v>
      </c>
      <c r="EQ101" t="s">
        <v>234</v>
      </c>
      <c r="ER101" t="s">
        <v>234</v>
      </c>
      <c r="ES101" t="s">
        <v>234</v>
      </c>
      <c r="ET101" t="s">
        <v>234</v>
      </c>
      <c r="EU101" t="s">
        <v>234</v>
      </c>
      <c r="EV101" t="s">
        <v>238</v>
      </c>
      <c r="EW101" t="s">
        <v>238</v>
      </c>
      <c r="EX101" t="s">
        <v>238</v>
      </c>
      <c r="EY101" t="s">
        <v>238</v>
      </c>
      <c r="EZ101" t="s">
        <v>238</v>
      </c>
      <c r="FA101" t="s">
        <v>238</v>
      </c>
      <c r="FB101" t="s">
        <v>234</v>
      </c>
      <c r="FC101" t="s">
        <v>238</v>
      </c>
      <c r="FD101" t="s">
        <v>238</v>
      </c>
      <c r="FE101" t="s">
        <v>238</v>
      </c>
      <c r="FF101" t="s">
        <v>238</v>
      </c>
      <c r="FG101" t="s">
        <v>234</v>
      </c>
      <c r="FH101" t="s">
        <v>234</v>
      </c>
      <c r="FI101" t="s">
        <v>234</v>
      </c>
      <c r="FJ101" t="s">
        <v>234</v>
      </c>
      <c r="FK101" t="s">
        <v>234</v>
      </c>
      <c r="FL101" t="s">
        <v>234</v>
      </c>
      <c r="FM101" t="s">
        <v>234</v>
      </c>
      <c r="FN101" t="s">
        <v>234</v>
      </c>
      <c r="FO101" t="s">
        <v>234</v>
      </c>
      <c r="FP101" t="s">
        <v>234</v>
      </c>
      <c r="FQ101" t="s">
        <v>234</v>
      </c>
      <c r="FR101" t="s">
        <v>234</v>
      </c>
      <c r="FU101" t="s">
        <v>234</v>
      </c>
      <c r="FV101" t="s">
        <v>234</v>
      </c>
      <c r="FW101" t="s">
        <v>234</v>
      </c>
      <c r="FX101" t="s">
        <v>234</v>
      </c>
      <c r="FY101" t="s">
        <v>234</v>
      </c>
      <c r="FZ101" t="s">
        <v>234</v>
      </c>
      <c r="GA101" t="s">
        <v>234</v>
      </c>
      <c r="GB101" t="s">
        <v>234</v>
      </c>
      <c r="GC101" t="s">
        <v>234</v>
      </c>
      <c r="GD101" t="s">
        <v>234</v>
      </c>
      <c r="GE101" t="s">
        <v>234</v>
      </c>
      <c r="GF101" t="s">
        <v>234</v>
      </c>
      <c r="GG101" t="s">
        <v>234</v>
      </c>
      <c r="GH101" t="s">
        <v>234</v>
      </c>
      <c r="GI101" t="s">
        <v>234</v>
      </c>
      <c r="GJ101" t="s">
        <v>234</v>
      </c>
      <c r="GK101" t="s">
        <v>234</v>
      </c>
      <c r="GL101" t="s">
        <v>234</v>
      </c>
      <c r="GM101" t="s">
        <v>234</v>
      </c>
      <c r="GN101" t="s">
        <v>234</v>
      </c>
      <c r="GO101" t="s">
        <v>234</v>
      </c>
      <c r="GP101" t="s">
        <v>234</v>
      </c>
      <c r="GQ101" t="s">
        <v>234</v>
      </c>
      <c r="GR101" t="s">
        <v>234</v>
      </c>
      <c r="GS101" t="s">
        <v>238</v>
      </c>
      <c r="GT101" t="s">
        <v>234</v>
      </c>
      <c r="GU101" t="s">
        <v>238</v>
      </c>
      <c r="GV101" t="s">
        <v>238</v>
      </c>
      <c r="GW101" t="s">
        <v>238</v>
      </c>
      <c r="GX101" t="s">
        <v>238</v>
      </c>
      <c r="GY101" t="s">
        <v>238</v>
      </c>
      <c r="GZ101" t="s">
        <v>238</v>
      </c>
      <c r="HA101" t="s">
        <v>238</v>
      </c>
      <c r="HB101" t="s">
        <v>238</v>
      </c>
      <c r="HC101" t="s">
        <v>238</v>
      </c>
      <c r="HD101" t="s">
        <v>238</v>
      </c>
      <c r="HE101" t="s">
        <v>234</v>
      </c>
      <c r="HF101" t="s">
        <v>234</v>
      </c>
      <c r="HG101" t="s">
        <v>234</v>
      </c>
      <c r="HH101" t="s">
        <v>234</v>
      </c>
      <c r="HI101" t="s">
        <v>234</v>
      </c>
      <c r="HJ101" t="s">
        <v>234</v>
      </c>
      <c r="HK101" t="s">
        <v>234</v>
      </c>
      <c r="HL101" t="s">
        <v>234</v>
      </c>
      <c r="HM101" t="s">
        <v>234</v>
      </c>
      <c r="HN101" t="s">
        <v>234</v>
      </c>
      <c r="HO101" t="s">
        <v>234</v>
      </c>
      <c r="HP101" t="s">
        <v>234</v>
      </c>
    </row>
    <row r="102" spans="1:224" x14ac:dyDescent="0.2">
      <c r="A102" t="s">
        <v>338</v>
      </c>
      <c r="B102" t="s">
        <v>234</v>
      </c>
      <c r="C102" t="s">
        <v>234</v>
      </c>
      <c r="D102" t="s">
        <v>234</v>
      </c>
      <c r="E102" t="s">
        <v>234</v>
      </c>
      <c r="F102" t="s">
        <v>234</v>
      </c>
      <c r="G102" t="s">
        <v>234</v>
      </c>
      <c r="H102" t="s">
        <v>234</v>
      </c>
      <c r="I102" t="s">
        <v>234</v>
      </c>
      <c r="J102" t="s">
        <v>234</v>
      </c>
      <c r="K102" t="s">
        <v>234</v>
      </c>
      <c r="L102" t="s">
        <v>234</v>
      </c>
      <c r="M102" t="s">
        <v>234</v>
      </c>
      <c r="N102" t="s">
        <v>234</v>
      </c>
      <c r="Q102" t="s">
        <v>234</v>
      </c>
      <c r="R102" t="s">
        <v>234</v>
      </c>
      <c r="S102" t="s">
        <v>234</v>
      </c>
      <c r="T102" t="s">
        <v>234</v>
      </c>
      <c r="U102" t="s">
        <v>234</v>
      </c>
      <c r="V102" t="s">
        <v>234</v>
      </c>
      <c r="W102" t="s">
        <v>241</v>
      </c>
      <c r="X102" t="s">
        <v>234</v>
      </c>
      <c r="Y102" t="s">
        <v>234</v>
      </c>
      <c r="Z102" t="s">
        <v>241</v>
      </c>
      <c r="AA102" t="s">
        <v>234</v>
      </c>
      <c r="AB102" t="s">
        <v>234</v>
      </c>
      <c r="AC102" t="s">
        <v>234</v>
      </c>
      <c r="AF102" t="s">
        <v>234</v>
      </c>
      <c r="AG102" t="s">
        <v>234</v>
      </c>
      <c r="AH102" t="s">
        <v>241</v>
      </c>
      <c r="AI102" t="s">
        <v>234</v>
      </c>
      <c r="AJ102" t="s">
        <v>234</v>
      </c>
      <c r="AK102" t="s">
        <v>234</v>
      </c>
      <c r="AL102" t="s">
        <v>234</v>
      </c>
      <c r="AM102" t="s">
        <v>234</v>
      </c>
      <c r="AN102" t="s">
        <v>234</v>
      </c>
      <c r="AO102" t="s">
        <v>234</v>
      </c>
      <c r="AP102" t="s">
        <v>234</v>
      </c>
      <c r="AQ102" t="s">
        <v>234</v>
      </c>
      <c r="AR102" t="s">
        <v>234</v>
      </c>
      <c r="AU102" t="s">
        <v>234</v>
      </c>
      <c r="AV102" t="s">
        <v>234</v>
      </c>
      <c r="AW102" t="s">
        <v>234</v>
      </c>
      <c r="AX102" t="s">
        <v>241</v>
      </c>
      <c r="AY102" t="s">
        <v>234</v>
      </c>
      <c r="AZ102" t="s">
        <v>234</v>
      </c>
      <c r="BA102" t="s">
        <v>234</v>
      </c>
      <c r="BB102" t="s">
        <v>234</v>
      </c>
      <c r="BC102" t="s">
        <v>234</v>
      </c>
      <c r="BD102" t="s">
        <v>234</v>
      </c>
      <c r="BE102" t="s">
        <v>234</v>
      </c>
      <c r="BH102" t="s">
        <v>234</v>
      </c>
      <c r="BI102" t="s">
        <v>234</v>
      </c>
      <c r="BJ102" t="s">
        <v>234</v>
      </c>
      <c r="BK102" t="s">
        <v>234</v>
      </c>
      <c r="BL102" t="s">
        <v>234</v>
      </c>
      <c r="BM102" t="s">
        <v>234</v>
      </c>
      <c r="BN102" t="s">
        <v>234</v>
      </c>
      <c r="BO102" t="s">
        <v>234</v>
      </c>
      <c r="BP102" t="s">
        <v>234</v>
      </c>
      <c r="BQ102" t="s">
        <v>234</v>
      </c>
      <c r="BR102" t="s">
        <v>234</v>
      </c>
      <c r="BS102" t="s">
        <v>234</v>
      </c>
      <c r="BT102" t="s">
        <v>241</v>
      </c>
      <c r="BW102" t="s">
        <v>234</v>
      </c>
      <c r="BX102" t="s">
        <v>234</v>
      </c>
      <c r="BY102" t="s">
        <v>234</v>
      </c>
      <c r="BZ102" t="s">
        <v>234</v>
      </c>
      <c r="CA102" t="s">
        <v>234</v>
      </c>
      <c r="CB102" t="s">
        <v>234</v>
      </c>
      <c r="CC102" t="s">
        <v>238</v>
      </c>
      <c r="CD102" t="s">
        <v>234</v>
      </c>
      <c r="CE102" t="s">
        <v>234</v>
      </c>
      <c r="CF102" t="s">
        <v>234</v>
      </c>
      <c r="CG102" t="s">
        <v>234</v>
      </c>
      <c r="CH102" t="s">
        <v>234</v>
      </c>
      <c r="CK102" t="s">
        <v>234</v>
      </c>
      <c r="CL102" t="s">
        <v>234</v>
      </c>
      <c r="CM102" t="s">
        <v>234</v>
      </c>
      <c r="CN102" t="s">
        <v>234</v>
      </c>
      <c r="CO102" t="s">
        <v>234</v>
      </c>
      <c r="CP102" t="s">
        <v>234</v>
      </c>
      <c r="CQ102" t="s">
        <v>234</v>
      </c>
      <c r="DF102" t="s">
        <v>234</v>
      </c>
      <c r="DG102" t="s">
        <v>234</v>
      </c>
      <c r="DH102" t="s">
        <v>234</v>
      </c>
      <c r="DI102" t="s">
        <v>234</v>
      </c>
      <c r="DJ102" t="s">
        <v>234</v>
      </c>
      <c r="DK102" t="s">
        <v>234</v>
      </c>
      <c r="DL102" t="s">
        <v>234</v>
      </c>
      <c r="DM102" t="s">
        <v>234</v>
      </c>
      <c r="DN102" t="s">
        <v>234</v>
      </c>
      <c r="DO102" t="s">
        <v>234</v>
      </c>
      <c r="DP102" t="s">
        <v>234</v>
      </c>
      <c r="DQ102" t="s">
        <v>234</v>
      </c>
      <c r="DR102" t="s">
        <v>234</v>
      </c>
      <c r="DS102" t="s">
        <v>234</v>
      </c>
      <c r="DT102" t="s">
        <v>234</v>
      </c>
      <c r="DX102" t="s">
        <v>234</v>
      </c>
      <c r="DY102" t="s">
        <v>234</v>
      </c>
      <c r="DZ102" t="s">
        <v>234</v>
      </c>
      <c r="EA102" t="s">
        <v>234</v>
      </c>
      <c r="EB102" t="s">
        <v>236</v>
      </c>
      <c r="EC102" t="s">
        <v>234</v>
      </c>
      <c r="ED102" t="s">
        <v>234</v>
      </c>
      <c r="EE102" t="s">
        <v>234</v>
      </c>
      <c r="EF102" t="s">
        <v>234</v>
      </c>
      <c r="EG102" t="s">
        <v>234</v>
      </c>
      <c r="EH102" t="s">
        <v>234</v>
      </c>
      <c r="EI102" t="s">
        <v>234</v>
      </c>
      <c r="EJ102" t="s">
        <v>234</v>
      </c>
      <c r="EK102" t="s">
        <v>234</v>
      </c>
      <c r="EL102" t="s">
        <v>234</v>
      </c>
      <c r="EM102" t="s">
        <v>234</v>
      </c>
      <c r="EN102" t="s">
        <v>234</v>
      </c>
      <c r="EO102" t="s">
        <v>234</v>
      </c>
      <c r="EP102" t="s">
        <v>234</v>
      </c>
      <c r="EQ102" t="s">
        <v>234</v>
      </c>
      <c r="ER102" t="s">
        <v>234</v>
      </c>
      <c r="ES102" t="s">
        <v>234</v>
      </c>
      <c r="ET102" t="s">
        <v>234</v>
      </c>
      <c r="EU102" t="s">
        <v>234</v>
      </c>
      <c r="EV102" t="s">
        <v>234</v>
      </c>
      <c r="EW102" t="s">
        <v>234</v>
      </c>
      <c r="EX102" t="s">
        <v>234</v>
      </c>
      <c r="EY102" t="s">
        <v>234</v>
      </c>
      <c r="EZ102" t="s">
        <v>234</v>
      </c>
      <c r="FA102" t="s">
        <v>234</v>
      </c>
      <c r="FB102" t="s">
        <v>234</v>
      </c>
      <c r="FC102" t="s">
        <v>234</v>
      </c>
      <c r="FD102" t="s">
        <v>234</v>
      </c>
      <c r="FE102" t="s">
        <v>234</v>
      </c>
      <c r="FF102" t="s">
        <v>234</v>
      </c>
      <c r="FG102" t="s">
        <v>234</v>
      </c>
      <c r="FH102" t="s">
        <v>234</v>
      </c>
      <c r="FI102" t="s">
        <v>234</v>
      </c>
      <c r="FJ102" t="s">
        <v>234</v>
      </c>
      <c r="FK102" t="s">
        <v>234</v>
      </c>
      <c r="FL102" t="s">
        <v>234</v>
      </c>
      <c r="FM102" t="s">
        <v>234</v>
      </c>
      <c r="FN102" t="s">
        <v>234</v>
      </c>
      <c r="FO102" t="s">
        <v>234</v>
      </c>
      <c r="FP102" t="s">
        <v>234</v>
      </c>
      <c r="FQ102" t="s">
        <v>234</v>
      </c>
      <c r="FR102" t="s">
        <v>234</v>
      </c>
      <c r="FU102" t="s">
        <v>234</v>
      </c>
      <c r="FV102" t="s">
        <v>234</v>
      </c>
      <c r="FW102" t="s">
        <v>234</v>
      </c>
      <c r="FX102" t="s">
        <v>234</v>
      </c>
      <c r="FY102" t="s">
        <v>234</v>
      </c>
      <c r="FZ102" t="s">
        <v>234</v>
      </c>
      <c r="GA102" t="s">
        <v>234</v>
      </c>
      <c r="GB102" t="s">
        <v>234</v>
      </c>
      <c r="GC102" t="s">
        <v>234</v>
      </c>
      <c r="GD102" t="s">
        <v>234</v>
      </c>
      <c r="GE102" t="s">
        <v>234</v>
      </c>
      <c r="GF102" t="s">
        <v>234</v>
      </c>
      <c r="GG102" t="s">
        <v>234</v>
      </c>
      <c r="GH102" t="s">
        <v>234</v>
      </c>
      <c r="GI102" t="s">
        <v>234</v>
      </c>
      <c r="GJ102" t="s">
        <v>234</v>
      </c>
      <c r="GK102" t="s">
        <v>234</v>
      </c>
      <c r="GL102" t="s">
        <v>234</v>
      </c>
      <c r="GM102" t="s">
        <v>234</v>
      </c>
      <c r="GN102" t="s">
        <v>234</v>
      </c>
      <c r="GO102" t="s">
        <v>234</v>
      </c>
      <c r="GP102" t="s">
        <v>234</v>
      </c>
      <c r="GQ102" t="s">
        <v>234</v>
      </c>
      <c r="GR102" t="s">
        <v>234</v>
      </c>
      <c r="GS102" t="s">
        <v>234</v>
      </c>
      <c r="GT102" t="s">
        <v>234</v>
      </c>
      <c r="GU102" t="s">
        <v>234</v>
      </c>
      <c r="GV102" t="s">
        <v>234</v>
      </c>
      <c r="GW102" t="s">
        <v>234</v>
      </c>
      <c r="GX102" t="s">
        <v>234</v>
      </c>
      <c r="GY102" t="s">
        <v>234</v>
      </c>
      <c r="GZ102" t="s">
        <v>234</v>
      </c>
      <c r="HA102" t="s">
        <v>234</v>
      </c>
      <c r="HB102" t="s">
        <v>234</v>
      </c>
      <c r="HC102" t="s">
        <v>234</v>
      </c>
      <c r="HD102" t="s">
        <v>234</v>
      </c>
      <c r="HE102" t="s">
        <v>234</v>
      </c>
      <c r="HF102" t="s">
        <v>234</v>
      </c>
      <c r="HG102" t="s">
        <v>234</v>
      </c>
      <c r="HH102" t="s">
        <v>234</v>
      </c>
      <c r="HI102" t="s">
        <v>234</v>
      </c>
      <c r="HJ102" t="s">
        <v>234</v>
      </c>
      <c r="HK102" t="s">
        <v>234</v>
      </c>
      <c r="HL102" t="s">
        <v>234</v>
      </c>
      <c r="HM102" t="s">
        <v>234</v>
      </c>
      <c r="HN102" t="s">
        <v>234</v>
      </c>
      <c r="HO102" t="s">
        <v>234</v>
      </c>
      <c r="HP102" t="s">
        <v>234</v>
      </c>
    </row>
    <row r="103" spans="1:224" x14ac:dyDescent="0.2">
      <c r="A103" t="s">
        <v>339</v>
      </c>
      <c r="B103" t="s">
        <v>234</v>
      </c>
      <c r="C103" t="s">
        <v>234</v>
      </c>
      <c r="D103" t="s">
        <v>234</v>
      </c>
      <c r="E103" t="s">
        <v>234</v>
      </c>
      <c r="F103" t="s">
        <v>234</v>
      </c>
      <c r="G103" t="s">
        <v>234</v>
      </c>
      <c r="H103" t="s">
        <v>234</v>
      </c>
      <c r="I103" t="s">
        <v>234</v>
      </c>
      <c r="J103" t="s">
        <v>234</v>
      </c>
      <c r="K103" t="s">
        <v>234</v>
      </c>
      <c r="L103" t="s">
        <v>234</v>
      </c>
      <c r="M103" t="s">
        <v>234</v>
      </c>
      <c r="N103" t="s">
        <v>234</v>
      </c>
      <c r="Q103" t="s">
        <v>234</v>
      </c>
      <c r="R103" t="s">
        <v>234</v>
      </c>
      <c r="S103" t="s">
        <v>234</v>
      </c>
      <c r="T103" t="s">
        <v>238</v>
      </c>
      <c r="U103" t="s">
        <v>234</v>
      </c>
      <c r="V103" t="s">
        <v>234</v>
      </c>
      <c r="W103" t="s">
        <v>236</v>
      </c>
      <c r="X103" t="s">
        <v>234</v>
      </c>
      <c r="Y103" t="s">
        <v>234</v>
      </c>
      <c r="Z103" t="s">
        <v>236</v>
      </c>
      <c r="AA103" t="s">
        <v>234</v>
      </c>
      <c r="AB103" t="s">
        <v>234</v>
      </c>
      <c r="AC103" t="s">
        <v>234</v>
      </c>
      <c r="AF103" t="s">
        <v>234</v>
      </c>
      <c r="AG103" t="s">
        <v>234</v>
      </c>
      <c r="AH103" t="s">
        <v>236</v>
      </c>
      <c r="AI103" t="s">
        <v>234</v>
      </c>
      <c r="AJ103" t="s">
        <v>234</v>
      </c>
      <c r="AK103" t="s">
        <v>234</v>
      </c>
      <c r="AL103" t="s">
        <v>234</v>
      </c>
      <c r="AM103" t="s">
        <v>234</v>
      </c>
      <c r="AN103" t="s">
        <v>236</v>
      </c>
      <c r="AO103" t="s">
        <v>234</v>
      </c>
      <c r="AP103" t="s">
        <v>234</v>
      </c>
      <c r="AQ103" t="s">
        <v>234</v>
      </c>
      <c r="AR103" t="s">
        <v>234</v>
      </c>
      <c r="AU103" t="s">
        <v>234</v>
      </c>
      <c r="AV103" t="s">
        <v>234</v>
      </c>
      <c r="AW103" t="s">
        <v>234</v>
      </c>
      <c r="AX103" t="s">
        <v>236</v>
      </c>
      <c r="AY103" t="s">
        <v>234</v>
      </c>
      <c r="AZ103" t="s">
        <v>234</v>
      </c>
      <c r="BA103" t="s">
        <v>234</v>
      </c>
      <c r="BB103" t="s">
        <v>234</v>
      </c>
      <c r="BC103" t="s">
        <v>241</v>
      </c>
      <c r="BD103" t="s">
        <v>234</v>
      </c>
      <c r="BE103" t="s">
        <v>234</v>
      </c>
      <c r="BH103" t="s">
        <v>234</v>
      </c>
      <c r="BI103" t="s">
        <v>234</v>
      </c>
      <c r="BJ103" t="s">
        <v>237</v>
      </c>
      <c r="BK103" t="s">
        <v>238</v>
      </c>
      <c r="BL103" t="s">
        <v>234</v>
      </c>
      <c r="BM103" t="s">
        <v>234</v>
      </c>
      <c r="BN103" t="s">
        <v>234</v>
      </c>
      <c r="BO103" t="s">
        <v>238</v>
      </c>
      <c r="BP103" t="s">
        <v>234</v>
      </c>
      <c r="BQ103" t="s">
        <v>234</v>
      </c>
      <c r="BR103" t="s">
        <v>234</v>
      </c>
      <c r="BS103" t="s">
        <v>234</v>
      </c>
      <c r="BT103" t="s">
        <v>236</v>
      </c>
      <c r="BW103" t="s">
        <v>234</v>
      </c>
      <c r="BX103" t="s">
        <v>234</v>
      </c>
      <c r="BY103" t="s">
        <v>234</v>
      </c>
      <c r="BZ103" t="s">
        <v>234</v>
      </c>
      <c r="CA103" t="s">
        <v>238</v>
      </c>
      <c r="CB103" t="s">
        <v>234</v>
      </c>
      <c r="CC103" t="s">
        <v>238</v>
      </c>
      <c r="CD103" t="s">
        <v>234</v>
      </c>
      <c r="CE103" t="s">
        <v>234</v>
      </c>
      <c r="CF103" t="s">
        <v>234</v>
      </c>
      <c r="CG103" t="s">
        <v>234</v>
      </c>
      <c r="CH103" t="s">
        <v>234</v>
      </c>
      <c r="CK103" t="s">
        <v>234</v>
      </c>
      <c r="CL103" t="s">
        <v>234</v>
      </c>
      <c r="CM103" t="s">
        <v>234</v>
      </c>
      <c r="CN103" t="s">
        <v>234</v>
      </c>
      <c r="CO103" t="s">
        <v>234</v>
      </c>
      <c r="CP103" t="s">
        <v>234</v>
      </c>
      <c r="CQ103" t="s">
        <v>234</v>
      </c>
      <c r="DF103" t="s">
        <v>234</v>
      </c>
      <c r="DG103" t="s">
        <v>234</v>
      </c>
      <c r="DH103" t="s">
        <v>234</v>
      </c>
      <c r="DI103" t="s">
        <v>234</v>
      </c>
      <c r="DJ103" t="s">
        <v>234</v>
      </c>
      <c r="DK103" t="s">
        <v>234</v>
      </c>
      <c r="DL103" t="s">
        <v>234</v>
      </c>
      <c r="DM103" t="s">
        <v>234</v>
      </c>
      <c r="DN103" t="s">
        <v>235</v>
      </c>
      <c r="DO103" t="s">
        <v>234</v>
      </c>
      <c r="DP103" t="s">
        <v>241</v>
      </c>
      <c r="DQ103" t="s">
        <v>234</v>
      </c>
      <c r="DR103" t="s">
        <v>234</v>
      </c>
      <c r="DS103" t="s">
        <v>234</v>
      </c>
      <c r="DT103" t="s">
        <v>234</v>
      </c>
      <c r="DX103" t="s">
        <v>234</v>
      </c>
      <c r="DY103" t="s">
        <v>234</v>
      </c>
      <c r="DZ103" t="s">
        <v>234</v>
      </c>
      <c r="EA103" t="s">
        <v>234</v>
      </c>
      <c r="EB103" t="s">
        <v>234</v>
      </c>
      <c r="EC103" t="s">
        <v>234</v>
      </c>
      <c r="ED103" t="s">
        <v>234</v>
      </c>
      <c r="EE103" t="s">
        <v>234</v>
      </c>
      <c r="EF103" t="s">
        <v>234</v>
      </c>
      <c r="EG103" t="s">
        <v>234</v>
      </c>
      <c r="EH103" t="s">
        <v>234</v>
      </c>
      <c r="EI103" t="s">
        <v>234</v>
      </c>
      <c r="EJ103" t="s">
        <v>234</v>
      </c>
      <c r="EK103" t="s">
        <v>234</v>
      </c>
      <c r="EL103" t="s">
        <v>234</v>
      </c>
      <c r="EM103" t="s">
        <v>234</v>
      </c>
      <c r="EN103" t="s">
        <v>234</v>
      </c>
      <c r="EO103" t="s">
        <v>241</v>
      </c>
      <c r="EP103" t="s">
        <v>234</v>
      </c>
      <c r="EQ103" t="s">
        <v>234</v>
      </c>
      <c r="ER103" t="s">
        <v>234</v>
      </c>
      <c r="ES103" t="s">
        <v>234</v>
      </c>
      <c r="ET103" t="s">
        <v>234</v>
      </c>
      <c r="EU103" t="s">
        <v>234</v>
      </c>
      <c r="EV103" t="s">
        <v>234</v>
      </c>
      <c r="EW103" t="s">
        <v>234</v>
      </c>
      <c r="EX103" t="s">
        <v>234</v>
      </c>
      <c r="EY103" t="s">
        <v>234</v>
      </c>
      <c r="EZ103" t="s">
        <v>234</v>
      </c>
      <c r="FA103" t="s">
        <v>241</v>
      </c>
      <c r="FB103" t="s">
        <v>241</v>
      </c>
      <c r="FC103" t="s">
        <v>234</v>
      </c>
      <c r="FD103" t="s">
        <v>234</v>
      </c>
      <c r="FE103" t="s">
        <v>234</v>
      </c>
      <c r="FF103" t="s">
        <v>234</v>
      </c>
      <c r="FG103" t="s">
        <v>234</v>
      </c>
      <c r="FH103" t="s">
        <v>234</v>
      </c>
      <c r="FI103" t="s">
        <v>234</v>
      </c>
      <c r="FJ103" t="s">
        <v>234</v>
      </c>
      <c r="FK103" t="s">
        <v>234</v>
      </c>
      <c r="FL103" t="s">
        <v>234</v>
      </c>
      <c r="FM103" t="s">
        <v>234</v>
      </c>
      <c r="FN103" t="s">
        <v>234</v>
      </c>
      <c r="FO103" t="s">
        <v>234</v>
      </c>
      <c r="FP103" t="s">
        <v>234</v>
      </c>
      <c r="FQ103" t="s">
        <v>234</v>
      </c>
      <c r="FR103" t="s">
        <v>234</v>
      </c>
      <c r="FU103" t="s">
        <v>234</v>
      </c>
      <c r="FV103" t="s">
        <v>234</v>
      </c>
      <c r="FW103" t="s">
        <v>234</v>
      </c>
      <c r="FX103" t="s">
        <v>234</v>
      </c>
      <c r="FY103" t="s">
        <v>235</v>
      </c>
      <c r="FZ103" t="s">
        <v>234</v>
      </c>
      <c r="GA103" t="s">
        <v>234</v>
      </c>
      <c r="GB103" t="s">
        <v>234</v>
      </c>
      <c r="GC103" t="s">
        <v>234</v>
      </c>
      <c r="GD103" t="s">
        <v>237</v>
      </c>
      <c r="GE103" t="s">
        <v>234</v>
      </c>
      <c r="GF103" t="s">
        <v>234</v>
      </c>
      <c r="GG103" t="s">
        <v>234</v>
      </c>
      <c r="GH103" t="s">
        <v>234</v>
      </c>
      <c r="GI103" t="s">
        <v>234</v>
      </c>
      <c r="GJ103" t="s">
        <v>234</v>
      </c>
      <c r="GK103" t="s">
        <v>235</v>
      </c>
      <c r="GL103" t="s">
        <v>234</v>
      </c>
      <c r="GM103" t="s">
        <v>234</v>
      </c>
      <c r="GN103" t="s">
        <v>234</v>
      </c>
      <c r="GO103" t="s">
        <v>234</v>
      </c>
      <c r="GP103" t="s">
        <v>234</v>
      </c>
      <c r="GQ103" t="s">
        <v>234</v>
      </c>
      <c r="GR103" t="s">
        <v>234</v>
      </c>
      <c r="GS103" t="s">
        <v>234</v>
      </c>
      <c r="GT103" t="s">
        <v>234</v>
      </c>
      <c r="GU103" t="s">
        <v>234</v>
      </c>
      <c r="GV103" t="s">
        <v>234</v>
      </c>
      <c r="GW103" t="s">
        <v>238</v>
      </c>
      <c r="GX103" t="s">
        <v>235</v>
      </c>
      <c r="GY103" t="s">
        <v>234</v>
      </c>
      <c r="GZ103" t="s">
        <v>234</v>
      </c>
      <c r="HA103" t="s">
        <v>234</v>
      </c>
      <c r="HB103" t="s">
        <v>234</v>
      </c>
      <c r="HC103" t="s">
        <v>234</v>
      </c>
      <c r="HD103" t="s">
        <v>234</v>
      </c>
      <c r="HE103" t="s">
        <v>234</v>
      </c>
      <c r="HF103" t="s">
        <v>234</v>
      </c>
      <c r="HG103" t="s">
        <v>234</v>
      </c>
      <c r="HH103" t="s">
        <v>234</v>
      </c>
      <c r="HI103" t="s">
        <v>234</v>
      </c>
      <c r="HJ103" t="s">
        <v>234</v>
      </c>
      <c r="HK103" t="s">
        <v>241</v>
      </c>
      <c r="HL103" t="s">
        <v>234</v>
      </c>
      <c r="HM103" t="s">
        <v>241</v>
      </c>
      <c r="HN103" t="s">
        <v>241</v>
      </c>
      <c r="HO103" t="s">
        <v>234</v>
      </c>
      <c r="HP103" t="s">
        <v>241</v>
      </c>
    </row>
    <row r="104" spans="1:224" x14ac:dyDescent="0.2">
      <c r="A104" t="s">
        <v>340</v>
      </c>
      <c r="B104" t="s">
        <v>234</v>
      </c>
      <c r="C104" t="s">
        <v>234</v>
      </c>
      <c r="D104" t="s">
        <v>234</v>
      </c>
      <c r="E104" t="s">
        <v>234</v>
      </c>
      <c r="F104" t="s">
        <v>234</v>
      </c>
      <c r="G104" t="s">
        <v>234</v>
      </c>
      <c r="H104" t="s">
        <v>234</v>
      </c>
      <c r="I104" t="s">
        <v>241</v>
      </c>
      <c r="J104" t="s">
        <v>234</v>
      </c>
      <c r="K104" t="s">
        <v>234</v>
      </c>
      <c r="L104" t="s">
        <v>234</v>
      </c>
      <c r="M104" t="s">
        <v>234</v>
      </c>
      <c r="N104" t="s">
        <v>234</v>
      </c>
      <c r="Q104" t="s">
        <v>234</v>
      </c>
      <c r="R104" t="s">
        <v>234</v>
      </c>
      <c r="S104" t="s">
        <v>234</v>
      </c>
      <c r="T104" t="s">
        <v>241</v>
      </c>
      <c r="U104" t="s">
        <v>234</v>
      </c>
      <c r="V104" t="s">
        <v>234</v>
      </c>
      <c r="W104" t="s">
        <v>236</v>
      </c>
      <c r="X104" t="s">
        <v>234</v>
      </c>
      <c r="Y104" t="s">
        <v>234</v>
      </c>
      <c r="Z104" t="s">
        <v>236</v>
      </c>
      <c r="AA104" t="s">
        <v>234</v>
      </c>
      <c r="AB104" t="s">
        <v>234</v>
      </c>
      <c r="AC104" t="s">
        <v>237</v>
      </c>
      <c r="AF104" t="s">
        <v>234</v>
      </c>
      <c r="AG104" t="s">
        <v>234</v>
      </c>
      <c r="AH104" t="s">
        <v>236</v>
      </c>
      <c r="AI104" t="s">
        <v>234</v>
      </c>
      <c r="AJ104" t="s">
        <v>237</v>
      </c>
      <c r="AK104" t="s">
        <v>234</v>
      </c>
      <c r="AL104" t="s">
        <v>234</v>
      </c>
      <c r="AM104" t="s">
        <v>234</v>
      </c>
      <c r="AN104" t="s">
        <v>234</v>
      </c>
      <c r="AO104" t="s">
        <v>234</v>
      </c>
      <c r="AP104" t="s">
        <v>234</v>
      </c>
      <c r="AQ104" t="s">
        <v>234</v>
      </c>
      <c r="AR104" t="s">
        <v>237</v>
      </c>
      <c r="AU104" t="s">
        <v>234</v>
      </c>
      <c r="AV104" t="s">
        <v>234</v>
      </c>
      <c r="AW104" t="s">
        <v>234</v>
      </c>
      <c r="AX104" t="s">
        <v>236</v>
      </c>
      <c r="AY104" t="s">
        <v>241</v>
      </c>
      <c r="AZ104" t="s">
        <v>234</v>
      </c>
      <c r="BA104" t="s">
        <v>234</v>
      </c>
      <c r="BB104" t="s">
        <v>241</v>
      </c>
      <c r="BC104" t="s">
        <v>234</v>
      </c>
      <c r="BD104" t="s">
        <v>234</v>
      </c>
      <c r="BE104" t="s">
        <v>234</v>
      </c>
      <c r="BH104" t="s">
        <v>234</v>
      </c>
      <c r="BI104" t="s">
        <v>234</v>
      </c>
      <c r="BJ104" t="s">
        <v>234</v>
      </c>
      <c r="BK104" t="s">
        <v>241</v>
      </c>
      <c r="BL104" t="s">
        <v>234</v>
      </c>
      <c r="BM104" t="s">
        <v>234</v>
      </c>
      <c r="BN104" t="s">
        <v>234</v>
      </c>
      <c r="BO104" t="s">
        <v>234</v>
      </c>
      <c r="BP104" t="s">
        <v>234</v>
      </c>
      <c r="BQ104" t="s">
        <v>234</v>
      </c>
      <c r="BR104" t="s">
        <v>234</v>
      </c>
      <c r="BS104" t="s">
        <v>234</v>
      </c>
      <c r="BT104" t="s">
        <v>236</v>
      </c>
      <c r="BW104" t="s">
        <v>234</v>
      </c>
      <c r="BX104" t="s">
        <v>234</v>
      </c>
      <c r="BY104" t="s">
        <v>234</v>
      </c>
      <c r="BZ104" t="s">
        <v>234</v>
      </c>
      <c r="CA104" t="s">
        <v>234</v>
      </c>
      <c r="CB104" t="s">
        <v>234</v>
      </c>
      <c r="CC104" t="s">
        <v>237</v>
      </c>
      <c r="CD104" t="s">
        <v>234</v>
      </c>
      <c r="CE104" t="s">
        <v>234</v>
      </c>
      <c r="CF104" t="s">
        <v>234</v>
      </c>
      <c r="CG104" t="s">
        <v>234</v>
      </c>
      <c r="CH104" t="s">
        <v>234</v>
      </c>
      <c r="CK104" t="s">
        <v>234</v>
      </c>
      <c r="CL104" t="s">
        <v>234</v>
      </c>
      <c r="CM104" t="s">
        <v>234</v>
      </c>
      <c r="CN104" t="s">
        <v>234</v>
      </c>
      <c r="CO104" t="s">
        <v>234</v>
      </c>
      <c r="CP104" t="s">
        <v>234</v>
      </c>
      <c r="CQ104" t="s">
        <v>234</v>
      </c>
      <c r="DF104" t="s">
        <v>234</v>
      </c>
      <c r="DG104" t="s">
        <v>234</v>
      </c>
      <c r="DH104" t="s">
        <v>234</v>
      </c>
      <c r="DI104" t="s">
        <v>234</v>
      </c>
      <c r="DJ104" t="s">
        <v>234</v>
      </c>
      <c r="DK104" t="s">
        <v>234</v>
      </c>
      <c r="DL104" t="s">
        <v>234</v>
      </c>
      <c r="DM104" t="s">
        <v>234</v>
      </c>
      <c r="DN104" t="s">
        <v>234</v>
      </c>
      <c r="DO104" t="s">
        <v>234</v>
      </c>
      <c r="DP104" t="s">
        <v>234</v>
      </c>
      <c r="DQ104" t="s">
        <v>234</v>
      </c>
      <c r="DR104" t="s">
        <v>234</v>
      </c>
      <c r="DS104" t="s">
        <v>234</v>
      </c>
      <c r="DT104" t="s">
        <v>234</v>
      </c>
      <c r="DX104" t="s">
        <v>234</v>
      </c>
      <c r="DY104" t="s">
        <v>234</v>
      </c>
      <c r="DZ104" t="s">
        <v>234</v>
      </c>
      <c r="EA104" t="s">
        <v>234</v>
      </c>
      <c r="EB104" t="s">
        <v>235</v>
      </c>
      <c r="EC104" t="s">
        <v>234</v>
      </c>
      <c r="ED104" t="s">
        <v>234</v>
      </c>
      <c r="EE104" t="s">
        <v>234</v>
      </c>
      <c r="EF104" t="s">
        <v>234</v>
      </c>
      <c r="EG104" t="s">
        <v>234</v>
      </c>
      <c r="EH104" t="s">
        <v>234</v>
      </c>
      <c r="EI104" t="s">
        <v>234</v>
      </c>
      <c r="EJ104" t="s">
        <v>234</v>
      </c>
      <c r="EK104" t="s">
        <v>234</v>
      </c>
      <c r="EL104" t="s">
        <v>234</v>
      </c>
      <c r="EM104" t="s">
        <v>234</v>
      </c>
      <c r="EN104" t="s">
        <v>234</v>
      </c>
      <c r="EO104" t="s">
        <v>234</v>
      </c>
      <c r="EP104" t="s">
        <v>234</v>
      </c>
      <c r="EQ104" t="s">
        <v>234</v>
      </c>
      <c r="ER104" t="s">
        <v>234</v>
      </c>
      <c r="ES104" t="s">
        <v>234</v>
      </c>
      <c r="ET104" t="s">
        <v>234</v>
      </c>
      <c r="EU104" t="s">
        <v>234</v>
      </c>
      <c r="EV104" t="s">
        <v>234</v>
      </c>
      <c r="EW104" t="s">
        <v>234</v>
      </c>
      <c r="EX104" t="s">
        <v>234</v>
      </c>
      <c r="EY104" t="s">
        <v>234</v>
      </c>
      <c r="EZ104" t="s">
        <v>234</v>
      </c>
      <c r="FA104" t="s">
        <v>234</v>
      </c>
      <c r="FB104" t="s">
        <v>234</v>
      </c>
      <c r="FC104" t="s">
        <v>234</v>
      </c>
      <c r="FD104" t="s">
        <v>234</v>
      </c>
      <c r="FE104" t="s">
        <v>234</v>
      </c>
      <c r="FF104" t="s">
        <v>234</v>
      </c>
      <c r="FG104" t="s">
        <v>237</v>
      </c>
      <c r="FH104" t="s">
        <v>234</v>
      </c>
      <c r="FI104" t="s">
        <v>234</v>
      </c>
      <c r="FJ104" t="s">
        <v>234</v>
      </c>
      <c r="FK104" t="s">
        <v>234</v>
      </c>
      <c r="FL104" t="s">
        <v>234</v>
      </c>
      <c r="FM104" t="s">
        <v>234</v>
      </c>
      <c r="FN104" t="s">
        <v>241</v>
      </c>
      <c r="FO104" t="s">
        <v>234</v>
      </c>
      <c r="FP104" t="s">
        <v>234</v>
      </c>
      <c r="FQ104" t="s">
        <v>234</v>
      </c>
      <c r="FR104" t="s">
        <v>234</v>
      </c>
      <c r="FU104" t="s">
        <v>234</v>
      </c>
      <c r="FV104" t="s">
        <v>234</v>
      </c>
      <c r="FW104" t="s">
        <v>234</v>
      </c>
      <c r="FX104" t="s">
        <v>234</v>
      </c>
      <c r="FY104" t="s">
        <v>234</v>
      </c>
      <c r="FZ104" t="s">
        <v>234</v>
      </c>
      <c r="GA104" t="s">
        <v>234</v>
      </c>
      <c r="GB104" t="s">
        <v>234</v>
      </c>
      <c r="GC104" t="s">
        <v>234</v>
      </c>
      <c r="GD104" t="s">
        <v>234</v>
      </c>
      <c r="GE104" t="s">
        <v>234</v>
      </c>
      <c r="GF104" t="s">
        <v>234</v>
      </c>
      <c r="GG104" t="s">
        <v>234</v>
      </c>
      <c r="GH104" t="s">
        <v>234</v>
      </c>
      <c r="GI104" t="s">
        <v>234</v>
      </c>
      <c r="GJ104" t="s">
        <v>234</v>
      </c>
      <c r="GK104" t="s">
        <v>234</v>
      </c>
      <c r="GL104" t="s">
        <v>234</v>
      </c>
      <c r="GM104" t="s">
        <v>234</v>
      </c>
      <c r="GN104" t="s">
        <v>234</v>
      </c>
      <c r="GO104" t="s">
        <v>234</v>
      </c>
      <c r="GP104" t="s">
        <v>234</v>
      </c>
      <c r="GQ104" t="s">
        <v>234</v>
      </c>
      <c r="GR104" t="s">
        <v>234</v>
      </c>
      <c r="GS104" t="s">
        <v>234</v>
      </c>
      <c r="GT104" t="s">
        <v>234</v>
      </c>
      <c r="GU104" t="s">
        <v>234</v>
      </c>
      <c r="GV104" t="s">
        <v>234</v>
      </c>
      <c r="GW104" t="s">
        <v>234</v>
      </c>
      <c r="GX104" t="s">
        <v>234</v>
      </c>
      <c r="GY104" t="s">
        <v>234</v>
      </c>
      <c r="GZ104" t="s">
        <v>234</v>
      </c>
      <c r="HA104" t="s">
        <v>234</v>
      </c>
      <c r="HB104" t="s">
        <v>234</v>
      </c>
      <c r="HC104" t="s">
        <v>234</v>
      </c>
      <c r="HD104" t="s">
        <v>234</v>
      </c>
      <c r="HE104" t="s">
        <v>237</v>
      </c>
      <c r="HF104" t="s">
        <v>234</v>
      </c>
      <c r="HG104" t="s">
        <v>234</v>
      </c>
      <c r="HH104" t="s">
        <v>234</v>
      </c>
      <c r="HI104" t="s">
        <v>234</v>
      </c>
      <c r="HJ104" t="s">
        <v>234</v>
      </c>
      <c r="HK104" t="s">
        <v>234</v>
      </c>
      <c r="HL104" t="s">
        <v>234</v>
      </c>
      <c r="HM104" t="s">
        <v>234</v>
      </c>
      <c r="HN104" t="s">
        <v>234</v>
      </c>
      <c r="HO104" t="s">
        <v>234</v>
      </c>
      <c r="HP104" t="s">
        <v>234</v>
      </c>
    </row>
    <row r="105" spans="1:224" x14ac:dyDescent="0.2">
      <c r="A105" t="s">
        <v>341</v>
      </c>
      <c r="B105" t="s">
        <v>234</v>
      </c>
      <c r="C105" t="s">
        <v>234</v>
      </c>
      <c r="D105" t="s">
        <v>236</v>
      </c>
      <c r="E105" t="s">
        <v>234</v>
      </c>
      <c r="F105" t="s">
        <v>234</v>
      </c>
      <c r="G105" t="s">
        <v>241</v>
      </c>
      <c r="H105" t="s">
        <v>234</v>
      </c>
      <c r="I105" t="s">
        <v>234</v>
      </c>
      <c r="J105" t="s">
        <v>234</v>
      </c>
      <c r="K105" t="s">
        <v>234</v>
      </c>
      <c r="L105" t="s">
        <v>234</v>
      </c>
      <c r="M105" t="s">
        <v>234</v>
      </c>
      <c r="N105" t="s">
        <v>234</v>
      </c>
      <c r="Q105" t="s">
        <v>234</v>
      </c>
      <c r="R105" t="s">
        <v>234</v>
      </c>
      <c r="S105" t="s">
        <v>234</v>
      </c>
      <c r="T105" t="s">
        <v>234</v>
      </c>
      <c r="U105" t="s">
        <v>234</v>
      </c>
      <c r="V105" t="s">
        <v>234</v>
      </c>
      <c r="W105" t="s">
        <v>236</v>
      </c>
      <c r="X105" t="s">
        <v>234</v>
      </c>
      <c r="Y105" t="s">
        <v>234</v>
      </c>
      <c r="Z105" t="s">
        <v>236</v>
      </c>
      <c r="AA105" t="s">
        <v>234</v>
      </c>
      <c r="AB105" t="s">
        <v>234</v>
      </c>
      <c r="AC105" t="s">
        <v>234</v>
      </c>
      <c r="AF105" t="s">
        <v>234</v>
      </c>
      <c r="AG105" t="s">
        <v>234</v>
      </c>
      <c r="AH105" t="s">
        <v>236</v>
      </c>
      <c r="AI105" t="s">
        <v>234</v>
      </c>
      <c r="AJ105" t="s">
        <v>234</v>
      </c>
      <c r="AK105" t="s">
        <v>234</v>
      </c>
      <c r="AL105" t="s">
        <v>234</v>
      </c>
      <c r="AM105" t="s">
        <v>234</v>
      </c>
      <c r="AN105" t="s">
        <v>234</v>
      </c>
      <c r="AO105" t="s">
        <v>234</v>
      </c>
      <c r="AP105" t="s">
        <v>234</v>
      </c>
      <c r="AQ105" t="s">
        <v>234</v>
      </c>
      <c r="AR105" t="s">
        <v>234</v>
      </c>
      <c r="AU105" t="s">
        <v>234</v>
      </c>
      <c r="AV105" t="s">
        <v>234</v>
      </c>
      <c r="AW105" t="s">
        <v>234</v>
      </c>
      <c r="AX105" t="s">
        <v>236</v>
      </c>
      <c r="AY105" t="s">
        <v>234</v>
      </c>
      <c r="AZ105" t="s">
        <v>234</v>
      </c>
      <c r="BA105" t="s">
        <v>234</v>
      </c>
      <c r="BB105" t="s">
        <v>234</v>
      </c>
      <c r="BC105" t="s">
        <v>234</v>
      </c>
      <c r="BD105" t="s">
        <v>234</v>
      </c>
      <c r="BE105" t="s">
        <v>234</v>
      </c>
      <c r="BH105" t="s">
        <v>234</v>
      </c>
      <c r="BI105" t="s">
        <v>234</v>
      </c>
      <c r="BJ105" t="s">
        <v>234</v>
      </c>
      <c r="BK105" t="s">
        <v>234</v>
      </c>
      <c r="BL105" t="s">
        <v>234</v>
      </c>
      <c r="BM105" t="s">
        <v>234</v>
      </c>
      <c r="BN105" t="s">
        <v>234</v>
      </c>
      <c r="BO105" t="s">
        <v>234</v>
      </c>
      <c r="BP105" t="s">
        <v>236</v>
      </c>
      <c r="BQ105" t="s">
        <v>234</v>
      </c>
      <c r="BR105" t="s">
        <v>234</v>
      </c>
      <c r="BS105" t="s">
        <v>234</v>
      </c>
      <c r="BT105" t="s">
        <v>236</v>
      </c>
      <c r="BW105" t="s">
        <v>234</v>
      </c>
      <c r="BX105" t="s">
        <v>234</v>
      </c>
      <c r="BY105" t="s">
        <v>234</v>
      </c>
      <c r="BZ105" t="s">
        <v>234</v>
      </c>
      <c r="CA105" t="s">
        <v>234</v>
      </c>
      <c r="CB105" t="s">
        <v>234</v>
      </c>
      <c r="CC105" t="s">
        <v>238</v>
      </c>
      <c r="CD105" t="s">
        <v>234</v>
      </c>
      <c r="CE105" t="s">
        <v>234</v>
      </c>
      <c r="CF105" t="s">
        <v>234</v>
      </c>
      <c r="CG105" t="s">
        <v>234</v>
      </c>
      <c r="CH105" t="s">
        <v>234</v>
      </c>
      <c r="CK105" t="s">
        <v>234</v>
      </c>
      <c r="CL105" t="s">
        <v>234</v>
      </c>
      <c r="CM105" t="s">
        <v>234</v>
      </c>
      <c r="CN105" t="s">
        <v>234</v>
      </c>
      <c r="CO105" t="s">
        <v>234</v>
      </c>
      <c r="CP105" t="s">
        <v>234</v>
      </c>
      <c r="CQ105" t="s">
        <v>234</v>
      </c>
      <c r="DF105" t="s">
        <v>234</v>
      </c>
      <c r="DG105" t="s">
        <v>234</v>
      </c>
      <c r="DH105" t="s">
        <v>234</v>
      </c>
      <c r="DI105" t="s">
        <v>234</v>
      </c>
      <c r="DJ105" t="s">
        <v>234</v>
      </c>
      <c r="DK105" t="s">
        <v>234</v>
      </c>
      <c r="DL105" t="s">
        <v>234</v>
      </c>
      <c r="DM105" t="s">
        <v>234</v>
      </c>
      <c r="DN105" t="s">
        <v>234</v>
      </c>
      <c r="DO105" t="s">
        <v>234</v>
      </c>
      <c r="DP105" t="s">
        <v>234</v>
      </c>
      <c r="DQ105" t="s">
        <v>234</v>
      </c>
      <c r="DR105" t="s">
        <v>234</v>
      </c>
      <c r="DS105" t="s">
        <v>234</v>
      </c>
      <c r="DT105" t="s">
        <v>234</v>
      </c>
      <c r="DX105" t="s">
        <v>234</v>
      </c>
      <c r="DY105" t="s">
        <v>234</v>
      </c>
      <c r="DZ105" t="s">
        <v>234</v>
      </c>
      <c r="EA105" t="s">
        <v>234</v>
      </c>
      <c r="EB105" t="s">
        <v>234</v>
      </c>
      <c r="EC105" t="s">
        <v>234</v>
      </c>
      <c r="ED105" t="s">
        <v>234</v>
      </c>
      <c r="EE105" t="s">
        <v>234</v>
      </c>
      <c r="EF105" t="s">
        <v>234</v>
      </c>
      <c r="EG105" t="s">
        <v>234</v>
      </c>
      <c r="EH105" t="s">
        <v>234</v>
      </c>
      <c r="EI105" t="s">
        <v>234</v>
      </c>
      <c r="EJ105" t="s">
        <v>234</v>
      </c>
      <c r="EK105" t="s">
        <v>234</v>
      </c>
      <c r="EL105" t="s">
        <v>237</v>
      </c>
      <c r="EM105" t="s">
        <v>234</v>
      </c>
      <c r="EN105" t="s">
        <v>234</v>
      </c>
      <c r="EO105" t="s">
        <v>234</v>
      </c>
      <c r="EP105" t="s">
        <v>234</v>
      </c>
      <c r="EQ105" t="s">
        <v>234</v>
      </c>
      <c r="ER105" t="s">
        <v>234</v>
      </c>
      <c r="ES105" t="s">
        <v>234</v>
      </c>
      <c r="ET105" t="s">
        <v>234</v>
      </c>
      <c r="EU105" t="s">
        <v>234</v>
      </c>
      <c r="EV105" t="s">
        <v>234</v>
      </c>
      <c r="EW105" t="s">
        <v>234</v>
      </c>
      <c r="EX105" t="s">
        <v>234</v>
      </c>
      <c r="EY105" t="s">
        <v>234</v>
      </c>
      <c r="EZ105" t="s">
        <v>234</v>
      </c>
      <c r="FA105" t="s">
        <v>234</v>
      </c>
      <c r="FB105" t="s">
        <v>234</v>
      </c>
      <c r="FC105" t="s">
        <v>234</v>
      </c>
      <c r="FD105" t="s">
        <v>241</v>
      </c>
      <c r="FE105" t="s">
        <v>234</v>
      </c>
      <c r="FF105" t="s">
        <v>234</v>
      </c>
      <c r="FG105" t="s">
        <v>234</v>
      </c>
      <c r="FH105" t="s">
        <v>234</v>
      </c>
      <c r="FI105" t="s">
        <v>234</v>
      </c>
      <c r="FJ105" t="s">
        <v>234</v>
      </c>
      <c r="FK105" t="s">
        <v>234</v>
      </c>
      <c r="FL105" t="s">
        <v>234</v>
      </c>
      <c r="FM105" t="s">
        <v>234</v>
      </c>
      <c r="FN105" t="s">
        <v>234</v>
      </c>
      <c r="FO105" t="s">
        <v>234</v>
      </c>
      <c r="FP105" t="s">
        <v>234</v>
      </c>
      <c r="FQ105" t="s">
        <v>234</v>
      </c>
      <c r="FR105" t="s">
        <v>234</v>
      </c>
      <c r="FU105" t="s">
        <v>237</v>
      </c>
      <c r="FV105" t="s">
        <v>234</v>
      </c>
      <c r="FW105" t="s">
        <v>234</v>
      </c>
      <c r="FX105" t="s">
        <v>234</v>
      </c>
      <c r="FY105" t="s">
        <v>234</v>
      </c>
      <c r="FZ105" t="s">
        <v>234</v>
      </c>
      <c r="GA105" t="s">
        <v>234</v>
      </c>
      <c r="GB105" t="s">
        <v>234</v>
      </c>
      <c r="GC105" t="s">
        <v>234</v>
      </c>
      <c r="GD105" t="s">
        <v>234</v>
      </c>
      <c r="GE105" t="s">
        <v>241</v>
      </c>
      <c r="GF105" t="s">
        <v>234</v>
      </c>
      <c r="GG105" t="s">
        <v>237</v>
      </c>
      <c r="GH105" t="s">
        <v>234</v>
      </c>
      <c r="GI105" t="s">
        <v>234</v>
      </c>
      <c r="GJ105" t="s">
        <v>234</v>
      </c>
      <c r="GK105" t="s">
        <v>234</v>
      </c>
      <c r="GL105" t="s">
        <v>237</v>
      </c>
      <c r="GM105" t="s">
        <v>238</v>
      </c>
      <c r="GN105" t="s">
        <v>234</v>
      </c>
      <c r="GO105" t="s">
        <v>234</v>
      </c>
      <c r="GP105" t="s">
        <v>234</v>
      </c>
      <c r="GQ105" t="s">
        <v>234</v>
      </c>
      <c r="GR105" t="s">
        <v>234</v>
      </c>
      <c r="GS105" t="s">
        <v>234</v>
      </c>
      <c r="GT105" t="s">
        <v>234</v>
      </c>
      <c r="GU105" t="s">
        <v>234</v>
      </c>
      <c r="GV105" t="s">
        <v>234</v>
      </c>
      <c r="GW105" t="s">
        <v>234</v>
      </c>
      <c r="GX105" t="s">
        <v>234</v>
      </c>
      <c r="GY105" t="s">
        <v>234</v>
      </c>
      <c r="GZ105" t="s">
        <v>234</v>
      </c>
      <c r="HA105" t="s">
        <v>234</v>
      </c>
      <c r="HB105" t="s">
        <v>234</v>
      </c>
      <c r="HC105" t="s">
        <v>234</v>
      </c>
      <c r="HD105" t="s">
        <v>234</v>
      </c>
      <c r="HE105" t="s">
        <v>234</v>
      </c>
      <c r="HF105" t="s">
        <v>234</v>
      </c>
      <c r="HG105" t="s">
        <v>234</v>
      </c>
      <c r="HH105" t="s">
        <v>234</v>
      </c>
      <c r="HI105" t="s">
        <v>237</v>
      </c>
      <c r="HJ105" t="s">
        <v>241</v>
      </c>
      <c r="HK105" t="s">
        <v>234</v>
      </c>
      <c r="HL105" t="s">
        <v>234</v>
      </c>
      <c r="HM105" t="s">
        <v>234</v>
      </c>
      <c r="HN105" t="s">
        <v>234</v>
      </c>
      <c r="HO105" t="s">
        <v>234</v>
      </c>
      <c r="HP105" t="s">
        <v>234</v>
      </c>
    </row>
    <row r="106" spans="1:224" x14ac:dyDescent="0.2">
      <c r="A106" t="s">
        <v>342</v>
      </c>
      <c r="B106" t="s">
        <v>234</v>
      </c>
      <c r="C106" t="s">
        <v>234</v>
      </c>
      <c r="D106" t="s">
        <v>236</v>
      </c>
      <c r="E106" t="s">
        <v>234</v>
      </c>
      <c r="F106" t="s">
        <v>234</v>
      </c>
      <c r="G106" t="s">
        <v>234</v>
      </c>
      <c r="H106" t="s">
        <v>234</v>
      </c>
      <c r="I106" t="s">
        <v>241</v>
      </c>
      <c r="J106" t="s">
        <v>234</v>
      </c>
      <c r="K106" t="s">
        <v>234</v>
      </c>
      <c r="L106" t="s">
        <v>234</v>
      </c>
      <c r="M106" t="s">
        <v>234</v>
      </c>
      <c r="N106" t="s">
        <v>234</v>
      </c>
      <c r="Q106" t="s">
        <v>234</v>
      </c>
      <c r="R106" t="s">
        <v>234</v>
      </c>
      <c r="S106" t="s">
        <v>234</v>
      </c>
      <c r="T106" t="s">
        <v>234</v>
      </c>
      <c r="U106" t="s">
        <v>234</v>
      </c>
      <c r="V106" t="s">
        <v>234</v>
      </c>
      <c r="W106" t="s">
        <v>236</v>
      </c>
      <c r="X106" t="s">
        <v>234</v>
      </c>
      <c r="Y106" t="s">
        <v>234</v>
      </c>
      <c r="Z106" t="s">
        <v>236</v>
      </c>
      <c r="AA106" t="s">
        <v>234</v>
      </c>
      <c r="AB106" t="s">
        <v>234</v>
      </c>
      <c r="AC106" t="s">
        <v>234</v>
      </c>
      <c r="AF106" t="s">
        <v>234</v>
      </c>
      <c r="AG106" t="s">
        <v>234</v>
      </c>
      <c r="AH106" t="s">
        <v>236</v>
      </c>
      <c r="AI106" t="s">
        <v>234</v>
      </c>
      <c r="AJ106" t="s">
        <v>234</v>
      </c>
      <c r="AK106" t="s">
        <v>234</v>
      </c>
      <c r="AL106" t="s">
        <v>234</v>
      </c>
      <c r="AM106" t="s">
        <v>234</v>
      </c>
      <c r="AN106" t="s">
        <v>234</v>
      </c>
      <c r="AO106" t="s">
        <v>234</v>
      </c>
      <c r="AP106" t="s">
        <v>234</v>
      </c>
      <c r="AQ106" t="s">
        <v>234</v>
      </c>
      <c r="AR106" t="s">
        <v>234</v>
      </c>
      <c r="AU106" t="s">
        <v>234</v>
      </c>
      <c r="AV106" t="s">
        <v>234</v>
      </c>
      <c r="AW106" t="s">
        <v>234</v>
      </c>
      <c r="AX106" t="s">
        <v>236</v>
      </c>
      <c r="AY106" t="s">
        <v>234</v>
      </c>
      <c r="AZ106" t="s">
        <v>234</v>
      </c>
      <c r="BA106" t="s">
        <v>234</v>
      </c>
      <c r="BB106" t="s">
        <v>234</v>
      </c>
      <c r="BC106" t="s">
        <v>234</v>
      </c>
      <c r="BD106" t="s">
        <v>234</v>
      </c>
      <c r="BE106" t="s">
        <v>234</v>
      </c>
      <c r="BH106" t="s">
        <v>234</v>
      </c>
      <c r="BI106" t="s">
        <v>234</v>
      </c>
      <c r="BJ106" t="s">
        <v>234</v>
      </c>
      <c r="BK106" t="s">
        <v>234</v>
      </c>
      <c r="BL106" t="s">
        <v>234</v>
      </c>
      <c r="BM106" t="s">
        <v>234</v>
      </c>
      <c r="BN106" t="s">
        <v>234</v>
      </c>
      <c r="BO106" t="s">
        <v>234</v>
      </c>
      <c r="BP106" t="s">
        <v>236</v>
      </c>
      <c r="BQ106" t="s">
        <v>234</v>
      </c>
      <c r="BR106" t="s">
        <v>234</v>
      </c>
      <c r="BS106" t="s">
        <v>234</v>
      </c>
      <c r="BT106" t="s">
        <v>236</v>
      </c>
      <c r="BW106" t="s">
        <v>234</v>
      </c>
      <c r="BX106" t="s">
        <v>234</v>
      </c>
      <c r="BY106" t="s">
        <v>234</v>
      </c>
      <c r="BZ106" t="s">
        <v>234</v>
      </c>
      <c r="CA106" t="s">
        <v>234</v>
      </c>
      <c r="CB106" t="s">
        <v>234</v>
      </c>
      <c r="CC106" t="s">
        <v>238</v>
      </c>
      <c r="CD106" t="s">
        <v>234</v>
      </c>
      <c r="CE106" t="s">
        <v>234</v>
      </c>
      <c r="CF106" t="s">
        <v>234</v>
      </c>
      <c r="CG106" t="s">
        <v>234</v>
      </c>
      <c r="CH106" t="s">
        <v>234</v>
      </c>
      <c r="CK106" t="s">
        <v>234</v>
      </c>
      <c r="CL106" t="s">
        <v>234</v>
      </c>
      <c r="CM106" t="s">
        <v>234</v>
      </c>
      <c r="CN106" t="s">
        <v>234</v>
      </c>
      <c r="CO106" t="s">
        <v>234</v>
      </c>
      <c r="CP106" t="s">
        <v>234</v>
      </c>
      <c r="CQ106" t="s">
        <v>234</v>
      </c>
      <c r="DF106" t="s">
        <v>234</v>
      </c>
      <c r="DG106" t="s">
        <v>234</v>
      </c>
      <c r="DH106" t="s">
        <v>234</v>
      </c>
      <c r="DI106" t="s">
        <v>234</v>
      </c>
      <c r="DJ106" t="s">
        <v>234</v>
      </c>
      <c r="DK106" t="s">
        <v>234</v>
      </c>
      <c r="DL106" t="s">
        <v>234</v>
      </c>
      <c r="DM106" t="s">
        <v>234</v>
      </c>
      <c r="DN106" t="s">
        <v>234</v>
      </c>
      <c r="DO106" t="s">
        <v>234</v>
      </c>
      <c r="DP106" t="s">
        <v>234</v>
      </c>
      <c r="DQ106" t="s">
        <v>234</v>
      </c>
      <c r="DR106" t="s">
        <v>234</v>
      </c>
      <c r="DS106" t="s">
        <v>234</v>
      </c>
      <c r="DT106" t="s">
        <v>234</v>
      </c>
      <c r="DX106" t="s">
        <v>234</v>
      </c>
      <c r="DY106" t="s">
        <v>234</v>
      </c>
      <c r="DZ106" t="s">
        <v>234</v>
      </c>
      <c r="EA106" t="s">
        <v>234</v>
      </c>
      <c r="EB106" t="s">
        <v>235</v>
      </c>
      <c r="EC106" t="s">
        <v>234</v>
      </c>
      <c r="ED106" t="s">
        <v>234</v>
      </c>
      <c r="EE106" t="s">
        <v>234</v>
      </c>
      <c r="EF106" t="s">
        <v>234</v>
      </c>
      <c r="EG106" t="s">
        <v>234</v>
      </c>
      <c r="EH106" t="s">
        <v>234</v>
      </c>
      <c r="EI106" t="s">
        <v>234</v>
      </c>
      <c r="EJ106" t="s">
        <v>234</v>
      </c>
      <c r="EK106" t="s">
        <v>234</v>
      </c>
      <c r="EL106" t="s">
        <v>238</v>
      </c>
      <c r="EM106" t="s">
        <v>234</v>
      </c>
      <c r="EN106" t="s">
        <v>234</v>
      </c>
      <c r="EO106" t="s">
        <v>234</v>
      </c>
      <c r="EP106" t="s">
        <v>234</v>
      </c>
      <c r="EQ106" t="s">
        <v>234</v>
      </c>
      <c r="ER106" t="s">
        <v>234</v>
      </c>
      <c r="ES106" t="s">
        <v>234</v>
      </c>
      <c r="ET106" t="s">
        <v>234</v>
      </c>
      <c r="EU106" t="s">
        <v>234</v>
      </c>
      <c r="EV106" t="s">
        <v>234</v>
      </c>
      <c r="EW106" t="s">
        <v>234</v>
      </c>
      <c r="EX106" t="s">
        <v>234</v>
      </c>
      <c r="EY106" t="s">
        <v>234</v>
      </c>
      <c r="EZ106" t="s">
        <v>234</v>
      </c>
      <c r="FA106" t="s">
        <v>234</v>
      </c>
      <c r="FB106" t="s">
        <v>234</v>
      </c>
      <c r="FC106" t="s">
        <v>234</v>
      </c>
      <c r="FD106" t="s">
        <v>241</v>
      </c>
      <c r="FE106" t="s">
        <v>234</v>
      </c>
      <c r="FF106" t="s">
        <v>234</v>
      </c>
      <c r="FG106" t="s">
        <v>234</v>
      </c>
      <c r="FH106" t="s">
        <v>234</v>
      </c>
      <c r="FI106" t="s">
        <v>234</v>
      </c>
      <c r="FJ106" t="s">
        <v>234</v>
      </c>
      <c r="FK106" t="s">
        <v>234</v>
      </c>
      <c r="FL106" t="s">
        <v>234</v>
      </c>
      <c r="FM106" t="s">
        <v>234</v>
      </c>
      <c r="FN106" t="s">
        <v>234</v>
      </c>
      <c r="FO106" t="s">
        <v>234</v>
      </c>
      <c r="FP106" t="s">
        <v>234</v>
      </c>
      <c r="FQ106" t="s">
        <v>234</v>
      </c>
      <c r="FR106" t="s">
        <v>234</v>
      </c>
      <c r="FU106" t="s">
        <v>234</v>
      </c>
      <c r="FV106" t="s">
        <v>234</v>
      </c>
      <c r="FW106" t="s">
        <v>234</v>
      </c>
      <c r="FX106" t="s">
        <v>234</v>
      </c>
      <c r="FY106" t="s">
        <v>234</v>
      </c>
      <c r="FZ106" t="s">
        <v>234</v>
      </c>
      <c r="GA106" t="s">
        <v>234</v>
      </c>
      <c r="GB106" t="s">
        <v>234</v>
      </c>
      <c r="GC106" t="s">
        <v>234</v>
      </c>
      <c r="GD106" t="s">
        <v>234</v>
      </c>
      <c r="GE106" t="s">
        <v>241</v>
      </c>
      <c r="GF106" t="s">
        <v>234</v>
      </c>
      <c r="GG106" t="s">
        <v>238</v>
      </c>
      <c r="GH106" t="s">
        <v>234</v>
      </c>
      <c r="GI106" t="s">
        <v>234</v>
      </c>
      <c r="GJ106" t="s">
        <v>234</v>
      </c>
      <c r="GK106" t="s">
        <v>238</v>
      </c>
      <c r="GL106" t="s">
        <v>238</v>
      </c>
      <c r="GM106" t="s">
        <v>234</v>
      </c>
      <c r="GN106" t="s">
        <v>234</v>
      </c>
      <c r="GO106" t="s">
        <v>234</v>
      </c>
      <c r="GP106" t="s">
        <v>234</v>
      </c>
      <c r="GQ106" t="s">
        <v>234</v>
      </c>
      <c r="GR106" t="s">
        <v>234</v>
      </c>
      <c r="GS106" t="s">
        <v>234</v>
      </c>
      <c r="GT106" t="s">
        <v>234</v>
      </c>
      <c r="GU106" t="s">
        <v>234</v>
      </c>
      <c r="GV106" t="s">
        <v>234</v>
      </c>
      <c r="GW106" t="s">
        <v>234</v>
      </c>
      <c r="GX106" t="s">
        <v>234</v>
      </c>
      <c r="GY106" t="s">
        <v>234</v>
      </c>
      <c r="GZ106" t="s">
        <v>234</v>
      </c>
      <c r="HA106" t="s">
        <v>234</v>
      </c>
      <c r="HB106" t="s">
        <v>234</v>
      </c>
      <c r="HC106" t="s">
        <v>234</v>
      </c>
      <c r="HD106" t="s">
        <v>234</v>
      </c>
      <c r="HE106" t="s">
        <v>234</v>
      </c>
      <c r="HF106" t="s">
        <v>234</v>
      </c>
      <c r="HG106" t="s">
        <v>234</v>
      </c>
      <c r="HH106" t="s">
        <v>234</v>
      </c>
      <c r="HI106" t="s">
        <v>238</v>
      </c>
      <c r="HJ106" t="s">
        <v>241</v>
      </c>
      <c r="HK106" t="s">
        <v>234</v>
      </c>
      <c r="HL106" t="s">
        <v>234</v>
      </c>
      <c r="HM106" t="s">
        <v>234</v>
      </c>
      <c r="HN106" t="s">
        <v>234</v>
      </c>
      <c r="HO106" t="s">
        <v>234</v>
      </c>
      <c r="HP106" t="s">
        <v>234</v>
      </c>
    </row>
    <row r="107" spans="1:224" x14ac:dyDescent="0.2">
      <c r="A107" t="s">
        <v>343</v>
      </c>
      <c r="B107" t="s">
        <v>234</v>
      </c>
      <c r="C107" t="s">
        <v>234</v>
      </c>
      <c r="D107" t="s">
        <v>236</v>
      </c>
      <c r="E107" t="s">
        <v>234</v>
      </c>
      <c r="F107" t="s">
        <v>234</v>
      </c>
      <c r="G107" t="s">
        <v>234</v>
      </c>
      <c r="H107" t="s">
        <v>234</v>
      </c>
      <c r="I107" t="s">
        <v>236</v>
      </c>
      <c r="J107" t="s">
        <v>234</v>
      </c>
      <c r="K107" t="s">
        <v>234</v>
      </c>
      <c r="L107" t="s">
        <v>234</v>
      </c>
      <c r="M107" t="s">
        <v>234</v>
      </c>
      <c r="N107" t="s">
        <v>234</v>
      </c>
      <c r="Q107" t="s">
        <v>234</v>
      </c>
      <c r="R107" t="s">
        <v>234</v>
      </c>
      <c r="S107" t="s">
        <v>234</v>
      </c>
      <c r="T107" t="s">
        <v>234</v>
      </c>
      <c r="U107" t="s">
        <v>234</v>
      </c>
      <c r="V107" t="s">
        <v>234</v>
      </c>
      <c r="W107" t="s">
        <v>236</v>
      </c>
      <c r="X107" t="s">
        <v>234</v>
      </c>
      <c r="Y107" t="s">
        <v>234</v>
      </c>
      <c r="Z107" t="s">
        <v>236</v>
      </c>
      <c r="AA107" t="s">
        <v>234</v>
      </c>
      <c r="AB107" t="s">
        <v>234</v>
      </c>
      <c r="AC107" t="s">
        <v>234</v>
      </c>
      <c r="AF107" t="s">
        <v>234</v>
      </c>
      <c r="AG107" t="s">
        <v>234</v>
      </c>
      <c r="AH107" t="s">
        <v>236</v>
      </c>
      <c r="AI107" t="s">
        <v>234</v>
      </c>
      <c r="AJ107" t="s">
        <v>234</v>
      </c>
      <c r="AK107" t="s">
        <v>234</v>
      </c>
      <c r="AL107" t="s">
        <v>234</v>
      </c>
      <c r="AM107" t="s">
        <v>234</v>
      </c>
      <c r="AN107" t="s">
        <v>234</v>
      </c>
      <c r="AO107" t="s">
        <v>234</v>
      </c>
      <c r="AP107" t="s">
        <v>234</v>
      </c>
      <c r="AQ107" t="s">
        <v>234</v>
      </c>
      <c r="AR107" t="s">
        <v>234</v>
      </c>
      <c r="AU107" t="s">
        <v>234</v>
      </c>
      <c r="AV107" t="s">
        <v>234</v>
      </c>
      <c r="AW107" t="s">
        <v>234</v>
      </c>
      <c r="AX107" t="s">
        <v>236</v>
      </c>
      <c r="AY107" t="s">
        <v>234</v>
      </c>
      <c r="AZ107" t="s">
        <v>234</v>
      </c>
      <c r="BA107" t="s">
        <v>234</v>
      </c>
      <c r="BB107" t="s">
        <v>234</v>
      </c>
      <c r="BC107" t="s">
        <v>234</v>
      </c>
      <c r="BD107" t="s">
        <v>234</v>
      </c>
      <c r="BE107" t="s">
        <v>234</v>
      </c>
      <c r="BH107" t="s">
        <v>234</v>
      </c>
      <c r="BI107" t="s">
        <v>234</v>
      </c>
      <c r="BJ107" t="s">
        <v>234</v>
      </c>
      <c r="BK107" t="s">
        <v>234</v>
      </c>
      <c r="BL107" t="s">
        <v>234</v>
      </c>
      <c r="BM107" t="s">
        <v>234</v>
      </c>
      <c r="BN107" t="s">
        <v>234</v>
      </c>
      <c r="BO107" t="s">
        <v>234</v>
      </c>
      <c r="BP107" t="s">
        <v>236</v>
      </c>
      <c r="BQ107" t="s">
        <v>234</v>
      </c>
      <c r="BR107" t="s">
        <v>234</v>
      </c>
      <c r="BS107" t="s">
        <v>234</v>
      </c>
      <c r="BT107" t="s">
        <v>236</v>
      </c>
      <c r="BW107" t="s">
        <v>234</v>
      </c>
      <c r="BX107" t="s">
        <v>234</v>
      </c>
      <c r="BY107" t="s">
        <v>234</v>
      </c>
      <c r="BZ107" t="s">
        <v>234</v>
      </c>
      <c r="CA107" t="s">
        <v>234</v>
      </c>
      <c r="CB107" t="s">
        <v>234</v>
      </c>
      <c r="CC107" t="s">
        <v>238</v>
      </c>
      <c r="CD107" t="s">
        <v>234</v>
      </c>
      <c r="CE107" t="s">
        <v>234</v>
      </c>
      <c r="CF107" t="s">
        <v>234</v>
      </c>
      <c r="CG107" t="s">
        <v>234</v>
      </c>
      <c r="CH107" t="s">
        <v>234</v>
      </c>
      <c r="CK107" t="s">
        <v>234</v>
      </c>
      <c r="CL107" t="s">
        <v>234</v>
      </c>
      <c r="CM107" t="s">
        <v>234</v>
      </c>
      <c r="CN107" t="s">
        <v>234</v>
      </c>
      <c r="CO107" t="s">
        <v>234</v>
      </c>
      <c r="CP107" t="s">
        <v>234</v>
      </c>
      <c r="CQ107" t="s">
        <v>234</v>
      </c>
      <c r="DF107" t="s">
        <v>234</v>
      </c>
      <c r="DG107" t="s">
        <v>234</v>
      </c>
      <c r="DH107" t="s">
        <v>234</v>
      </c>
      <c r="DI107" t="s">
        <v>234</v>
      </c>
      <c r="DJ107" t="s">
        <v>234</v>
      </c>
      <c r="DK107" t="s">
        <v>234</v>
      </c>
      <c r="DL107" t="s">
        <v>234</v>
      </c>
      <c r="DM107" t="s">
        <v>234</v>
      </c>
      <c r="DN107" t="s">
        <v>234</v>
      </c>
      <c r="DO107" t="s">
        <v>234</v>
      </c>
      <c r="DP107" t="s">
        <v>234</v>
      </c>
      <c r="DQ107" t="s">
        <v>234</v>
      </c>
      <c r="DR107" t="s">
        <v>234</v>
      </c>
      <c r="DS107" t="s">
        <v>234</v>
      </c>
      <c r="DT107" t="s">
        <v>234</v>
      </c>
      <c r="DX107" t="s">
        <v>234</v>
      </c>
      <c r="DY107" t="s">
        <v>234</v>
      </c>
      <c r="DZ107" t="s">
        <v>234</v>
      </c>
      <c r="EA107" t="s">
        <v>234</v>
      </c>
      <c r="EB107" t="s">
        <v>235</v>
      </c>
      <c r="EC107" t="s">
        <v>234</v>
      </c>
      <c r="ED107" t="s">
        <v>234</v>
      </c>
      <c r="EE107" t="s">
        <v>234</v>
      </c>
      <c r="EF107" t="s">
        <v>234</v>
      </c>
      <c r="EG107" t="s">
        <v>234</v>
      </c>
      <c r="EH107" t="s">
        <v>234</v>
      </c>
      <c r="EI107" t="s">
        <v>234</v>
      </c>
      <c r="EJ107" t="s">
        <v>234</v>
      </c>
      <c r="EK107" t="s">
        <v>234</v>
      </c>
      <c r="EL107" t="s">
        <v>237</v>
      </c>
      <c r="EM107" t="s">
        <v>234</v>
      </c>
      <c r="EN107" t="s">
        <v>234</v>
      </c>
      <c r="EO107" t="s">
        <v>234</v>
      </c>
      <c r="EP107" t="s">
        <v>234</v>
      </c>
      <c r="EQ107" t="s">
        <v>234</v>
      </c>
      <c r="ER107" t="s">
        <v>234</v>
      </c>
      <c r="ES107" t="s">
        <v>234</v>
      </c>
      <c r="ET107" t="s">
        <v>234</v>
      </c>
      <c r="EU107" t="s">
        <v>234</v>
      </c>
      <c r="EV107" t="s">
        <v>234</v>
      </c>
      <c r="EW107" t="s">
        <v>234</v>
      </c>
      <c r="EX107" t="s">
        <v>234</v>
      </c>
      <c r="EY107" t="s">
        <v>234</v>
      </c>
      <c r="EZ107" t="s">
        <v>234</v>
      </c>
      <c r="FA107" t="s">
        <v>234</v>
      </c>
      <c r="FB107" t="s">
        <v>234</v>
      </c>
      <c r="FC107" t="s">
        <v>234</v>
      </c>
      <c r="FD107" t="s">
        <v>234</v>
      </c>
      <c r="FE107" t="s">
        <v>234</v>
      </c>
      <c r="FF107" t="s">
        <v>234</v>
      </c>
      <c r="FG107" t="s">
        <v>234</v>
      </c>
      <c r="FH107" t="s">
        <v>234</v>
      </c>
      <c r="FI107" t="s">
        <v>234</v>
      </c>
      <c r="FJ107" t="s">
        <v>234</v>
      </c>
      <c r="FK107" t="s">
        <v>234</v>
      </c>
      <c r="FL107" t="s">
        <v>234</v>
      </c>
      <c r="FM107" t="s">
        <v>234</v>
      </c>
      <c r="FN107" t="s">
        <v>234</v>
      </c>
      <c r="FO107" t="s">
        <v>234</v>
      </c>
      <c r="FP107" t="s">
        <v>234</v>
      </c>
      <c r="FQ107" t="s">
        <v>234</v>
      </c>
      <c r="FR107" t="s">
        <v>234</v>
      </c>
      <c r="FU107" t="s">
        <v>234</v>
      </c>
      <c r="FV107" t="s">
        <v>234</v>
      </c>
      <c r="FW107" t="s">
        <v>234</v>
      </c>
      <c r="FX107" t="s">
        <v>234</v>
      </c>
      <c r="FY107" t="s">
        <v>234</v>
      </c>
      <c r="FZ107" t="s">
        <v>234</v>
      </c>
      <c r="GA107" t="s">
        <v>234</v>
      </c>
      <c r="GB107" t="s">
        <v>234</v>
      </c>
      <c r="GC107" t="s">
        <v>234</v>
      </c>
      <c r="GD107" t="s">
        <v>234</v>
      </c>
      <c r="GE107" t="s">
        <v>234</v>
      </c>
      <c r="GF107" t="s">
        <v>234</v>
      </c>
      <c r="GG107" t="s">
        <v>237</v>
      </c>
      <c r="GH107" t="s">
        <v>234</v>
      </c>
      <c r="GI107" t="s">
        <v>234</v>
      </c>
      <c r="GJ107" t="s">
        <v>234</v>
      </c>
      <c r="GK107" t="s">
        <v>237</v>
      </c>
      <c r="GL107" t="s">
        <v>237</v>
      </c>
      <c r="GM107" t="s">
        <v>234</v>
      </c>
      <c r="GN107" t="s">
        <v>234</v>
      </c>
      <c r="GO107" t="s">
        <v>234</v>
      </c>
      <c r="GP107" t="s">
        <v>234</v>
      </c>
      <c r="GQ107" t="s">
        <v>234</v>
      </c>
      <c r="GR107" t="s">
        <v>234</v>
      </c>
      <c r="GS107" t="s">
        <v>234</v>
      </c>
      <c r="GT107" t="s">
        <v>234</v>
      </c>
      <c r="GU107" t="s">
        <v>234</v>
      </c>
      <c r="GV107" t="s">
        <v>234</v>
      </c>
      <c r="GW107" t="s">
        <v>234</v>
      </c>
      <c r="GX107" t="s">
        <v>234</v>
      </c>
      <c r="GY107" t="s">
        <v>234</v>
      </c>
      <c r="GZ107" t="s">
        <v>234</v>
      </c>
      <c r="HA107" t="s">
        <v>234</v>
      </c>
      <c r="HB107" t="s">
        <v>234</v>
      </c>
      <c r="HC107" t="s">
        <v>234</v>
      </c>
      <c r="HD107" t="s">
        <v>234</v>
      </c>
      <c r="HE107" t="s">
        <v>234</v>
      </c>
      <c r="HF107" t="s">
        <v>234</v>
      </c>
      <c r="HG107" t="s">
        <v>234</v>
      </c>
      <c r="HH107" t="s">
        <v>234</v>
      </c>
      <c r="HI107" t="s">
        <v>234</v>
      </c>
      <c r="HJ107" t="s">
        <v>234</v>
      </c>
      <c r="HK107" t="s">
        <v>234</v>
      </c>
      <c r="HL107" t="s">
        <v>234</v>
      </c>
      <c r="HM107" t="s">
        <v>234</v>
      </c>
      <c r="HN107" t="s">
        <v>234</v>
      </c>
      <c r="HO107" t="s">
        <v>234</v>
      </c>
      <c r="HP107" t="s">
        <v>234</v>
      </c>
    </row>
    <row r="108" spans="1:224" x14ac:dyDescent="0.2">
      <c r="A108" t="s">
        <v>344</v>
      </c>
      <c r="B108" t="s">
        <v>234</v>
      </c>
      <c r="C108" t="s">
        <v>234</v>
      </c>
      <c r="D108" t="s">
        <v>234</v>
      </c>
      <c r="E108" t="s">
        <v>234</v>
      </c>
      <c r="F108" t="s">
        <v>234</v>
      </c>
      <c r="G108" t="s">
        <v>234</v>
      </c>
      <c r="H108" t="s">
        <v>234</v>
      </c>
      <c r="I108" t="s">
        <v>234</v>
      </c>
      <c r="J108" t="s">
        <v>234</v>
      </c>
      <c r="K108" t="s">
        <v>234</v>
      </c>
      <c r="L108" t="s">
        <v>234</v>
      </c>
      <c r="M108" t="s">
        <v>234</v>
      </c>
      <c r="N108" t="s">
        <v>234</v>
      </c>
      <c r="Q108" t="s">
        <v>234</v>
      </c>
      <c r="R108" t="s">
        <v>234</v>
      </c>
      <c r="S108" t="s">
        <v>234</v>
      </c>
      <c r="T108" t="s">
        <v>234</v>
      </c>
      <c r="U108" t="s">
        <v>234</v>
      </c>
      <c r="V108" t="s">
        <v>234</v>
      </c>
      <c r="W108" t="s">
        <v>236</v>
      </c>
      <c r="X108" t="s">
        <v>234</v>
      </c>
      <c r="Y108" t="s">
        <v>234</v>
      </c>
      <c r="Z108" t="s">
        <v>236</v>
      </c>
      <c r="AA108" t="s">
        <v>234</v>
      </c>
      <c r="AB108" t="s">
        <v>234</v>
      </c>
      <c r="AC108" t="s">
        <v>234</v>
      </c>
      <c r="AF108" t="s">
        <v>234</v>
      </c>
      <c r="AG108" t="s">
        <v>234</v>
      </c>
      <c r="AH108" t="s">
        <v>236</v>
      </c>
      <c r="AI108" t="s">
        <v>234</v>
      </c>
      <c r="AJ108" t="s">
        <v>234</v>
      </c>
      <c r="AK108" t="s">
        <v>234</v>
      </c>
      <c r="AL108" t="s">
        <v>234</v>
      </c>
      <c r="AM108" t="s">
        <v>234</v>
      </c>
      <c r="AN108" t="s">
        <v>234</v>
      </c>
      <c r="AO108" t="s">
        <v>234</v>
      </c>
      <c r="AP108" t="s">
        <v>234</v>
      </c>
      <c r="AQ108" t="s">
        <v>234</v>
      </c>
      <c r="AR108" t="s">
        <v>234</v>
      </c>
      <c r="AU108" t="s">
        <v>234</v>
      </c>
      <c r="AV108" t="s">
        <v>234</v>
      </c>
      <c r="AW108" t="s">
        <v>234</v>
      </c>
      <c r="AX108" t="s">
        <v>236</v>
      </c>
      <c r="AY108" t="s">
        <v>234</v>
      </c>
      <c r="AZ108" t="s">
        <v>234</v>
      </c>
      <c r="BA108" t="s">
        <v>234</v>
      </c>
      <c r="BB108" t="s">
        <v>234</v>
      </c>
      <c r="BC108" t="s">
        <v>234</v>
      </c>
      <c r="BD108" t="s">
        <v>234</v>
      </c>
      <c r="BE108" t="s">
        <v>234</v>
      </c>
      <c r="BH108" t="s">
        <v>234</v>
      </c>
      <c r="BI108" t="s">
        <v>234</v>
      </c>
      <c r="BJ108" t="s">
        <v>234</v>
      </c>
      <c r="BK108" t="s">
        <v>234</v>
      </c>
      <c r="BL108" t="s">
        <v>234</v>
      </c>
      <c r="BM108" t="s">
        <v>234</v>
      </c>
      <c r="BN108" t="s">
        <v>234</v>
      </c>
      <c r="BO108" t="s">
        <v>234</v>
      </c>
      <c r="BP108" t="s">
        <v>234</v>
      </c>
      <c r="BQ108" t="s">
        <v>238</v>
      </c>
      <c r="BR108" t="s">
        <v>234</v>
      </c>
      <c r="BS108" t="s">
        <v>234</v>
      </c>
      <c r="BT108" t="s">
        <v>236</v>
      </c>
      <c r="BW108" t="s">
        <v>234</v>
      </c>
      <c r="BX108" t="s">
        <v>234</v>
      </c>
      <c r="BY108" t="s">
        <v>234</v>
      </c>
      <c r="BZ108" t="s">
        <v>234</v>
      </c>
      <c r="CA108" t="s">
        <v>234</v>
      </c>
      <c r="CB108" t="s">
        <v>234</v>
      </c>
      <c r="CC108" t="s">
        <v>238</v>
      </c>
      <c r="CD108" t="s">
        <v>234</v>
      </c>
      <c r="CE108" t="s">
        <v>234</v>
      </c>
      <c r="CF108" t="s">
        <v>234</v>
      </c>
      <c r="CG108" t="s">
        <v>234</v>
      </c>
      <c r="CH108" t="s">
        <v>234</v>
      </c>
      <c r="CK108" t="s">
        <v>234</v>
      </c>
      <c r="CL108" t="s">
        <v>234</v>
      </c>
      <c r="CM108" t="s">
        <v>234</v>
      </c>
      <c r="CN108" t="s">
        <v>234</v>
      </c>
      <c r="CO108" t="s">
        <v>234</v>
      </c>
      <c r="CP108" t="s">
        <v>234</v>
      </c>
      <c r="CQ108" t="s">
        <v>234</v>
      </c>
      <c r="DF108" t="s">
        <v>234</v>
      </c>
      <c r="DG108" t="s">
        <v>234</v>
      </c>
      <c r="DH108" t="s">
        <v>234</v>
      </c>
      <c r="DI108" t="s">
        <v>234</v>
      </c>
      <c r="DJ108" t="s">
        <v>234</v>
      </c>
      <c r="DK108" t="s">
        <v>234</v>
      </c>
      <c r="DL108" t="s">
        <v>234</v>
      </c>
      <c r="DM108" t="s">
        <v>234</v>
      </c>
      <c r="DN108" t="s">
        <v>234</v>
      </c>
      <c r="DO108" t="s">
        <v>234</v>
      </c>
      <c r="DP108" t="s">
        <v>234</v>
      </c>
      <c r="DQ108" t="s">
        <v>234</v>
      </c>
      <c r="DR108" t="s">
        <v>234</v>
      </c>
      <c r="DS108" t="s">
        <v>234</v>
      </c>
      <c r="DT108" t="s">
        <v>234</v>
      </c>
      <c r="DX108" t="s">
        <v>234</v>
      </c>
      <c r="DY108" t="s">
        <v>234</v>
      </c>
      <c r="DZ108" t="s">
        <v>241</v>
      </c>
      <c r="EA108" t="s">
        <v>234</v>
      </c>
      <c r="EB108" t="s">
        <v>234</v>
      </c>
      <c r="EC108" t="s">
        <v>234</v>
      </c>
      <c r="ED108" t="s">
        <v>234</v>
      </c>
      <c r="EE108" t="s">
        <v>234</v>
      </c>
      <c r="EF108" t="s">
        <v>234</v>
      </c>
      <c r="EG108" t="s">
        <v>234</v>
      </c>
      <c r="EH108" t="s">
        <v>234</v>
      </c>
      <c r="EI108" t="s">
        <v>234</v>
      </c>
      <c r="EJ108" t="s">
        <v>234</v>
      </c>
      <c r="EK108" t="s">
        <v>241</v>
      </c>
      <c r="EL108" t="s">
        <v>241</v>
      </c>
      <c r="EM108" t="s">
        <v>234</v>
      </c>
      <c r="EN108" t="s">
        <v>241</v>
      </c>
      <c r="EO108" t="s">
        <v>234</v>
      </c>
      <c r="EP108" t="s">
        <v>234</v>
      </c>
      <c r="EQ108" t="s">
        <v>234</v>
      </c>
      <c r="ER108" t="s">
        <v>234</v>
      </c>
      <c r="ES108" t="s">
        <v>234</v>
      </c>
      <c r="ET108" t="s">
        <v>234</v>
      </c>
      <c r="EU108" t="s">
        <v>234</v>
      </c>
      <c r="EV108" t="s">
        <v>234</v>
      </c>
      <c r="EW108" t="s">
        <v>234</v>
      </c>
      <c r="EX108" t="s">
        <v>234</v>
      </c>
      <c r="EY108" t="s">
        <v>234</v>
      </c>
      <c r="EZ108" t="s">
        <v>234</v>
      </c>
      <c r="FA108" t="s">
        <v>234</v>
      </c>
      <c r="FB108" t="s">
        <v>234</v>
      </c>
      <c r="FC108" t="s">
        <v>234</v>
      </c>
      <c r="FD108" t="s">
        <v>234</v>
      </c>
      <c r="FE108" t="s">
        <v>234</v>
      </c>
      <c r="FF108" t="s">
        <v>234</v>
      </c>
      <c r="FG108" t="s">
        <v>234</v>
      </c>
      <c r="FH108" t="s">
        <v>234</v>
      </c>
      <c r="FI108" t="s">
        <v>234</v>
      </c>
      <c r="FJ108" t="s">
        <v>234</v>
      </c>
      <c r="FK108" t="s">
        <v>234</v>
      </c>
      <c r="FL108" t="s">
        <v>234</v>
      </c>
      <c r="FM108" t="s">
        <v>234</v>
      </c>
      <c r="FN108" t="s">
        <v>234</v>
      </c>
      <c r="FO108" t="s">
        <v>234</v>
      </c>
      <c r="FP108" t="s">
        <v>234</v>
      </c>
      <c r="FQ108" t="s">
        <v>234</v>
      </c>
      <c r="FR108" t="s">
        <v>234</v>
      </c>
      <c r="FU108" t="s">
        <v>234</v>
      </c>
      <c r="FV108" t="s">
        <v>234</v>
      </c>
      <c r="FW108" t="s">
        <v>234</v>
      </c>
      <c r="FX108" t="s">
        <v>234</v>
      </c>
      <c r="FY108" t="s">
        <v>234</v>
      </c>
      <c r="FZ108" t="s">
        <v>234</v>
      </c>
      <c r="GA108" t="s">
        <v>234</v>
      </c>
      <c r="GB108" t="s">
        <v>234</v>
      </c>
      <c r="GC108" t="s">
        <v>234</v>
      </c>
      <c r="GD108" t="s">
        <v>234</v>
      </c>
      <c r="GE108" t="s">
        <v>234</v>
      </c>
      <c r="GF108" t="s">
        <v>234</v>
      </c>
      <c r="GG108" t="s">
        <v>241</v>
      </c>
      <c r="GH108" t="s">
        <v>241</v>
      </c>
      <c r="GI108" t="s">
        <v>234</v>
      </c>
      <c r="GJ108" t="s">
        <v>234</v>
      </c>
      <c r="GK108" t="s">
        <v>234</v>
      </c>
      <c r="GL108" t="s">
        <v>234</v>
      </c>
      <c r="GM108" t="s">
        <v>235</v>
      </c>
      <c r="GN108" t="s">
        <v>234</v>
      </c>
      <c r="GO108" t="s">
        <v>234</v>
      </c>
      <c r="GP108" t="s">
        <v>234</v>
      </c>
      <c r="GQ108" t="s">
        <v>234</v>
      </c>
      <c r="GR108" t="s">
        <v>234</v>
      </c>
      <c r="GS108" t="s">
        <v>234</v>
      </c>
      <c r="GT108" t="s">
        <v>234</v>
      </c>
      <c r="GU108" t="s">
        <v>234</v>
      </c>
      <c r="GV108" t="s">
        <v>234</v>
      </c>
      <c r="GW108" t="s">
        <v>234</v>
      </c>
      <c r="GX108" t="s">
        <v>234</v>
      </c>
      <c r="GY108" t="s">
        <v>234</v>
      </c>
      <c r="GZ108" t="s">
        <v>234</v>
      </c>
      <c r="HA108" t="s">
        <v>234</v>
      </c>
      <c r="HB108" t="s">
        <v>234</v>
      </c>
      <c r="HC108" t="s">
        <v>234</v>
      </c>
      <c r="HD108" t="s">
        <v>234</v>
      </c>
      <c r="HE108" t="s">
        <v>234</v>
      </c>
      <c r="HF108" t="s">
        <v>234</v>
      </c>
      <c r="HG108" t="s">
        <v>234</v>
      </c>
      <c r="HH108" t="s">
        <v>234</v>
      </c>
      <c r="HI108" t="s">
        <v>234</v>
      </c>
      <c r="HJ108" t="s">
        <v>234</v>
      </c>
      <c r="HK108" t="s">
        <v>234</v>
      </c>
      <c r="HL108" t="s">
        <v>234</v>
      </c>
      <c r="HM108" t="s">
        <v>234</v>
      </c>
      <c r="HN108" t="s">
        <v>234</v>
      </c>
      <c r="HO108" t="s">
        <v>234</v>
      </c>
      <c r="HP108" t="s">
        <v>234</v>
      </c>
    </row>
    <row r="109" spans="1:224" x14ac:dyDescent="0.2">
      <c r="A109" t="s">
        <v>345</v>
      </c>
      <c r="B109" t="s">
        <v>234</v>
      </c>
      <c r="C109" t="s">
        <v>234</v>
      </c>
      <c r="D109" t="s">
        <v>234</v>
      </c>
      <c r="E109" t="s">
        <v>234</v>
      </c>
      <c r="F109" t="s">
        <v>241</v>
      </c>
      <c r="G109" t="s">
        <v>234</v>
      </c>
      <c r="H109" t="s">
        <v>234</v>
      </c>
      <c r="I109" t="s">
        <v>234</v>
      </c>
      <c r="J109" t="s">
        <v>234</v>
      </c>
      <c r="K109" t="s">
        <v>234</v>
      </c>
      <c r="L109" t="s">
        <v>241</v>
      </c>
      <c r="M109" t="s">
        <v>234</v>
      </c>
      <c r="N109" t="s">
        <v>234</v>
      </c>
      <c r="Q109" t="s">
        <v>234</v>
      </c>
      <c r="R109" t="s">
        <v>234</v>
      </c>
      <c r="S109" t="s">
        <v>234</v>
      </c>
      <c r="T109" t="s">
        <v>234</v>
      </c>
      <c r="U109" t="s">
        <v>234</v>
      </c>
      <c r="V109" t="s">
        <v>234</v>
      </c>
      <c r="W109" t="s">
        <v>236</v>
      </c>
      <c r="X109" t="s">
        <v>234</v>
      </c>
      <c r="Y109" t="s">
        <v>234</v>
      </c>
      <c r="Z109" t="s">
        <v>236</v>
      </c>
      <c r="AA109" t="s">
        <v>234</v>
      </c>
      <c r="AB109" t="s">
        <v>234</v>
      </c>
      <c r="AC109" t="s">
        <v>234</v>
      </c>
      <c r="AF109" t="s">
        <v>234</v>
      </c>
      <c r="AG109" t="s">
        <v>234</v>
      </c>
      <c r="AH109" t="s">
        <v>236</v>
      </c>
      <c r="AI109" t="s">
        <v>234</v>
      </c>
      <c r="AJ109" t="s">
        <v>234</v>
      </c>
      <c r="AK109" t="s">
        <v>234</v>
      </c>
      <c r="AL109" t="s">
        <v>241</v>
      </c>
      <c r="AM109" t="s">
        <v>234</v>
      </c>
      <c r="AN109" t="s">
        <v>237</v>
      </c>
      <c r="AO109" t="s">
        <v>234</v>
      </c>
      <c r="AP109" t="s">
        <v>234</v>
      </c>
      <c r="AQ109" t="s">
        <v>234</v>
      </c>
      <c r="AR109" t="s">
        <v>241</v>
      </c>
      <c r="AU109" t="s">
        <v>234</v>
      </c>
      <c r="AV109" t="s">
        <v>234</v>
      </c>
      <c r="AW109" t="s">
        <v>234</v>
      </c>
      <c r="AX109" t="s">
        <v>236</v>
      </c>
      <c r="AY109" t="s">
        <v>234</v>
      </c>
      <c r="AZ109" t="s">
        <v>234</v>
      </c>
      <c r="BA109" t="s">
        <v>234</v>
      </c>
      <c r="BB109" t="s">
        <v>234</v>
      </c>
      <c r="BC109" t="s">
        <v>234</v>
      </c>
      <c r="BD109" t="s">
        <v>234</v>
      </c>
      <c r="BE109" t="s">
        <v>234</v>
      </c>
      <c r="BH109" t="s">
        <v>234</v>
      </c>
      <c r="BI109" t="s">
        <v>234</v>
      </c>
      <c r="BJ109" t="s">
        <v>234</v>
      </c>
      <c r="BK109" t="s">
        <v>237</v>
      </c>
      <c r="BL109" t="s">
        <v>234</v>
      </c>
      <c r="BM109" t="s">
        <v>234</v>
      </c>
      <c r="BN109" t="s">
        <v>234</v>
      </c>
      <c r="BO109" t="s">
        <v>234</v>
      </c>
      <c r="BP109" t="s">
        <v>234</v>
      </c>
      <c r="BQ109" t="s">
        <v>234</v>
      </c>
      <c r="BR109" t="s">
        <v>234</v>
      </c>
      <c r="BS109" t="s">
        <v>234</v>
      </c>
      <c r="BT109" t="s">
        <v>236</v>
      </c>
      <c r="BW109" t="s">
        <v>234</v>
      </c>
      <c r="BX109" t="s">
        <v>234</v>
      </c>
      <c r="BY109" t="s">
        <v>234</v>
      </c>
      <c r="BZ109" t="s">
        <v>234</v>
      </c>
      <c r="CA109" t="s">
        <v>234</v>
      </c>
      <c r="CB109" t="s">
        <v>234</v>
      </c>
      <c r="CC109" t="s">
        <v>238</v>
      </c>
      <c r="CD109" t="s">
        <v>234</v>
      </c>
      <c r="CE109" t="s">
        <v>234</v>
      </c>
      <c r="CF109" t="s">
        <v>234</v>
      </c>
      <c r="CG109" t="s">
        <v>234</v>
      </c>
      <c r="CH109" t="s">
        <v>234</v>
      </c>
      <c r="CK109" t="s">
        <v>234</v>
      </c>
      <c r="CL109" t="s">
        <v>234</v>
      </c>
      <c r="CM109" t="s">
        <v>234</v>
      </c>
      <c r="CN109" t="s">
        <v>234</v>
      </c>
      <c r="CO109" t="s">
        <v>241</v>
      </c>
      <c r="CP109" t="s">
        <v>234</v>
      </c>
      <c r="CQ109" t="s">
        <v>234</v>
      </c>
      <c r="DF109" t="s">
        <v>234</v>
      </c>
      <c r="DG109" t="s">
        <v>234</v>
      </c>
      <c r="DH109" t="s">
        <v>234</v>
      </c>
      <c r="DI109" t="s">
        <v>234</v>
      </c>
      <c r="DJ109" t="s">
        <v>234</v>
      </c>
      <c r="DK109" t="s">
        <v>234</v>
      </c>
      <c r="DL109" t="s">
        <v>234</v>
      </c>
      <c r="DM109" t="s">
        <v>234</v>
      </c>
      <c r="DN109" t="s">
        <v>234</v>
      </c>
      <c r="DO109" t="s">
        <v>234</v>
      </c>
      <c r="DP109" t="s">
        <v>241</v>
      </c>
      <c r="DQ109" t="s">
        <v>234</v>
      </c>
      <c r="DR109" t="s">
        <v>234</v>
      </c>
      <c r="DS109" t="s">
        <v>234</v>
      </c>
      <c r="DT109" t="s">
        <v>234</v>
      </c>
      <c r="DX109" t="s">
        <v>234</v>
      </c>
      <c r="DY109" t="s">
        <v>234</v>
      </c>
      <c r="DZ109" t="s">
        <v>234</v>
      </c>
      <c r="EA109" t="s">
        <v>234</v>
      </c>
      <c r="EB109" t="s">
        <v>236</v>
      </c>
      <c r="EC109" t="s">
        <v>234</v>
      </c>
      <c r="ED109" t="s">
        <v>234</v>
      </c>
      <c r="EE109" t="s">
        <v>234</v>
      </c>
      <c r="EF109" t="s">
        <v>234</v>
      </c>
      <c r="EG109" t="s">
        <v>234</v>
      </c>
      <c r="EH109" t="s">
        <v>234</v>
      </c>
      <c r="EI109" t="s">
        <v>234</v>
      </c>
      <c r="EJ109" t="s">
        <v>234</v>
      </c>
      <c r="EK109" t="s">
        <v>234</v>
      </c>
      <c r="EL109" t="s">
        <v>234</v>
      </c>
      <c r="EM109" t="s">
        <v>234</v>
      </c>
      <c r="EN109" t="s">
        <v>234</v>
      </c>
      <c r="EO109" t="s">
        <v>234</v>
      </c>
      <c r="EP109" t="s">
        <v>234</v>
      </c>
      <c r="EQ109" t="s">
        <v>234</v>
      </c>
      <c r="ER109" t="s">
        <v>234</v>
      </c>
      <c r="ES109" t="s">
        <v>234</v>
      </c>
      <c r="ET109" t="s">
        <v>234</v>
      </c>
      <c r="EU109" t="s">
        <v>234</v>
      </c>
      <c r="EV109" t="s">
        <v>234</v>
      </c>
      <c r="EW109" t="s">
        <v>234</v>
      </c>
      <c r="EX109" t="s">
        <v>234</v>
      </c>
      <c r="EY109" t="s">
        <v>234</v>
      </c>
      <c r="EZ109" t="s">
        <v>234</v>
      </c>
      <c r="FA109" t="s">
        <v>234</v>
      </c>
      <c r="FB109" t="s">
        <v>234</v>
      </c>
      <c r="FC109" t="s">
        <v>234</v>
      </c>
      <c r="FD109" t="s">
        <v>234</v>
      </c>
      <c r="FE109" t="s">
        <v>234</v>
      </c>
      <c r="FF109" t="s">
        <v>234</v>
      </c>
      <c r="FG109" t="s">
        <v>234</v>
      </c>
      <c r="FH109" t="s">
        <v>237</v>
      </c>
      <c r="FI109" t="s">
        <v>234</v>
      </c>
      <c r="FJ109" t="s">
        <v>234</v>
      </c>
      <c r="FK109" t="s">
        <v>234</v>
      </c>
      <c r="FL109" t="s">
        <v>234</v>
      </c>
      <c r="FM109" t="s">
        <v>234</v>
      </c>
      <c r="FN109" t="s">
        <v>234</v>
      </c>
      <c r="FO109" t="s">
        <v>234</v>
      </c>
      <c r="FP109" t="s">
        <v>234</v>
      </c>
      <c r="FQ109" t="s">
        <v>234</v>
      </c>
      <c r="FR109" t="s">
        <v>234</v>
      </c>
      <c r="FU109" t="s">
        <v>234</v>
      </c>
      <c r="FV109" t="s">
        <v>234</v>
      </c>
      <c r="FW109" t="s">
        <v>234</v>
      </c>
      <c r="FX109" t="s">
        <v>234</v>
      </c>
      <c r="FY109" t="s">
        <v>234</v>
      </c>
      <c r="FZ109" t="s">
        <v>234</v>
      </c>
      <c r="GA109" t="s">
        <v>234</v>
      </c>
      <c r="GB109" t="s">
        <v>234</v>
      </c>
      <c r="GC109" t="s">
        <v>234</v>
      </c>
      <c r="GD109" t="s">
        <v>234</v>
      </c>
      <c r="GE109" t="s">
        <v>234</v>
      </c>
      <c r="GF109" t="s">
        <v>234</v>
      </c>
      <c r="GG109" t="s">
        <v>241</v>
      </c>
      <c r="GH109" t="s">
        <v>241</v>
      </c>
      <c r="GI109" t="s">
        <v>234</v>
      </c>
      <c r="GJ109" t="s">
        <v>241</v>
      </c>
      <c r="GK109" t="s">
        <v>234</v>
      </c>
      <c r="GL109" t="s">
        <v>241</v>
      </c>
      <c r="GM109" t="s">
        <v>234</v>
      </c>
      <c r="GN109" t="s">
        <v>234</v>
      </c>
      <c r="GO109" t="s">
        <v>234</v>
      </c>
      <c r="GP109" t="s">
        <v>234</v>
      </c>
      <c r="GQ109" t="s">
        <v>234</v>
      </c>
      <c r="GR109" t="s">
        <v>234</v>
      </c>
      <c r="GS109" t="s">
        <v>234</v>
      </c>
      <c r="GT109" t="s">
        <v>234</v>
      </c>
      <c r="GU109" t="s">
        <v>234</v>
      </c>
      <c r="GV109" t="s">
        <v>234</v>
      </c>
      <c r="GW109" t="s">
        <v>234</v>
      </c>
      <c r="GX109" t="s">
        <v>234</v>
      </c>
      <c r="GY109" t="s">
        <v>234</v>
      </c>
      <c r="GZ109" t="s">
        <v>234</v>
      </c>
      <c r="HA109" t="s">
        <v>234</v>
      </c>
      <c r="HB109" t="s">
        <v>234</v>
      </c>
      <c r="HC109" t="s">
        <v>234</v>
      </c>
      <c r="HD109" t="s">
        <v>234</v>
      </c>
      <c r="HE109" t="s">
        <v>234</v>
      </c>
      <c r="HF109" t="s">
        <v>234</v>
      </c>
      <c r="HG109" t="s">
        <v>234</v>
      </c>
      <c r="HH109" t="s">
        <v>234</v>
      </c>
      <c r="HI109" t="s">
        <v>234</v>
      </c>
      <c r="HJ109" t="s">
        <v>234</v>
      </c>
      <c r="HK109" t="s">
        <v>234</v>
      </c>
      <c r="HL109" t="s">
        <v>234</v>
      </c>
      <c r="HM109" t="s">
        <v>234</v>
      </c>
      <c r="HN109" t="s">
        <v>234</v>
      </c>
      <c r="HO109" t="s">
        <v>234</v>
      </c>
      <c r="HP109" t="s">
        <v>234</v>
      </c>
    </row>
    <row r="110" spans="1:224" x14ac:dyDescent="0.2">
      <c r="A110" t="s">
        <v>346</v>
      </c>
      <c r="B110" t="s">
        <v>234</v>
      </c>
      <c r="C110" t="s">
        <v>234</v>
      </c>
      <c r="D110" t="s">
        <v>234</v>
      </c>
      <c r="E110" t="s">
        <v>234</v>
      </c>
      <c r="F110" t="s">
        <v>234</v>
      </c>
      <c r="G110" t="s">
        <v>234</v>
      </c>
      <c r="H110" t="s">
        <v>234</v>
      </c>
      <c r="I110" t="s">
        <v>236</v>
      </c>
      <c r="J110" t="s">
        <v>234</v>
      </c>
      <c r="K110" t="s">
        <v>234</v>
      </c>
      <c r="L110" t="s">
        <v>235</v>
      </c>
      <c r="M110" t="s">
        <v>234</v>
      </c>
      <c r="N110" t="s">
        <v>234</v>
      </c>
      <c r="Q110" t="s">
        <v>234</v>
      </c>
      <c r="R110" t="s">
        <v>234</v>
      </c>
      <c r="S110" t="s">
        <v>234</v>
      </c>
      <c r="T110" t="s">
        <v>234</v>
      </c>
      <c r="U110" t="s">
        <v>234</v>
      </c>
      <c r="V110" t="s">
        <v>234</v>
      </c>
      <c r="W110" t="s">
        <v>236</v>
      </c>
      <c r="X110" t="s">
        <v>234</v>
      </c>
      <c r="Y110" t="s">
        <v>234</v>
      </c>
      <c r="Z110" t="s">
        <v>236</v>
      </c>
      <c r="AA110" t="s">
        <v>234</v>
      </c>
      <c r="AB110" t="s">
        <v>234</v>
      </c>
      <c r="AC110" t="s">
        <v>234</v>
      </c>
      <c r="AF110" t="s">
        <v>234</v>
      </c>
      <c r="AG110" t="s">
        <v>234</v>
      </c>
      <c r="AH110" t="s">
        <v>236</v>
      </c>
      <c r="AI110" t="s">
        <v>234</v>
      </c>
      <c r="AJ110" t="s">
        <v>234</v>
      </c>
      <c r="AK110" t="s">
        <v>234</v>
      </c>
      <c r="AL110" t="s">
        <v>234</v>
      </c>
      <c r="AM110" t="s">
        <v>234</v>
      </c>
      <c r="AN110" t="s">
        <v>234</v>
      </c>
      <c r="AO110" t="s">
        <v>234</v>
      </c>
      <c r="AP110" t="s">
        <v>234</v>
      </c>
      <c r="AQ110" t="s">
        <v>234</v>
      </c>
      <c r="AR110" t="s">
        <v>234</v>
      </c>
      <c r="AU110" t="s">
        <v>234</v>
      </c>
      <c r="AV110" t="s">
        <v>234</v>
      </c>
      <c r="AW110" t="s">
        <v>234</v>
      </c>
      <c r="AX110" t="s">
        <v>236</v>
      </c>
      <c r="AY110" t="s">
        <v>234</v>
      </c>
      <c r="AZ110" t="s">
        <v>234</v>
      </c>
      <c r="BA110" t="s">
        <v>234</v>
      </c>
      <c r="BB110" t="s">
        <v>234</v>
      </c>
      <c r="BC110" t="s">
        <v>234</v>
      </c>
      <c r="BD110" t="s">
        <v>234</v>
      </c>
      <c r="BE110" t="s">
        <v>234</v>
      </c>
      <c r="BH110" t="s">
        <v>234</v>
      </c>
      <c r="BI110" t="s">
        <v>234</v>
      </c>
      <c r="BJ110" t="s">
        <v>234</v>
      </c>
      <c r="BK110" t="s">
        <v>234</v>
      </c>
      <c r="BL110" t="s">
        <v>234</v>
      </c>
      <c r="BM110" t="s">
        <v>234</v>
      </c>
      <c r="BN110" t="s">
        <v>234</v>
      </c>
      <c r="BO110" t="s">
        <v>234</v>
      </c>
      <c r="BP110" t="s">
        <v>234</v>
      </c>
      <c r="BQ110" t="s">
        <v>234</v>
      </c>
      <c r="BR110" t="s">
        <v>234</v>
      </c>
      <c r="BS110" t="s">
        <v>234</v>
      </c>
      <c r="BT110" t="s">
        <v>236</v>
      </c>
      <c r="BW110" t="s">
        <v>234</v>
      </c>
      <c r="BX110" t="s">
        <v>234</v>
      </c>
      <c r="BY110" t="s">
        <v>234</v>
      </c>
      <c r="BZ110" t="s">
        <v>234</v>
      </c>
      <c r="CA110" t="s">
        <v>234</v>
      </c>
      <c r="CB110" t="s">
        <v>234</v>
      </c>
      <c r="CC110" t="s">
        <v>238</v>
      </c>
      <c r="CD110" t="s">
        <v>234</v>
      </c>
      <c r="CE110" t="s">
        <v>234</v>
      </c>
      <c r="CF110" t="s">
        <v>234</v>
      </c>
      <c r="CG110" t="s">
        <v>234</v>
      </c>
      <c r="CH110" t="s">
        <v>234</v>
      </c>
      <c r="CK110" t="s">
        <v>234</v>
      </c>
      <c r="CL110" t="s">
        <v>234</v>
      </c>
      <c r="CM110" t="s">
        <v>234</v>
      </c>
      <c r="CN110" t="s">
        <v>234</v>
      </c>
      <c r="CO110" t="s">
        <v>234</v>
      </c>
      <c r="CP110" t="s">
        <v>234</v>
      </c>
      <c r="CQ110" t="s">
        <v>234</v>
      </c>
      <c r="DF110" t="s">
        <v>234</v>
      </c>
      <c r="DG110" t="s">
        <v>234</v>
      </c>
      <c r="DH110" t="s">
        <v>234</v>
      </c>
      <c r="DI110" t="s">
        <v>234</v>
      </c>
      <c r="DJ110" t="s">
        <v>234</v>
      </c>
      <c r="DK110" t="s">
        <v>234</v>
      </c>
      <c r="DL110" t="s">
        <v>234</v>
      </c>
      <c r="DM110" t="s">
        <v>234</v>
      </c>
      <c r="DN110" t="s">
        <v>234</v>
      </c>
      <c r="DO110" t="s">
        <v>234</v>
      </c>
      <c r="DP110" t="s">
        <v>234</v>
      </c>
      <c r="DQ110" t="s">
        <v>234</v>
      </c>
      <c r="DR110" t="s">
        <v>234</v>
      </c>
      <c r="DS110" t="s">
        <v>234</v>
      </c>
      <c r="DT110" t="s">
        <v>234</v>
      </c>
      <c r="DX110" t="s">
        <v>234</v>
      </c>
      <c r="DY110" t="s">
        <v>234</v>
      </c>
      <c r="DZ110" t="s">
        <v>234</v>
      </c>
      <c r="EA110" t="s">
        <v>234</v>
      </c>
      <c r="EB110" t="s">
        <v>234</v>
      </c>
      <c r="EC110" t="s">
        <v>234</v>
      </c>
      <c r="ED110" t="s">
        <v>234</v>
      </c>
      <c r="EE110" t="s">
        <v>234</v>
      </c>
      <c r="EF110" t="s">
        <v>234</v>
      </c>
      <c r="EG110" t="s">
        <v>234</v>
      </c>
      <c r="EH110" t="s">
        <v>234</v>
      </c>
      <c r="EI110" t="s">
        <v>234</v>
      </c>
      <c r="EJ110" t="s">
        <v>234</v>
      </c>
      <c r="EK110" t="s">
        <v>234</v>
      </c>
      <c r="EL110" t="s">
        <v>234</v>
      </c>
      <c r="EM110" t="s">
        <v>234</v>
      </c>
      <c r="EN110" t="s">
        <v>234</v>
      </c>
      <c r="EO110" t="s">
        <v>234</v>
      </c>
      <c r="EP110" t="s">
        <v>234</v>
      </c>
      <c r="EQ110" t="s">
        <v>234</v>
      </c>
      <c r="ER110" t="s">
        <v>234</v>
      </c>
      <c r="ES110" t="s">
        <v>234</v>
      </c>
      <c r="ET110" t="s">
        <v>234</v>
      </c>
      <c r="EU110" t="s">
        <v>234</v>
      </c>
      <c r="EV110" t="s">
        <v>234</v>
      </c>
      <c r="EW110" t="s">
        <v>234</v>
      </c>
      <c r="EX110" t="s">
        <v>234</v>
      </c>
      <c r="EY110" t="s">
        <v>234</v>
      </c>
      <c r="EZ110" t="s">
        <v>234</v>
      </c>
      <c r="FA110" t="s">
        <v>234</v>
      </c>
      <c r="FB110" t="s">
        <v>234</v>
      </c>
      <c r="FC110" t="s">
        <v>234</v>
      </c>
      <c r="FD110" t="s">
        <v>234</v>
      </c>
      <c r="FE110" t="s">
        <v>234</v>
      </c>
      <c r="FF110" t="s">
        <v>234</v>
      </c>
      <c r="FG110" t="s">
        <v>234</v>
      </c>
      <c r="FH110" t="s">
        <v>234</v>
      </c>
      <c r="FI110" t="s">
        <v>234</v>
      </c>
      <c r="FJ110" t="s">
        <v>234</v>
      </c>
      <c r="FK110" t="s">
        <v>234</v>
      </c>
      <c r="FL110" t="s">
        <v>234</v>
      </c>
      <c r="FM110" t="s">
        <v>234</v>
      </c>
      <c r="FN110" t="s">
        <v>234</v>
      </c>
      <c r="FO110" t="s">
        <v>234</v>
      </c>
      <c r="FP110" t="s">
        <v>234</v>
      </c>
      <c r="FQ110" t="s">
        <v>234</v>
      </c>
      <c r="FR110" t="s">
        <v>234</v>
      </c>
      <c r="FU110" t="s">
        <v>234</v>
      </c>
      <c r="FV110" t="s">
        <v>234</v>
      </c>
      <c r="FW110" t="s">
        <v>234</v>
      </c>
      <c r="FX110" t="s">
        <v>234</v>
      </c>
      <c r="FY110" t="s">
        <v>234</v>
      </c>
      <c r="FZ110" t="s">
        <v>234</v>
      </c>
      <c r="GA110" t="s">
        <v>234</v>
      </c>
      <c r="GB110" t="s">
        <v>234</v>
      </c>
      <c r="GC110" t="s">
        <v>234</v>
      </c>
      <c r="GD110" t="s">
        <v>234</v>
      </c>
      <c r="GE110" t="s">
        <v>234</v>
      </c>
      <c r="GF110" t="s">
        <v>234</v>
      </c>
      <c r="GG110" t="s">
        <v>234</v>
      </c>
      <c r="GH110" t="s">
        <v>234</v>
      </c>
      <c r="GI110" t="s">
        <v>234</v>
      </c>
      <c r="GJ110" t="s">
        <v>234</v>
      </c>
      <c r="GK110" t="s">
        <v>234</v>
      </c>
      <c r="GL110" t="s">
        <v>234</v>
      </c>
      <c r="GM110" t="s">
        <v>234</v>
      </c>
      <c r="GN110" t="s">
        <v>234</v>
      </c>
      <c r="GO110" t="s">
        <v>234</v>
      </c>
      <c r="GP110" t="s">
        <v>234</v>
      </c>
      <c r="GQ110" t="s">
        <v>234</v>
      </c>
      <c r="GR110" t="s">
        <v>234</v>
      </c>
      <c r="GS110" t="s">
        <v>234</v>
      </c>
      <c r="GT110" t="s">
        <v>234</v>
      </c>
      <c r="GU110" t="s">
        <v>234</v>
      </c>
      <c r="GV110" t="s">
        <v>234</v>
      </c>
      <c r="GW110" t="s">
        <v>234</v>
      </c>
      <c r="GX110" t="s">
        <v>234</v>
      </c>
      <c r="GY110" t="s">
        <v>234</v>
      </c>
      <c r="GZ110" t="s">
        <v>234</v>
      </c>
      <c r="HA110" t="s">
        <v>234</v>
      </c>
      <c r="HB110" t="s">
        <v>234</v>
      </c>
      <c r="HC110" t="s">
        <v>234</v>
      </c>
      <c r="HD110" t="s">
        <v>234</v>
      </c>
      <c r="HE110" t="s">
        <v>234</v>
      </c>
      <c r="HF110" t="s">
        <v>234</v>
      </c>
      <c r="HG110" t="s">
        <v>234</v>
      </c>
      <c r="HH110" t="s">
        <v>234</v>
      </c>
      <c r="HI110" t="s">
        <v>234</v>
      </c>
      <c r="HJ110" t="s">
        <v>234</v>
      </c>
      <c r="HK110" t="s">
        <v>234</v>
      </c>
      <c r="HL110" t="s">
        <v>234</v>
      </c>
      <c r="HM110" t="s">
        <v>234</v>
      </c>
      <c r="HN110" t="s">
        <v>234</v>
      </c>
      <c r="HO110" t="s">
        <v>234</v>
      </c>
      <c r="HP110" t="s">
        <v>234</v>
      </c>
    </row>
    <row r="111" spans="1:224" x14ac:dyDescent="0.2">
      <c r="A111" t="s">
        <v>347</v>
      </c>
      <c r="B111" t="s">
        <v>234</v>
      </c>
      <c r="C111" t="s">
        <v>234</v>
      </c>
      <c r="D111" t="s">
        <v>234</v>
      </c>
      <c r="E111" t="s">
        <v>234</v>
      </c>
      <c r="F111" t="s">
        <v>234</v>
      </c>
      <c r="G111" t="s">
        <v>234</v>
      </c>
      <c r="H111" t="s">
        <v>234</v>
      </c>
      <c r="I111" t="s">
        <v>237</v>
      </c>
      <c r="J111" t="s">
        <v>234</v>
      </c>
      <c r="K111" t="s">
        <v>234</v>
      </c>
      <c r="L111" t="s">
        <v>234</v>
      </c>
      <c r="M111" t="s">
        <v>234</v>
      </c>
      <c r="N111" t="s">
        <v>234</v>
      </c>
      <c r="Q111" t="s">
        <v>234</v>
      </c>
      <c r="R111" t="s">
        <v>234</v>
      </c>
      <c r="S111" t="s">
        <v>234</v>
      </c>
      <c r="T111" t="s">
        <v>234</v>
      </c>
      <c r="U111" t="s">
        <v>234</v>
      </c>
      <c r="V111" t="s">
        <v>234</v>
      </c>
      <c r="W111" t="s">
        <v>236</v>
      </c>
      <c r="X111" t="s">
        <v>234</v>
      </c>
      <c r="Y111" t="s">
        <v>234</v>
      </c>
      <c r="Z111" t="s">
        <v>236</v>
      </c>
      <c r="AA111" t="s">
        <v>234</v>
      </c>
      <c r="AB111" t="s">
        <v>234</v>
      </c>
      <c r="AC111" t="s">
        <v>234</v>
      </c>
      <c r="AF111" t="s">
        <v>234</v>
      </c>
      <c r="AG111" t="s">
        <v>234</v>
      </c>
      <c r="AH111" t="s">
        <v>236</v>
      </c>
      <c r="AI111" t="s">
        <v>234</v>
      </c>
      <c r="AJ111" t="s">
        <v>234</v>
      </c>
      <c r="AK111" t="s">
        <v>234</v>
      </c>
      <c r="AL111" t="s">
        <v>234</v>
      </c>
      <c r="AM111" t="s">
        <v>234</v>
      </c>
      <c r="AN111" t="s">
        <v>234</v>
      </c>
      <c r="AO111" t="s">
        <v>234</v>
      </c>
      <c r="AP111" t="s">
        <v>234</v>
      </c>
      <c r="AQ111" t="s">
        <v>234</v>
      </c>
      <c r="AR111" t="s">
        <v>234</v>
      </c>
      <c r="AU111" t="s">
        <v>234</v>
      </c>
      <c r="AV111" t="s">
        <v>234</v>
      </c>
      <c r="AW111" t="s">
        <v>234</v>
      </c>
      <c r="AX111" t="s">
        <v>236</v>
      </c>
      <c r="AY111" t="s">
        <v>234</v>
      </c>
      <c r="AZ111" t="s">
        <v>234</v>
      </c>
      <c r="BA111" t="s">
        <v>234</v>
      </c>
      <c r="BB111" t="s">
        <v>234</v>
      </c>
      <c r="BC111" t="s">
        <v>234</v>
      </c>
      <c r="BD111" t="s">
        <v>234</v>
      </c>
      <c r="BE111" t="s">
        <v>234</v>
      </c>
      <c r="BH111" t="s">
        <v>234</v>
      </c>
      <c r="BI111" t="s">
        <v>234</v>
      </c>
      <c r="BJ111" t="s">
        <v>234</v>
      </c>
      <c r="BK111" t="s">
        <v>234</v>
      </c>
      <c r="BL111" t="s">
        <v>234</v>
      </c>
      <c r="BM111" t="s">
        <v>234</v>
      </c>
      <c r="BN111" t="s">
        <v>234</v>
      </c>
      <c r="BO111" t="s">
        <v>234</v>
      </c>
      <c r="BP111" t="s">
        <v>234</v>
      </c>
      <c r="BQ111" t="s">
        <v>234</v>
      </c>
      <c r="BR111" t="s">
        <v>234</v>
      </c>
      <c r="BS111" t="s">
        <v>234</v>
      </c>
      <c r="BT111" t="s">
        <v>236</v>
      </c>
      <c r="BW111" t="s">
        <v>234</v>
      </c>
      <c r="BX111" t="s">
        <v>234</v>
      </c>
      <c r="BY111" t="s">
        <v>234</v>
      </c>
      <c r="BZ111" t="s">
        <v>234</v>
      </c>
      <c r="CA111" t="s">
        <v>234</v>
      </c>
      <c r="CB111" t="s">
        <v>234</v>
      </c>
      <c r="CC111" t="s">
        <v>238</v>
      </c>
      <c r="CD111" t="s">
        <v>234</v>
      </c>
      <c r="CE111" t="s">
        <v>234</v>
      </c>
      <c r="CF111" t="s">
        <v>234</v>
      </c>
      <c r="CG111" t="s">
        <v>234</v>
      </c>
      <c r="CH111" t="s">
        <v>234</v>
      </c>
      <c r="CK111" t="s">
        <v>234</v>
      </c>
      <c r="CL111" t="s">
        <v>234</v>
      </c>
      <c r="CM111" t="s">
        <v>234</v>
      </c>
      <c r="CN111" t="s">
        <v>234</v>
      </c>
      <c r="CO111" t="s">
        <v>234</v>
      </c>
      <c r="CP111" t="s">
        <v>234</v>
      </c>
      <c r="CQ111" t="s">
        <v>234</v>
      </c>
      <c r="DF111" t="s">
        <v>234</v>
      </c>
      <c r="DG111" t="s">
        <v>234</v>
      </c>
      <c r="DH111" t="s">
        <v>234</v>
      </c>
      <c r="DI111" t="s">
        <v>234</v>
      </c>
      <c r="DJ111" t="s">
        <v>234</v>
      </c>
      <c r="DK111" t="s">
        <v>234</v>
      </c>
      <c r="DL111" t="s">
        <v>234</v>
      </c>
      <c r="DM111" t="s">
        <v>234</v>
      </c>
      <c r="DN111" t="s">
        <v>234</v>
      </c>
      <c r="DO111" t="s">
        <v>234</v>
      </c>
      <c r="DP111" t="s">
        <v>234</v>
      </c>
      <c r="DQ111" t="s">
        <v>234</v>
      </c>
      <c r="DR111" t="s">
        <v>234</v>
      </c>
      <c r="DS111" t="s">
        <v>234</v>
      </c>
      <c r="DT111" t="s">
        <v>234</v>
      </c>
      <c r="DX111" t="s">
        <v>234</v>
      </c>
      <c r="DY111" t="s">
        <v>234</v>
      </c>
      <c r="DZ111" t="s">
        <v>234</v>
      </c>
      <c r="EA111" t="s">
        <v>234</v>
      </c>
      <c r="EB111" t="s">
        <v>234</v>
      </c>
      <c r="EC111" t="s">
        <v>234</v>
      </c>
      <c r="ED111" t="s">
        <v>234</v>
      </c>
      <c r="EE111" t="s">
        <v>234</v>
      </c>
      <c r="EF111" t="s">
        <v>234</v>
      </c>
      <c r="EG111" t="s">
        <v>234</v>
      </c>
      <c r="EH111" t="s">
        <v>234</v>
      </c>
      <c r="EI111" t="s">
        <v>234</v>
      </c>
      <c r="EJ111" t="s">
        <v>234</v>
      </c>
      <c r="EK111" t="s">
        <v>234</v>
      </c>
      <c r="EL111" t="s">
        <v>234</v>
      </c>
      <c r="EM111" t="s">
        <v>234</v>
      </c>
      <c r="EN111" t="s">
        <v>234</v>
      </c>
      <c r="EO111" t="s">
        <v>234</v>
      </c>
      <c r="EP111" t="s">
        <v>234</v>
      </c>
      <c r="EQ111" t="s">
        <v>234</v>
      </c>
      <c r="ER111" t="s">
        <v>234</v>
      </c>
      <c r="ES111" t="s">
        <v>234</v>
      </c>
      <c r="ET111" t="s">
        <v>234</v>
      </c>
      <c r="EU111" t="s">
        <v>234</v>
      </c>
      <c r="EV111" t="s">
        <v>234</v>
      </c>
      <c r="EW111" t="s">
        <v>234</v>
      </c>
      <c r="EX111" t="s">
        <v>234</v>
      </c>
      <c r="EY111" t="s">
        <v>234</v>
      </c>
      <c r="EZ111" t="s">
        <v>234</v>
      </c>
      <c r="FA111" t="s">
        <v>234</v>
      </c>
      <c r="FB111" t="s">
        <v>234</v>
      </c>
      <c r="FC111" t="s">
        <v>234</v>
      </c>
      <c r="FD111" t="s">
        <v>234</v>
      </c>
      <c r="FE111" t="s">
        <v>234</v>
      </c>
      <c r="FF111" t="s">
        <v>234</v>
      </c>
      <c r="FG111" t="s">
        <v>234</v>
      </c>
      <c r="FH111" t="s">
        <v>234</v>
      </c>
      <c r="FI111" t="s">
        <v>234</v>
      </c>
      <c r="FJ111" t="s">
        <v>234</v>
      </c>
      <c r="FK111" t="s">
        <v>234</v>
      </c>
      <c r="FL111" t="s">
        <v>234</v>
      </c>
      <c r="FM111" t="s">
        <v>234</v>
      </c>
      <c r="FN111" t="s">
        <v>234</v>
      </c>
      <c r="FO111" t="s">
        <v>234</v>
      </c>
      <c r="FP111" t="s">
        <v>234</v>
      </c>
      <c r="FQ111" t="s">
        <v>234</v>
      </c>
      <c r="FR111" t="s">
        <v>234</v>
      </c>
      <c r="FU111" t="s">
        <v>234</v>
      </c>
      <c r="FV111" t="s">
        <v>234</v>
      </c>
      <c r="FW111" t="s">
        <v>234</v>
      </c>
      <c r="FX111" t="s">
        <v>234</v>
      </c>
      <c r="FY111" t="s">
        <v>234</v>
      </c>
      <c r="FZ111" t="s">
        <v>234</v>
      </c>
      <c r="GA111" t="s">
        <v>234</v>
      </c>
      <c r="GB111" t="s">
        <v>234</v>
      </c>
      <c r="GC111" t="s">
        <v>234</v>
      </c>
      <c r="GD111" t="s">
        <v>234</v>
      </c>
      <c r="GE111" t="s">
        <v>234</v>
      </c>
      <c r="GF111" t="s">
        <v>234</v>
      </c>
      <c r="GG111" t="s">
        <v>234</v>
      </c>
      <c r="GH111" t="s">
        <v>234</v>
      </c>
      <c r="GI111" t="s">
        <v>234</v>
      </c>
      <c r="GJ111" t="s">
        <v>234</v>
      </c>
      <c r="GK111" t="s">
        <v>234</v>
      </c>
      <c r="GL111" t="s">
        <v>234</v>
      </c>
      <c r="GM111" t="s">
        <v>234</v>
      </c>
      <c r="GN111" t="s">
        <v>234</v>
      </c>
      <c r="GO111" t="s">
        <v>234</v>
      </c>
      <c r="GP111" t="s">
        <v>234</v>
      </c>
      <c r="GQ111" t="s">
        <v>234</v>
      </c>
      <c r="GR111" t="s">
        <v>234</v>
      </c>
      <c r="GS111" t="s">
        <v>234</v>
      </c>
      <c r="GT111" t="s">
        <v>234</v>
      </c>
      <c r="GU111" t="s">
        <v>234</v>
      </c>
      <c r="GV111" t="s">
        <v>234</v>
      </c>
      <c r="GW111" t="s">
        <v>234</v>
      </c>
      <c r="GX111" t="s">
        <v>234</v>
      </c>
      <c r="GY111" t="s">
        <v>234</v>
      </c>
      <c r="GZ111" t="s">
        <v>234</v>
      </c>
      <c r="HA111" t="s">
        <v>234</v>
      </c>
      <c r="HB111" t="s">
        <v>234</v>
      </c>
      <c r="HC111" t="s">
        <v>234</v>
      </c>
      <c r="HD111" t="s">
        <v>234</v>
      </c>
      <c r="HE111" t="s">
        <v>234</v>
      </c>
      <c r="HF111" t="s">
        <v>234</v>
      </c>
      <c r="HG111" t="s">
        <v>234</v>
      </c>
      <c r="HH111" t="s">
        <v>234</v>
      </c>
      <c r="HI111" t="s">
        <v>234</v>
      </c>
      <c r="HJ111" t="s">
        <v>234</v>
      </c>
      <c r="HK111" t="s">
        <v>234</v>
      </c>
      <c r="HL111" t="s">
        <v>234</v>
      </c>
      <c r="HM111" t="s">
        <v>234</v>
      </c>
      <c r="HN111" t="s">
        <v>234</v>
      </c>
      <c r="HO111" t="s">
        <v>234</v>
      </c>
      <c r="HP111" t="s">
        <v>234</v>
      </c>
    </row>
    <row r="112" spans="1:224" x14ac:dyDescent="0.2">
      <c r="A112" t="s">
        <v>348</v>
      </c>
      <c r="B112" t="s">
        <v>236</v>
      </c>
      <c r="C112" t="s">
        <v>236</v>
      </c>
      <c r="D112" t="s">
        <v>236</v>
      </c>
      <c r="E112" t="s">
        <v>236</v>
      </c>
      <c r="F112" t="s">
        <v>236</v>
      </c>
      <c r="G112" t="s">
        <v>236</v>
      </c>
      <c r="H112" t="s">
        <v>236</v>
      </c>
      <c r="I112" t="s">
        <v>236</v>
      </c>
      <c r="J112" t="s">
        <v>236</v>
      </c>
      <c r="K112" t="s">
        <v>236</v>
      </c>
      <c r="L112" t="s">
        <v>236</v>
      </c>
      <c r="M112" t="s">
        <v>236</v>
      </c>
      <c r="N112" t="s">
        <v>236</v>
      </c>
      <c r="Q112" t="s">
        <v>236</v>
      </c>
      <c r="R112" t="s">
        <v>236</v>
      </c>
      <c r="S112" t="s">
        <v>236</v>
      </c>
      <c r="T112" t="s">
        <v>236</v>
      </c>
      <c r="U112" t="s">
        <v>236</v>
      </c>
      <c r="V112" t="s">
        <v>236</v>
      </c>
      <c r="W112" t="s">
        <v>236</v>
      </c>
      <c r="X112" t="s">
        <v>236</v>
      </c>
      <c r="Y112" t="s">
        <v>236</v>
      </c>
      <c r="Z112" t="s">
        <v>236</v>
      </c>
      <c r="AA112" t="s">
        <v>236</v>
      </c>
      <c r="AB112" t="s">
        <v>236</v>
      </c>
      <c r="AC112" t="s">
        <v>236</v>
      </c>
      <c r="AF112" t="s">
        <v>236</v>
      </c>
      <c r="AG112" t="s">
        <v>236</v>
      </c>
      <c r="AH112" t="s">
        <v>236</v>
      </c>
      <c r="AI112" t="s">
        <v>236</v>
      </c>
      <c r="AJ112" t="s">
        <v>236</v>
      </c>
      <c r="AK112" t="s">
        <v>236</v>
      </c>
      <c r="AL112" t="s">
        <v>236</v>
      </c>
      <c r="AM112" t="s">
        <v>236</v>
      </c>
      <c r="AN112" t="s">
        <v>236</v>
      </c>
      <c r="AO112" t="s">
        <v>236</v>
      </c>
      <c r="AP112" t="s">
        <v>236</v>
      </c>
      <c r="AQ112" t="s">
        <v>236</v>
      </c>
      <c r="AR112" t="s">
        <v>236</v>
      </c>
      <c r="AU112" t="s">
        <v>236</v>
      </c>
      <c r="AV112" t="s">
        <v>236</v>
      </c>
      <c r="AW112" t="s">
        <v>236</v>
      </c>
      <c r="AX112" t="s">
        <v>236</v>
      </c>
      <c r="AY112" t="s">
        <v>236</v>
      </c>
      <c r="AZ112" t="s">
        <v>236</v>
      </c>
      <c r="BA112" t="s">
        <v>236</v>
      </c>
      <c r="BB112" t="s">
        <v>236</v>
      </c>
      <c r="BC112" t="s">
        <v>236</v>
      </c>
      <c r="BD112" t="s">
        <v>236</v>
      </c>
      <c r="BE112" t="s">
        <v>236</v>
      </c>
      <c r="BH112" t="s">
        <v>236</v>
      </c>
      <c r="BI112" t="s">
        <v>236</v>
      </c>
      <c r="BJ112" t="s">
        <v>236</v>
      </c>
      <c r="BK112" t="s">
        <v>236</v>
      </c>
      <c r="BL112" t="s">
        <v>236</v>
      </c>
      <c r="BM112" t="s">
        <v>236</v>
      </c>
      <c r="BN112" t="s">
        <v>236</v>
      </c>
      <c r="BO112" t="s">
        <v>236</v>
      </c>
      <c r="BP112" t="s">
        <v>236</v>
      </c>
      <c r="BQ112" t="s">
        <v>236</v>
      </c>
      <c r="BR112" t="s">
        <v>236</v>
      </c>
      <c r="BS112" t="s">
        <v>236</v>
      </c>
      <c r="BT112" t="s">
        <v>236</v>
      </c>
      <c r="BW112" t="s">
        <v>236</v>
      </c>
      <c r="BX112" t="s">
        <v>236</v>
      </c>
      <c r="BY112" t="s">
        <v>236</v>
      </c>
      <c r="BZ112" t="s">
        <v>236</v>
      </c>
      <c r="CA112" t="s">
        <v>236</v>
      </c>
      <c r="CB112" t="s">
        <v>236</v>
      </c>
      <c r="CC112" t="s">
        <v>238</v>
      </c>
      <c r="CD112" t="s">
        <v>236</v>
      </c>
      <c r="CE112" t="s">
        <v>236</v>
      </c>
      <c r="CF112" t="s">
        <v>236</v>
      </c>
      <c r="CG112" t="s">
        <v>236</v>
      </c>
      <c r="CH112" t="s">
        <v>236</v>
      </c>
      <c r="CK112" t="s">
        <v>236</v>
      </c>
      <c r="CL112" t="s">
        <v>236</v>
      </c>
      <c r="CM112" t="s">
        <v>236</v>
      </c>
      <c r="CN112" t="s">
        <v>236</v>
      </c>
      <c r="CO112" t="s">
        <v>236</v>
      </c>
      <c r="CP112" t="s">
        <v>236</v>
      </c>
      <c r="CQ112" t="s">
        <v>236</v>
      </c>
      <c r="DF112" t="s">
        <v>236</v>
      </c>
      <c r="DG112" t="s">
        <v>236</v>
      </c>
      <c r="DH112" t="s">
        <v>236</v>
      </c>
      <c r="DI112" t="s">
        <v>236</v>
      </c>
      <c r="DJ112" t="s">
        <v>236</v>
      </c>
      <c r="DK112" t="s">
        <v>236</v>
      </c>
      <c r="DL112" t="s">
        <v>236</v>
      </c>
      <c r="DM112" t="s">
        <v>236</v>
      </c>
      <c r="DN112" t="s">
        <v>236</v>
      </c>
      <c r="DO112" t="s">
        <v>236</v>
      </c>
      <c r="DP112" t="s">
        <v>236</v>
      </c>
      <c r="DQ112" t="s">
        <v>236</v>
      </c>
      <c r="DR112" t="s">
        <v>236</v>
      </c>
      <c r="DS112" t="s">
        <v>236</v>
      </c>
      <c r="DT112" t="s">
        <v>236</v>
      </c>
      <c r="DX112" t="s">
        <v>236</v>
      </c>
      <c r="DY112" t="s">
        <v>236</v>
      </c>
      <c r="DZ112" t="s">
        <v>236</v>
      </c>
      <c r="EA112" t="s">
        <v>236</v>
      </c>
      <c r="EB112" t="s">
        <v>236</v>
      </c>
      <c r="EC112" t="s">
        <v>236</v>
      </c>
      <c r="ED112" t="s">
        <v>236</v>
      </c>
      <c r="EE112" t="s">
        <v>236</v>
      </c>
      <c r="EF112" t="s">
        <v>236</v>
      </c>
      <c r="EG112" t="s">
        <v>236</v>
      </c>
      <c r="EH112" t="s">
        <v>236</v>
      </c>
      <c r="EI112" t="s">
        <v>236</v>
      </c>
      <c r="EJ112" t="s">
        <v>236</v>
      </c>
      <c r="EK112" t="s">
        <v>236</v>
      </c>
      <c r="EL112" t="s">
        <v>236</v>
      </c>
      <c r="EM112" t="s">
        <v>236</v>
      </c>
      <c r="EN112" t="s">
        <v>236</v>
      </c>
      <c r="EO112" t="s">
        <v>236</v>
      </c>
      <c r="EP112" t="s">
        <v>236</v>
      </c>
      <c r="EQ112" t="s">
        <v>236</v>
      </c>
      <c r="ER112" t="s">
        <v>236</v>
      </c>
      <c r="ES112" t="s">
        <v>236</v>
      </c>
      <c r="ET112" t="s">
        <v>236</v>
      </c>
      <c r="EU112" t="s">
        <v>236</v>
      </c>
      <c r="EV112" t="s">
        <v>236</v>
      </c>
      <c r="EW112" t="s">
        <v>236</v>
      </c>
      <c r="EX112" t="s">
        <v>236</v>
      </c>
      <c r="EY112" t="s">
        <v>236</v>
      </c>
      <c r="EZ112" t="s">
        <v>236</v>
      </c>
      <c r="FA112" t="s">
        <v>236</v>
      </c>
      <c r="FB112" t="s">
        <v>236</v>
      </c>
      <c r="FC112" t="s">
        <v>236</v>
      </c>
      <c r="FD112" t="s">
        <v>236</v>
      </c>
      <c r="FE112" t="s">
        <v>236</v>
      </c>
      <c r="FF112" t="s">
        <v>236</v>
      </c>
      <c r="FG112" t="s">
        <v>236</v>
      </c>
      <c r="FH112" t="s">
        <v>236</v>
      </c>
      <c r="FI112" t="s">
        <v>236</v>
      </c>
      <c r="FJ112" t="s">
        <v>236</v>
      </c>
      <c r="FK112" t="s">
        <v>236</v>
      </c>
      <c r="FL112" t="s">
        <v>236</v>
      </c>
      <c r="FM112" t="s">
        <v>236</v>
      </c>
      <c r="FN112" t="s">
        <v>236</v>
      </c>
      <c r="FO112" t="s">
        <v>236</v>
      </c>
      <c r="FP112" t="s">
        <v>236</v>
      </c>
      <c r="FQ112" t="s">
        <v>236</v>
      </c>
      <c r="FR112" t="s">
        <v>236</v>
      </c>
      <c r="FU112" t="s">
        <v>236</v>
      </c>
      <c r="FV112" t="s">
        <v>236</v>
      </c>
      <c r="FW112" t="s">
        <v>236</v>
      </c>
      <c r="FX112" t="s">
        <v>236</v>
      </c>
      <c r="FY112" t="s">
        <v>236</v>
      </c>
      <c r="FZ112" t="s">
        <v>236</v>
      </c>
      <c r="GA112" t="s">
        <v>236</v>
      </c>
      <c r="GB112" t="s">
        <v>236</v>
      </c>
      <c r="GC112" t="s">
        <v>236</v>
      </c>
      <c r="GD112" t="s">
        <v>236</v>
      </c>
      <c r="GE112" t="s">
        <v>236</v>
      </c>
      <c r="GF112" t="s">
        <v>236</v>
      </c>
      <c r="GG112" t="s">
        <v>236</v>
      </c>
      <c r="GH112" t="s">
        <v>236</v>
      </c>
      <c r="GI112" t="s">
        <v>236</v>
      </c>
      <c r="GJ112" t="s">
        <v>236</v>
      </c>
      <c r="GK112" t="s">
        <v>236</v>
      </c>
      <c r="GL112" t="s">
        <v>236</v>
      </c>
      <c r="GM112" t="s">
        <v>236</v>
      </c>
      <c r="GN112" t="s">
        <v>236</v>
      </c>
      <c r="GO112" t="s">
        <v>236</v>
      </c>
      <c r="GP112" t="s">
        <v>236</v>
      </c>
      <c r="GQ112" t="s">
        <v>236</v>
      </c>
      <c r="GR112" t="s">
        <v>236</v>
      </c>
      <c r="GS112" t="s">
        <v>236</v>
      </c>
      <c r="GT112" t="s">
        <v>236</v>
      </c>
      <c r="GU112" t="s">
        <v>236</v>
      </c>
      <c r="GV112" t="s">
        <v>236</v>
      </c>
      <c r="GW112" t="s">
        <v>236</v>
      </c>
      <c r="GX112" t="s">
        <v>236</v>
      </c>
      <c r="GY112" t="s">
        <v>236</v>
      </c>
      <c r="GZ112" t="s">
        <v>236</v>
      </c>
      <c r="HA112" t="s">
        <v>236</v>
      </c>
      <c r="HB112" t="s">
        <v>236</v>
      </c>
      <c r="HC112" t="s">
        <v>236</v>
      </c>
      <c r="HD112" t="s">
        <v>236</v>
      </c>
      <c r="HE112" t="s">
        <v>236</v>
      </c>
      <c r="HF112" t="s">
        <v>236</v>
      </c>
      <c r="HG112" t="s">
        <v>236</v>
      </c>
      <c r="HH112" t="s">
        <v>236</v>
      </c>
      <c r="HI112" t="s">
        <v>236</v>
      </c>
      <c r="HJ112" t="s">
        <v>236</v>
      </c>
      <c r="HK112" t="s">
        <v>236</v>
      </c>
      <c r="HL112" t="s">
        <v>236</v>
      </c>
      <c r="HM112" t="s">
        <v>236</v>
      </c>
      <c r="HN112" t="s">
        <v>236</v>
      </c>
      <c r="HO112" t="s">
        <v>236</v>
      </c>
      <c r="HP112" t="s">
        <v>236</v>
      </c>
    </row>
    <row r="113" spans="1:224" x14ac:dyDescent="0.2">
      <c r="A113" t="s">
        <v>349</v>
      </c>
      <c r="B113" t="s">
        <v>234</v>
      </c>
      <c r="C113" t="s">
        <v>234</v>
      </c>
      <c r="D113" t="s">
        <v>234</v>
      </c>
      <c r="E113" t="s">
        <v>234</v>
      </c>
      <c r="F113" t="s">
        <v>234</v>
      </c>
      <c r="G113" t="s">
        <v>234</v>
      </c>
      <c r="H113" t="s">
        <v>234</v>
      </c>
      <c r="I113" t="s">
        <v>234</v>
      </c>
      <c r="J113" t="s">
        <v>234</v>
      </c>
      <c r="K113" t="s">
        <v>234</v>
      </c>
      <c r="L113" t="s">
        <v>234</v>
      </c>
      <c r="M113" t="s">
        <v>234</v>
      </c>
      <c r="N113" t="s">
        <v>234</v>
      </c>
      <c r="Q113" t="s">
        <v>237</v>
      </c>
      <c r="R113" t="s">
        <v>236</v>
      </c>
      <c r="S113" t="s">
        <v>234</v>
      </c>
      <c r="T113" t="s">
        <v>237</v>
      </c>
      <c r="U113" t="s">
        <v>234</v>
      </c>
      <c r="V113" t="s">
        <v>234</v>
      </c>
      <c r="W113" t="s">
        <v>236</v>
      </c>
      <c r="X113" t="s">
        <v>234</v>
      </c>
      <c r="Y113" t="s">
        <v>234</v>
      </c>
      <c r="Z113" t="s">
        <v>236</v>
      </c>
      <c r="AA113" t="s">
        <v>234</v>
      </c>
      <c r="AB113" t="s">
        <v>234</v>
      </c>
      <c r="AC113" t="s">
        <v>237</v>
      </c>
      <c r="AF113" t="s">
        <v>234</v>
      </c>
      <c r="AG113" t="s">
        <v>234</v>
      </c>
      <c r="AH113" t="s">
        <v>236</v>
      </c>
      <c r="AI113" t="s">
        <v>234</v>
      </c>
      <c r="AJ113" t="s">
        <v>237</v>
      </c>
      <c r="AK113" t="s">
        <v>234</v>
      </c>
      <c r="AL113" t="s">
        <v>234</v>
      </c>
      <c r="AM113" t="s">
        <v>234</v>
      </c>
      <c r="AN113" t="s">
        <v>234</v>
      </c>
      <c r="AO113" t="s">
        <v>234</v>
      </c>
      <c r="AP113" t="s">
        <v>234</v>
      </c>
      <c r="AQ113" t="s">
        <v>234</v>
      </c>
      <c r="AR113" t="s">
        <v>238</v>
      </c>
      <c r="AU113" t="s">
        <v>236</v>
      </c>
      <c r="AV113" t="s">
        <v>234</v>
      </c>
      <c r="AW113" t="s">
        <v>234</v>
      </c>
      <c r="AX113" t="s">
        <v>236</v>
      </c>
      <c r="AY113" t="s">
        <v>236</v>
      </c>
      <c r="AZ113" t="s">
        <v>234</v>
      </c>
      <c r="BA113" t="s">
        <v>238</v>
      </c>
      <c r="BB113" t="s">
        <v>234</v>
      </c>
      <c r="BC113" t="s">
        <v>234</v>
      </c>
      <c r="BD113" t="s">
        <v>234</v>
      </c>
      <c r="BE113" t="s">
        <v>234</v>
      </c>
      <c r="BH113" t="s">
        <v>234</v>
      </c>
      <c r="BI113" t="s">
        <v>234</v>
      </c>
      <c r="BJ113" t="s">
        <v>237</v>
      </c>
      <c r="BK113" t="s">
        <v>234</v>
      </c>
      <c r="BL113" t="s">
        <v>234</v>
      </c>
      <c r="BM113" t="s">
        <v>234</v>
      </c>
      <c r="BN113" t="s">
        <v>234</v>
      </c>
      <c r="BO113" t="s">
        <v>234</v>
      </c>
      <c r="BP113" t="s">
        <v>234</v>
      </c>
      <c r="BQ113" t="s">
        <v>234</v>
      </c>
      <c r="BR113" t="s">
        <v>234</v>
      </c>
      <c r="BS113" t="s">
        <v>234</v>
      </c>
      <c r="BT113" t="s">
        <v>236</v>
      </c>
      <c r="BW113" t="s">
        <v>234</v>
      </c>
      <c r="BX113" t="s">
        <v>234</v>
      </c>
      <c r="BY113" t="s">
        <v>234</v>
      </c>
      <c r="BZ113" t="s">
        <v>234</v>
      </c>
      <c r="CA113" t="s">
        <v>234</v>
      </c>
      <c r="CB113" t="s">
        <v>234</v>
      </c>
      <c r="CC113" t="s">
        <v>238</v>
      </c>
      <c r="CD113" t="s">
        <v>234</v>
      </c>
      <c r="CE113" t="s">
        <v>234</v>
      </c>
      <c r="CF113" t="s">
        <v>234</v>
      </c>
      <c r="CG113" t="s">
        <v>234</v>
      </c>
      <c r="CH113" t="s">
        <v>234</v>
      </c>
      <c r="CK113" t="s">
        <v>234</v>
      </c>
      <c r="CL113" t="s">
        <v>234</v>
      </c>
      <c r="CM113" t="s">
        <v>234</v>
      </c>
      <c r="CN113" t="s">
        <v>234</v>
      </c>
      <c r="CO113" t="s">
        <v>234</v>
      </c>
      <c r="CP113" t="s">
        <v>234</v>
      </c>
      <c r="CQ113" t="s">
        <v>234</v>
      </c>
      <c r="DF113" t="s">
        <v>234</v>
      </c>
      <c r="DG113" t="s">
        <v>234</v>
      </c>
      <c r="DH113" t="s">
        <v>234</v>
      </c>
      <c r="DI113" t="s">
        <v>234</v>
      </c>
      <c r="DJ113" t="s">
        <v>234</v>
      </c>
      <c r="DK113" t="s">
        <v>234</v>
      </c>
      <c r="DL113" t="s">
        <v>234</v>
      </c>
      <c r="DM113" t="s">
        <v>234</v>
      </c>
      <c r="DN113" t="s">
        <v>234</v>
      </c>
      <c r="DO113" t="s">
        <v>234</v>
      </c>
      <c r="DP113" t="s">
        <v>234</v>
      </c>
      <c r="DQ113" t="s">
        <v>234</v>
      </c>
      <c r="DR113" t="s">
        <v>234</v>
      </c>
      <c r="DS113" t="s">
        <v>234</v>
      </c>
      <c r="DT113" t="s">
        <v>234</v>
      </c>
      <c r="DX113" t="s">
        <v>237</v>
      </c>
      <c r="DY113" t="s">
        <v>234</v>
      </c>
      <c r="DZ113" t="s">
        <v>234</v>
      </c>
      <c r="EA113" t="s">
        <v>234</v>
      </c>
      <c r="EB113" t="s">
        <v>238</v>
      </c>
      <c r="EC113" t="s">
        <v>236</v>
      </c>
      <c r="ED113" t="s">
        <v>234</v>
      </c>
      <c r="EE113" t="s">
        <v>234</v>
      </c>
      <c r="EF113" t="s">
        <v>234</v>
      </c>
      <c r="EG113" t="s">
        <v>234</v>
      </c>
      <c r="EH113" t="s">
        <v>234</v>
      </c>
      <c r="EI113" t="s">
        <v>234</v>
      </c>
      <c r="EJ113" t="s">
        <v>234</v>
      </c>
      <c r="EK113" t="s">
        <v>234</v>
      </c>
      <c r="EL113" t="s">
        <v>234</v>
      </c>
      <c r="EM113" t="s">
        <v>234</v>
      </c>
      <c r="EN113" t="s">
        <v>234</v>
      </c>
      <c r="EO113" t="s">
        <v>234</v>
      </c>
      <c r="EP113" t="s">
        <v>234</v>
      </c>
      <c r="EQ113" t="s">
        <v>234</v>
      </c>
      <c r="ER113" t="s">
        <v>234</v>
      </c>
      <c r="ES113" t="s">
        <v>234</v>
      </c>
      <c r="ET113" t="s">
        <v>234</v>
      </c>
      <c r="EU113" t="s">
        <v>234</v>
      </c>
      <c r="EV113" t="s">
        <v>234</v>
      </c>
      <c r="EW113" t="s">
        <v>234</v>
      </c>
      <c r="EX113" t="s">
        <v>234</v>
      </c>
      <c r="EY113" t="s">
        <v>234</v>
      </c>
      <c r="EZ113" t="s">
        <v>234</v>
      </c>
      <c r="FA113" t="s">
        <v>234</v>
      </c>
      <c r="FB113" t="s">
        <v>234</v>
      </c>
      <c r="FC113" t="s">
        <v>234</v>
      </c>
      <c r="FD113" t="s">
        <v>234</v>
      </c>
      <c r="FE113" t="s">
        <v>234</v>
      </c>
      <c r="FF113" t="s">
        <v>234</v>
      </c>
      <c r="FG113" t="s">
        <v>237</v>
      </c>
      <c r="FH113" t="s">
        <v>234</v>
      </c>
      <c r="FI113" t="s">
        <v>234</v>
      </c>
      <c r="FJ113" t="s">
        <v>234</v>
      </c>
      <c r="FK113" t="s">
        <v>234</v>
      </c>
      <c r="FL113" t="s">
        <v>234</v>
      </c>
      <c r="FM113" t="s">
        <v>234</v>
      </c>
      <c r="FN113" t="s">
        <v>236</v>
      </c>
      <c r="FO113" t="s">
        <v>234</v>
      </c>
      <c r="FP113" t="s">
        <v>234</v>
      </c>
      <c r="FQ113" t="s">
        <v>234</v>
      </c>
      <c r="FR113" t="s">
        <v>234</v>
      </c>
      <c r="FU113" t="s">
        <v>234</v>
      </c>
      <c r="FV113" t="s">
        <v>234</v>
      </c>
      <c r="FW113" t="s">
        <v>234</v>
      </c>
      <c r="FX113" t="s">
        <v>234</v>
      </c>
      <c r="FY113" t="s">
        <v>234</v>
      </c>
      <c r="FZ113" t="s">
        <v>236</v>
      </c>
      <c r="GA113" t="s">
        <v>234</v>
      </c>
      <c r="GB113" t="s">
        <v>234</v>
      </c>
      <c r="GC113" t="s">
        <v>234</v>
      </c>
      <c r="GD113" t="s">
        <v>234</v>
      </c>
      <c r="GE113" t="s">
        <v>234</v>
      </c>
      <c r="GF113" t="s">
        <v>234</v>
      </c>
      <c r="GG113" t="s">
        <v>234</v>
      </c>
      <c r="GH113" t="s">
        <v>234</v>
      </c>
      <c r="GI113" t="s">
        <v>234</v>
      </c>
      <c r="GJ113" t="s">
        <v>234</v>
      </c>
      <c r="GK113" t="s">
        <v>234</v>
      </c>
      <c r="GL113" t="s">
        <v>234</v>
      </c>
      <c r="GM113" t="s">
        <v>234</v>
      </c>
      <c r="GN113" t="s">
        <v>234</v>
      </c>
      <c r="GO113" t="s">
        <v>234</v>
      </c>
      <c r="GP113" t="s">
        <v>234</v>
      </c>
      <c r="GQ113" t="s">
        <v>234</v>
      </c>
      <c r="GR113" t="s">
        <v>234</v>
      </c>
      <c r="GS113" t="s">
        <v>234</v>
      </c>
      <c r="GT113" t="s">
        <v>234</v>
      </c>
      <c r="GU113" t="s">
        <v>234</v>
      </c>
      <c r="GV113" t="s">
        <v>234</v>
      </c>
      <c r="GW113" t="s">
        <v>234</v>
      </c>
      <c r="GX113" t="s">
        <v>234</v>
      </c>
      <c r="GY113" t="s">
        <v>234</v>
      </c>
      <c r="GZ113" t="s">
        <v>234</v>
      </c>
      <c r="HA113" t="s">
        <v>234</v>
      </c>
      <c r="HB113" t="s">
        <v>234</v>
      </c>
      <c r="HC113" t="s">
        <v>234</v>
      </c>
      <c r="HD113" t="s">
        <v>234</v>
      </c>
      <c r="HE113" t="s">
        <v>237</v>
      </c>
      <c r="HF113" t="s">
        <v>234</v>
      </c>
      <c r="HG113" t="s">
        <v>234</v>
      </c>
      <c r="HH113" t="s">
        <v>234</v>
      </c>
      <c r="HI113" t="s">
        <v>234</v>
      </c>
      <c r="HJ113" t="s">
        <v>234</v>
      </c>
      <c r="HK113" t="s">
        <v>234</v>
      </c>
      <c r="HL113" t="s">
        <v>234</v>
      </c>
      <c r="HM113" t="s">
        <v>234</v>
      </c>
      <c r="HN113" t="s">
        <v>234</v>
      </c>
      <c r="HO113" t="s">
        <v>234</v>
      </c>
      <c r="HP113" t="s">
        <v>234</v>
      </c>
    </row>
    <row r="114" spans="1:224" x14ac:dyDescent="0.2">
      <c r="A114" t="s">
        <v>350</v>
      </c>
      <c r="B114" t="s">
        <v>236</v>
      </c>
      <c r="C114" t="s">
        <v>236</v>
      </c>
      <c r="D114" t="s">
        <v>236</v>
      </c>
      <c r="E114" t="s">
        <v>236</v>
      </c>
      <c r="F114" t="s">
        <v>236</v>
      </c>
      <c r="G114" t="s">
        <v>236</v>
      </c>
      <c r="H114" t="s">
        <v>236</v>
      </c>
      <c r="I114" t="s">
        <v>236</v>
      </c>
      <c r="J114" t="s">
        <v>236</v>
      </c>
      <c r="K114" t="s">
        <v>236</v>
      </c>
      <c r="L114" t="s">
        <v>238</v>
      </c>
      <c r="M114" t="s">
        <v>236</v>
      </c>
      <c r="N114" t="s">
        <v>236</v>
      </c>
      <c r="Q114" t="s">
        <v>236</v>
      </c>
      <c r="R114" t="s">
        <v>238</v>
      </c>
      <c r="S114" t="s">
        <v>236</v>
      </c>
      <c r="T114" t="s">
        <v>236</v>
      </c>
      <c r="U114" t="s">
        <v>236</v>
      </c>
      <c r="V114" t="s">
        <v>236</v>
      </c>
      <c r="W114" t="s">
        <v>236</v>
      </c>
      <c r="X114" t="s">
        <v>236</v>
      </c>
      <c r="Y114" t="s">
        <v>236</v>
      </c>
      <c r="Z114" t="s">
        <v>236</v>
      </c>
      <c r="AA114" t="s">
        <v>236</v>
      </c>
      <c r="AB114" t="s">
        <v>236</v>
      </c>
      <c r="AC114" t="s">
        <v>236</v>
      </c>
      <c r="AF114" t="s">
        <v>236</v>
      </c>
      <c r="AG114" t="s">
        <v>236</v>
      </c>
      <c r="AH114" t="s">
        <v>236</v>
      </c>
      <c r="AI114" t="s">
        <v>236</v>
      </c>
      <c r="AJ114" t="s">
        <v>238</v>
      </c>
      <c r="AK114" t="s">
        <v>236</v>
      </c>
      <c r="AL114" t="s">
        <v>236</v>
      </c>
      <c r="AM114" t="s">
        <v>236</v>
      </c>
      <c r="AN114" t="s">
        <v>236</v>
      </c>
      <c r="AO114" t="s">
        <v>236</v>
      </c>
      <c r="AP114" t="s">
        <v>236</v>
      </c>
      <c r="AQ114" t="s">
        <v>236</v>
      </c>
      <c r="AR114" t="s">
        <v>236</v>
      </c>
      <c r="AU114" t="s">
        <v>236</v>
      </c>
      <c r="AV114" t="s">
        <v>238</v>
      </c>
      <c r="AW114" t="s">
        <v>236</v>
      </c>
      <c r="AX114" t="s">
        <v>236</v>
      </c>
      <c r="AY114" t="s">
        <v>236</v>
      </c>
      <c r="AZ114" t="s">
        <v>236</v>
      </c>
      <c r="BA114" t="s">
        <v>238</v>
      </c>
      <c r="BB114" t="s">
        <v>236</v>
      </c>
      <c r="BC114" t="s">
        <v>241</v>
      </c>
      <c r="BD114" t="s">
        <v>236</v>
      </c>
      <c r="BE114" t="s">
        <v>236</v>
      </c>
      <c r="BH114" t="s">
        <v>236</v>
      </c>
      <c r="BI114" t="s">
        <v>236</v>
      </c>
      <c r="BJ114" t="s">
        <v>236</v>
      </c>
      <c r="BK114" t="s">
        <v>236</v>
      </c>
      <c r="BL114" t="s">
        <v>236</v>
      </c>
      <c r="BM114" t="s">
        <v>236</v>
      </c>
      <c r="BN114" t="s">
        <v>236</v>
      </c>
      <c r="BO114" t="s">
        <v>236</v>
      </c>
      <c r="BP114" t="s">
        <v>236</v>
      </c>
      <c r="BQ114" t="s">
        <v>236</v>
      </c>
      <c r="BR114" t="s">
        <v>236</v>
      </c>
      <c r="BS114" t="s">
        <v>238</v>
      </c>
      <c r="BT114" t="s">
        <v>236</v>
      </c>
      <c r="BW114" t="s">
        <v>236</v>
      </c>
      <c r="BX114" t="s">
        <v>236</v>
      </c>
      <c r="BY114" t="s">
        <v>236</v>
      </c>
      <c r="BZ114" t="s">
        <v>236</v>
      </c>
      <c r="CA114" t="s">
        <v>236</v>
      </c>
      <c r="CB114" t="s">
        <v>236</v>
      </c>
      <c r="CC114" t="s">
        <v>238</v>
      </c>
      <c r="CD114" t="s">
        <v>236</v>
      </c>
      <c r="CE114" t="s">
        <v>236</v>
      </c>
      <c r="CF114" t="s">
        <v>236</v>
      </c>
      <c r="CG114" t="s">
        <v>236</v>
      </c>
      <c r="CH114" t="s">
        <v>236</v>
      </c>
      <c r="CK114" t="s">
        <v>236</v>
      </c>
      <c r="CL114" t="s">
        <v>236</v>
      </c>
      <c r="CM114" t="s">
        <v>236</v>
      </c>
      <c r="CN114" t="s">
        <v>236</v>
      </c>
      <c r="CO114" t="s">
        <v>238</v>
      </c>
      <c r="CP114" t="s">
        <v>238</v>
      </c>
      <c r="CQ114" t="s">
        <v>238</v>
      </c>
      <c r="DF114" t="s">
        <v>236</v>
      </c>
      <c r="DG114" t="s">
        <v>236</v>
      </c>
      <c r="DH114" t="s">
        <v>236</v>
      </c>
      <c r="DI114" t="s">
        <v>236</v>
      </c>
      <c r="DJ114" t="s">
        <v>236</v>
      </c>
      <c r="DK114" t="s">
        <v>236</v>
      </c>
      <c r="DL114" t="s">
        <v>236</v>
      </c>
      <c r="DM114" t="s">
        <v>236</v>
      </c>
      <c r="DN114" t="s">
        <v>236</v>
      </c>
      <c r="DO114" t="s">
        <v>236</v>
      </c>
      <c r="DP114" t="s">
        <v>236</v>
      </c>
      <c r="DQ114" t="s">
        <v>236</v>
      </c>
      <c r="DR114" t="s">
        <v>236</v>
      </c>
      <c r="DS114" t="s">
        <v>236</v>
      </c>
      <c r="DT114" t="s">
        <v>236</v>
      </c>
      <c r="DX114" t="s">
        <v>236</v>
      </c>
      <c r="DY114" t="s">
        <v>238</v>
      </c>
      <c r="DZ114" t="s">
        <v>236</v>
      </c>
      <c r="EA114" t="s">
        <v>236</v>
      </c>
      <c r="EB114" t="s">
        <v>236</v>
      </c>
      <c r="EC114" t="s">
        <v>236</v>
      </c>
      <c r="ED114" t="s">
        <v>236</v>
      </c>
      <c r="EE114" t="s">
        <v>236</v>
      </c>
      <c r="EF114" t="s">
        <v>236</v>
      </c>
      <c r="EG114" t="s">
        <v>236</v>
      </c>
      <c r="EH114" t="s">
        <v>236</v>
      </c>
      <c r="EI114" t="s">
        <v>236</v>
      </c>
      <c r="EJ114" t="s">
        <v>236</v>
      </c>
      <c r="EK114" t="s">
        <v>236</v>
      </c>
      <c r="EL114" t="s">
        <v>236</v>
      </c>
      <c r="EM114" t="s">
        <v>236</v>
      </c>
      <c r="EN114" t="s">
        <v>236</v>
      </c>
      <c r="EO114" t="s">
        <v>236</v>
      </c>
      <c r="EP114" t="s">
        <v>236</v>
      </c>
      <c r="EQ114" t="s">
        <v>236</v>
      </c>
      <c r="ER114" t="s">
        <v>236</v>
      </c>
      <c r="ES114" t="s">
        <v>236</v>
      </c>
      <c r="ET114" t="s">
        <v>236</v>
      </c>
      <c r="EU114" t="s">
        <v>236</v>
      </c>
      <c r="EV114" t="s">
        <v>236</v>
      </c>
      <c r="EW114" t="s">
        <v>236</v>
      </c>
      <c r="EX114" t="s">
        <v>236</v>
      </c>
      <c r="EY114" t="s">
        <v>236</v>
      </c>
      <c r="EZ114" t="s">
        <v>236</v>
      </c>
      <c r="FA114" t="s">
        <v>236</v>
      </c>
      <c r="FB114" t="s">
        <v>236</v>
      </c>
      <c r="FC114" t="s">
        <v>236</v>
      </c>
      <c r="FD114" t="s">
        <v>236</v>
      </c>
      <c r="FE114" t="s">
        <v>236</v>
      </c>
      <c r="FF114" t="s">
        <v>236</v>
      </c>
      <c r="FG114" t="s">
        <v>236</v>
      </c>
      <c r="FH114" t="s">
        <v>236</v>
      </c>
      <c r="FI114" t="s">
        <v>236</v>
      </c>
      <c r="FJ114" t="s">
        <v>236</v>
      </c>
      <c r="FK114" t="s">
        <v>236</v>
      </c>
      <c r="FL114" t="s">
        <v>236</v>
      </c>
      <c r="FM114" t="s">
        <v>236</v>
      </c>
      <c r="FN114" t="s">
        <v>236</v>
      </c>
      <c r="FO114" t="s">
        <v>236</v>
      </c>
      <c r="FP114" t="s">
        <v>236</v>
      </c>
      <c r="FQ114" t="s">
        <v>236</v>
      </c>
      <c r="FR114" t="s">
        <v>236</v>
      </c>
      <c r="FU114" t="s">
        <v>236</v>
      </c>
      <c r="FV114" t="s">
        <v>236</v>
      </c>
      <c r="FW114" t="s">
        <v>236</v>
      </c>
      <c r="FX114" t="s">
        <v>236</v>
      </c>
      <c r="FY114" t="s">
        <v>236</v>
      </c>
      <c r="FZ114" t="s">
        <v>236</v>
      </c>
      <c r="GA114" t="s">
        <v>236</v>
      </c>
      <c r="GB114" t="s">
        <v>236</v>
      </c>
      <c r="GC114" t="s">
        <v>236</v>
      </c>
      <c r="GD114" t="s">
        <v>236</v>
      </c>
      <c r="GE114" t="s">
        <v>236</v>
      </c>
      <c r="GF114" t="s">
        <v>236</v>
      </c>
      <c r="GG114" t="s">
        <v>236</v>
      </c>
      <c r="GH114" t="s">
        <v>236</v>
      </c>
      <c r="GI114" t="s">
        <v>236</v>
      </c>
      <c r="GJ114" t="s">
        <v>236</v>
      </c>
      <c r="GK114" t="s">
        <v>236</v>
      </c>
      <c r="GL114" t="s">
        <v>236</v>
      </c>
      <c r="GM114" t="s">
        <v>236</v>
      </c>
      <c r="GN114" t="s">
        <v>236</v>
      </c>
      <c r="GO114" t="s">
        <v>236</v>
      </c>
      <c r="GP114" t="s">
        <v>236</v>
      </c>
      <c r="GQ114" t="s">
        <v>236</v>
      </c>
      <c r="GR114" t="s">
        <v>236</v>
      </c>
      <c r="GS114" t="s">
        <v>236</v>
      </c>
      <c r="GT114" t="s">
        <v>236</v>
      </c>
      <c r="GU114" t="s">
        <v>236</v>
      </c>
      <c r="GV114" t="s">
        <v>236</v>
      </c>
      <c r="GW114" t="s">
        <v>241</v>
      </c>
      <c r="GX114" t="s">
        <v>236</v>
      </c>
      <c r="GY114" t="s">
        <v>236</v>
      </c>
      <c r="GZ114" t="s">
        <v>236</v>
      </c>
      <c r="HA114" t="s">
        <v>236</v>
      </c>
      <c r="HB114" t="s">
        <v>236</v>
      </c>
      <c r="HC114" t="s">
        <v>236</v>
      </c>
      <c r="HD114" t="s">
        <v>236</v>
      </c>
      <c r="HE114" t="s">
        <v>236</v>
      </c>
      <c r="HF114" t="s">
        <v>236</v>
      </c>
      <c r="HG114" t="s">
        <v>236</v>
      </c>
      <c r="HH114" t="s">
        <v>236</v>
      </c>
      <c r="HI114" t="s">
        <v>236</v>
      </c>
      <c r="HJ114" t="s">
        <v>236</v>
      </c>
      <c r="HK114" t="s">
        <v>236</v>
      </c>
      <c r="HL114" t="s">
        <v>236</v>
      </c>
      <c r="HM114" t="s">
        <v>236</v>
      </c>
      <c r="HN114" t="s">
        <v>236</v>
      </c>
      <c r="HO114" t="s">
        <v>236</v>
      </c>
      <c r="HP114" t="s">
        <v>236</v>
      </c>
    </row>
    <row r="115" spans="1:224" x14ac:dyDescent="0.2">
      <c r="A115" t="s">
        <v>351</v>
      </c>
      <c r="B115" t="s">
        <v>238</v>
      </c>
      <c r="C115" t="s">
        <v>238</v>
      </c>
      <c r="D115" t="s">
        <v>238</v>
      </c>
      <c r="E115" t="s">
        <v>234</v>
      </c>
      <c r="F115" t="s">
        <v>238</v>
      </c>
      <c r="G115" t="s">
        <v>238</v>
      </c>
      <c r="H115" t="s">
        <v>238</v>
      </c>
      <c r="I115" t="s">
        <v>238</v>
      </c>
      <c r="J115" t="s">
        <v>238</v>
      </c>
      <c r="K115" t="s">
        <v>238</v>
      </c>
      <c r="L115" t="s">
        <v>238</v>
      </c>
      <c r="M115" t="s">
        <v>238</v>
      </c>
      <c r="N115" t="s">
        <v>238</v>
      </c>
      <c r="Q115" t="s">
        <v>238</v>
      </c>
      <c r="R115" t="s">
        <v>238</v>
      </c>
      <c r="S115" t="s">
        <v>238</v>
      </c>
      <c r="T115" t="s">
        <v>238</v>
      </c>
      <c r="U115" t="s">
        <v>238</v>
      </c>
      <c r="V115" t="s">
        <v>238</v>
      </c>
      <c r="W115" t="s">
        <v>236</v>
      </c>
      <c r="X115" t="s">
        <v>238</v>
      </c>
      <c r="Y115" t="s">
        <v>238</v>
      </c>
      <c r="Z115" t="s">
        <v>235</v>
      </c>
      <c r="AA115" t="s">
        <v>238</v>
      </c>
      <c r="AB115" t="s">
        <v>238</v>
      </c>
      <c r="AC115" t="s">
        <v>238</v>
      </c>
      <c r="AF115" t="s">
        <v>238</v>
      </c>
      <c r="AG115" t="s">
        <v>238</v>
      </c>
      <c r="AH115" t="s">
        <v>236</v>
      </c>
      <c r="AI115" t="s">
        <v>238</v>
      </c>
      <c r="AJ115" t="s">
        <v>238</v>
      </c>
      <c r="AK115" t="s">
        <v>238</v>
      </c>
      <c r="AL115" t="s">
        <v>238</v>
      </c>
      <c r="AM115" t="s">
        <v>238</v>
      </c>
      <c r="AN115" t="s">
        <v>238</v>
      </c>
      <c r="AO115" t="s">
        <v>238</v>
      </c>
      <c r="AP115" t="s">
        <v>238</v>
      </c>
      <c r="AQ115" t="s">
        <v>238</v>
      </c>
      <c r="AR115" t="s">
        <v>238</v>
      </c>
      <c r="AU115" t="s">
        <v>234</v>
      </c>
      <c r="AV115" t="s">
        <v>234</v>
      </c>
      <c r="AW115" t="s">
        <v>238</v>
      </c>
      <c r="AX115" t="s">
        <v>236</v>
      </c>
      <c r="AY115" t="s">
        <v>234</v>
      </c>
      <c r="AZ115" t="s">
        <v>234</v>
      </c>
      <c r="BA115" t="s">
        <v>234</v>
      </c>
      <c r="BB115" t="s">
        <v>234</v>
      </c>
      <c r="BC115" t="s">
        <v>234</v>
      </c>
      <c r="BD115" t="s">
        <v>234</v>
      </c>
      <c r="BE115" t="s">
        <v>234</v>
      </c>
      <c r="BH115" t="s">
        <v>238</v>
      </c>
      <c r="BI115" t="s">
        <v>238</v>
      </c>
      <c r="BJ115" t="s">
        <v>238</v>
      </c>
      <c r="BK115" t="s">
        <v>238</v>
      </c>
      <c r="BL115" t="s">
        <v>238</v>
      </c>
      <c r="BM115" t="s">
        <v>238</v>
      </c>
      <c r="BN115" t="s">
        <v>238</v>
      </c>
      <c r="BO115" t="s">
        <v>238</v>
      </c>
      <c r="BP115" t="s">
        <v>238</v>
      </c>
      <c r="BQ115" t="s">
        <v>238</v>
      </c>
      <c r="BR115" t="s">
        <v>238</v>
      </c>
      <c r="BS115" t="s">
        <v>238</v>
      </c>
      <c r="BT115" t="s">
        <v>236</v>
      </c>
      <c r="BW115" t="s">
        <v>238</v>
      </c>
      <c r="BX115" t="s">
        <v>238</v>
      </c>
      <c r="BY115" t="s">
        <v>238</v>
      </c>
      <c r="BZ115" t="s">
        <v>238</v>
      </c>
      <c r="CA115" t="s">
        <v>238</v>
      </c>
      <c r="CB115" t="s">
        <v>238</v>
      </c>
      <c r="CC115" t="s">
        <v>238</v>
      </c>
      <c r="CD115" t="s">
        <v>238</v>
      </c>
      <c r="CE115" t="s">
        <v>238</v>
      </c>
      <c r="CF115" t="s">
        <v>238</v>
      </c>
      <c r="CG115" t="s">
        <v>238</v>
      </c>
      <c r="CH115" t="s">
        <v>238</v>
      </c>
      <c r="CK115" t="s">
        <v>238</v>
      </c>
      <c r="CL115" t="s">
        <v>238</v>
      </c>
      <c r="CM115" t="s">
        <v>238</v>
      </c>
      <c r="CN115" t="s">
        <v>238</v>
      </c>
      <c r="CO115" t="s">
        <v>238</v>
      </c>
      <c r="CP115" t="s">
        <v>238</v>
      </c>
      <c r="CQ115" t="s">
        <v>238</v>
      </c>
      <c r="DF115" t="s">
        <v>234</v>
      </c>
      <c r="DG115" t="s">
        <v>234</v>
      </c>
      <c r="DH115" t="s">
        <v>234</v>
      </c>
      <c r="DI115" t="s">
        <v>234</v>
      </c>
      <c r="DJ115" t="s">
        <v>234</v>
      </c>
      <c r="DK115" t="s">
        <v>234</v>
      </c>
      <c r="DL115" t="s">
        <v>234</v>
      </c>
      <c r="DM115" t="s">
        <v>234</v>
      </c>
      <c r="DN115" t="s">
        <v>238</v>
      </c>
      <c r="DO115" t="s">
        <v>238</v>
      </c>
      <c r="DP115" t="s">
        <v>234</v>
      </c>
      <c r="DQ115" t="s">
        <v>238</v>
      </c>
      <c r="DR115" t="s">
        <v>234</v>
      </c>
      <c r="DS115" t="s">
        <v>234</v>
      </c>
      <c r="DT115" t="s">
        <v>234</v>
      </c>
      <c r="DX115" t="s">
        <v>234</v>
      </c>
      <c r="DY115" t="s">
        <v>238</v>
      </c>
      <c r="DZ115" t="s">
        <v>234</v>
      </c>
      <c r="EA115" t="s">
        <v>234</v>
      </c>
      <c r="EB115" t="s">
        <v>234</v>
      </c>
      <c r="EC115" t="s">
        <v>234</v>
      </c>
      <c r="ED115" t="s">
        <v>234</v>
      </c>
      <c r="EE115" t="s">
        <v>234</v>
      </c>
      <c r="EF115" t="s">
        <v>234</v>
      </c>
      <c r="EG115" t="s">
        <v>234</v>
      </c>
      <c r="EH115" t="s">
        <v>234</v>
      </c>
      <c r="EI115" t="s">
        <v>234</v>
      </c>
      <c r="EJ115" t="s">
        <v>234</v>
      </c>
      <c r="EK115" t="s">
        <v>234</v>
      </c>
      <c r="EL115" t="s">
        <v>234</v>
      </c>
      <c r="EM115" t="s">
        <v>234</v>
      </c>
      <c r="EN115" t="s">
        <v>234</v>
      </c>
      <c r="EO115" t="s">
        <v>234</v>
      </c>
      <c r="EP115" t="s">
        <v>238</v>
      </c>
      <c r="EQ115" t="s">
        <v>238</v>
      </c>
      <c r="ER115" t="s">
        <v>238</v>
      </c>
      <c r="ES115" t="s">
        <v>238</v>
      </c>
      <c r="ET115" t="s">
        <v>238</v>
      </c>
      <c r="EU115" t="s">
        <v>238</v>
      </c>
      <c r="EV115" t="s">
        <v>234</v>
      </c>
      <c r="EW115" t="s">
        <v>234</v>
      </c>
      <c r="EX115" t="s">
        <v>234</v>
      </c>
      <c r="EY115" t="s">
        <v>234</v>
      </c>
      <c r="EZ115" t="s">
        <v>234</v>
      </c>
      <c r="FA115" t="s">
        <v>238</v>
      </c>
      <c r="FB115" t="s">
        <v>234</v>
      </c>
      <c r="FC115" t="s">
        <v>238</v>
      </c>
      <c r="FD115" t="s">
        <v>238</v>
      </c>
      <c r="FE115" t="s">
        <v>238</v>
      </c>
      <c r="FF115" t="s">
        <v>238</v>
      </c>
      <c r="FG115" t="s">
        <v>234</v>
      </c>
      <c r="FH115" t="s">
        <v>234</v>
      </c>
      <c r="FI115" t="s">
        <v>234</v>
      </c>
      <c r="FJ115" t="s">
        <v>234</v>
      </c>
      <c r="FK115" t="s">
        <v>234</v>
      </c>
      <c r="FL115" t="s">
        <v>234</v>
      </c>
      <c r="FM115" t="s">
        <v>234</v>
      </c>
      <c r="FN115" t="s">
        <v>234</v>
      </c>
      <c r="FO115" t="s">
        <v>234</v>
      </c>
      <c r="FP115" t="s">
        <v>234</v>
      </c>
      <c r="FQ115" t="s">
        <v>234</v>
      </c>
      <c r="FR115" t="s">
        <v>234</v>
      </c>
      <c r="FU115" t="s">
        <v>234</v>
      </c>
      <c r="FV115" t="s">
        <v>234</v>
      </c>
      <c r="FW115" t="s">
        <v>234</v>
      </c>
      <c r="FX115" t="s">
        <v>234</v>
      </c>
      <c r="FY115" t="s">
        <v>234</v>
      </c>
      <c r="FZ115" t="s">
        <v>234</v>
      </c>
      <c r="GA115" t="s">
        <v>234</v>
      </c>
      <c r="GB115" t="s">
        <v>234</v>
      </c>
      <c r="GC115" t="s">
        <v>234</v>
      </c>
      <c r="GD115" t="s">
        <v>234</v>
      </c>
      <c r="GE115" t="s">
        <v>234</v>
      </c>
      <c r="GF115" t="s">
        <v>234</v>
      </c>
      <c r="GG115" t="s">
        <v>234</v>
      </c>
      <c r="GH115" t="s">
        <v>234</v>
      </c>
      <c r="GI115" t="s">
        <v>234</v>
      </c>
      <c r="GJ115" t="s">
        <v>234</v>
      </c>
      <c r="GK115" t="s">
        <v>234</v>
      </c>
      <c r="GL115" t="s">
        <v>234</v>
      </c>
      <c r="GM115" t="s">
        <v>238</v>
      </c>
      <c r="GN115" t="s">
        <v>238</v>
      </c>
      <c r="GO115" t="s">
        <v>238</v>
      </c>
      <c r="GP115" t="s">
        <v>238</v>
      </c>
      <c r="GQ115" t="s">
        <v>238</v>
      </c>
      <c r="GR115" t="s">
        <v>238</v>
      </c>
      <c r="GS115" t="s">
        <v>234</v>
      </c>
      <c r="GT115" t="s">
        <v>234</v>
      </c>
      <c r="GU115" t="s">
        <v>234</v>
      </c>
      <c r="GV115" t="s">
        <v>234</v>
      </c>
      <c r="GW115" t="s">
        <v>234</v>
      </c>
      <c r="GX115" t="s">
        <v>234</v>
      </c>
      <c r="GY115" t="s">
        <v>238</v>
      </c>
      <c r="GZ115" t="s">
        <v>238</v>
      </c>
      <c r="HA115" t="s">
        <v>238</v>
      </c>
      <c r="HB115" t="s">
        <v>238</v>
      </c>
      <c r="HC115" t="s">
        <v>238</v>
      </c>
      <c r="HD115" t="s">
        <v>238</v>
      </c>
      <c r="HE115" t="s">
        <v>234</v>
      </c>
      <c r="HF115" t="s">
        <v>234</v>
      </c>
      <c r="HG115" t="s">
        <v>234</v>
      </c>
      <c r="HH115" t="s">
        <v>234</v>
      </c>
      <c r="HI115" t="s">
        <v>234</v>
      </c>
      <c r="HJ115" t="s">
        <v>234</v>
      </c>
      <c r="HK115" t="s">
        <v>234</v>
      </c>
      <c r="HL115" t="s">
        <v>234</v>
      </c>
      <c r="HM115" t="s">
        <v>234</v>
      </c>
      <c r="HN115" t="s">
        <v>234</v>
      </c>
      <c r="HO115" t="s">
        <v>234</v>
      </c>
      <c r="HP115" t="s">
        <v>234</v>
      </c>
    </row>
    <row r="116" spans="1:224" x14ac:dyDescent="0.2">
      <c r="A116" t="s">
        <v>352</v>
      </c>
      <c r="B116" t="s">
        <v>234</v>
      </c>
      <c r="C116" t="s">
        <v>234</v>
      </c>
      <c r="D116" t="s">
        <v>234</v>
      </c>
      <c r="E116" t="s">
        <v>234</v>
      </c>
      <c r="F116" t="s">
        <v>234</v>
      </c>
      <c r="G116" t="s">
        <v>234</v>
      </c>
      <c r="H116" t="s">
        <v>234</v>
      </c>
      <c r="I116" t="s">
        <v>236</v>
      </c>
      <c r="J116" t="s">
        <v>234</v>
      </c>
      <c r="K116" t="s">
        <v>234</v>
      </c>
      <c r="L116" t="s">
        <v>234</v>
      </c>
      <c r="M116" t="s">
        <v>234</v>
      </c>
      <c r="N116" t="s">
        <v>234</v>
      </c>
      <c r="Q116" t="s">
        <v>234</v>
      </c>
      <c r="R116" t="s">
        <v>234</v>
      </c>
      <c r="S116" t="s">
        <v>234</v>
      </c>
      <c r="T116" t="s">
        <v>234</v>
      </c>
      <c r="U116" t="s">
        <v>234</v>
      </c>
      <c r="V116" t="s">
        <v>234</v>
      </c>
      <c r="W116" t="s">
        <v>236</v>
      </c>
      <c r="X116" t="s">
        <v>234</v>
      </c>
      <c r="Y116" t="s">
        <v>234</v>
      </c>
      <c r="Z116" t="s">
        <v>236</v>
      </c>
      <c r="AA116" t="s">
        <v>234</v>
      </c>
      <c r="AB116" t="s">
        <v>234</v>
      </c>
      <c r="AC116" t="s">
        <v>234</v>
      </c>
      <c r="AF116" t="s">
        <v>234</v>
      </c>
      <c r="AG116" t="s">
        <v>234</v>
      </c>
      <c r="AH116" t="s">
        <v>236</v>
      </c>
      <c r="AI116" t="s">
        <v>234</v>
      </c>
      <c r="AJ116" t="s">
        <v>234</v>
      </c>
      <c r="AK116" t="s">
        <v>234</v>
      </c>
      <c r="AL116" t="s">
        <v>234</v>
      </c>
      <c r="AM116" t="s">
        <v>234</v>
      </c>
      <c r="AN116" t="s">
        <v>234</v>
      </c>
      <c r="AO116" t="s">
        <v>234</v>
      </c>
      <c r="AP116" t="s">
        <v>234</v>
      </c>
      <c r="AQ116" t="s">
        <v>234</v>
      </c>
      <c r="AR116" t="s">
        <v>234</v>
      </c>
      <c r="AU116" t="s">
        <v>234</v>
      </c>
      <c r="AV116" t="s">
        <v>234</v>
      </c>
      <c r="AW116" t="s">
        <v>234</v>
      </c>
      <c r="AX116" t="s">
        <v>236</v>
      </c>
      <c r="AY116" t="s">
        <v>236</v>
      </c>
      <c r="AZ116" t="s">
        <v>234</v>
      </c>
      <c r="BA116" t="s">
        <v>234</v>
      </c>
      <c r="BB116" t="s">
        <v>234</v>
      </c>
      <c r="BC116" t="s">
        <v>234</v>
      </c>
      <c r="BD116" t="s">
        <v>236</v>
      </c>
      <c r="BE116" t="s">
        <v>234</v>
      </c>
      <c r="BH116" t="s">
        <v>234</v>
      </c>
      <c r="BI116" t="s">
        <v>234</v>
      </c>
      <c r="BJ116" t="s">
        <v>234</v>
      </c>
      <c r="BK116" t="s">
        <v>234</v>
      </c>
      <c r="BL116" t="s">
        <v>234</v>
      </c>
      <c r="BM116" t="s">
        <v>234</v>
      </c>
      <c r="BN116" t="s">
        <v>234</v>
      </c>
      <c r="BO116" t="s">
        <v>234</v>
      </c>
      <c r="BP116" t="s">
        <v>234</v>
      </c>
      <c r="BQ116" t="s">
        <v>234</v>
      </c>
      <c r="BR116" t="s">
        <v>234</v>
      </c>
      <c r="BS116" t="s">
        <v>234</v>
      </c>
      <c r="BT116" t="s">
        <v>236</v>
      </c>
      <c r="BW116" t="s">
        <v>234</v>
      </c>
      <c r="BX116" t="s">
        <v>234</v>
      </c>
      <c r="BY116" t="s">
        <v>234</v>
      </c>
      <c r="BZ116" t="s">
        <v>234</v>
      </c>
      <c r="CA116" t="s">
        <v>234</v>
      </c>
      <c r="CB116" t="s">
        <v>234</v>
      </c>
      <c r="CC116" t="s">
        <v>238</v>
      </c>
      <c r="CD116" t="s">
        <v>234</v>
      </c>
      <c r="CE116" t="s">
        <v>234</v>
      </c>
      <c r="CF116" t="s">
        <v>234</v>
      </c>
      <c r="CG116" t="s">
        <v>234</v>
      </c>
      <c r="CH116" t="s">
        <v>234</v>
      </c>
      <c r="CK116" t="s">
        <v>234</v>
      </c>
      <c r="CL116" t="s">
        <v>236</v>
      </c>
      <c r="CM116" t="s">
        <v>234</v>
      </c>
      <c r="CN116" t="s">
        <v>234</v>
      </c>
      <c r="CO116" t="s">
        <v>234</v>
      </c>
      <c r="CP116" t="s">
        <v>234</v>
      </c>
      <c r="CQ116" t="s">
        <v>234</v>
      </c>
      <c r="DF116" t="s">
        <v>234</v>
      </c>
      <c r="DG116" t="s">
        <v>234</v>
      </c>
      <c r="DH116" t="s">
        <v>234</v>
      </c>
      <c r="DI116" t="s">
        <v>234</v>
      </c>
      <c r="DJ116" t="s">
        <v>234</v>
      </c>
      <c r="DK116" t="s">
        <v>234</v>
      </c>
      <c r="DL116" t="s">
        <v>234</v>
      </c>
      <c r="DM116" t="s">
        <v>234</v>
      </c>
      <c r="DN116" t="s">
        <v>234</v>
      </c>
      <c r="DO116" t="s">
        <v>234</v>
      </c>
      <c r="DP116" t="s">
        <v>234</v>
      </c>
      <c r="DQ116" t="s">
        <v>234</v>
      </c>
      <c r="DR116" t="s">
        <v>234</v>
      </c>
      <c r="DS116" t="s">
        <v>234</v>
      </c>
      <c r="DT116" t="s">
        <v>234</v>
      </c>
      <c r="DX116" t="s">
        <v>234</v>
      </c>
      <c r="DY116" t="s">
        <v>234</v>
      </c>
      <c r="DZ116" t="s">
        <v>234</v>
      </c>
      <c r="EA116" t="s">
        <v>234</v>
      </c>
      <c r="EB116" t="s">
        <v>235</v>
      </c>
      <c r="EC116" t="s">
        <v>234</v>
      </c>
      <c r="ED116" t="s">
        <v>234</v>
      </c>
      <c r="EE116" t="s">
        <v>234</v>
      </c>
      <c r="EF116" t="s">
        <v>234</v>
      </c>
      <c r="EG116" t="s">
        <v>234</v>
      </c>
      <c r="EH116" t="s">
        <v>234</v>
      </c>
      <c r="EI116" t="s">
        <v>234</v>
      </c>
      <c r="EJ116" t="s">
        <v>234</v>
      </c>
      <c r="EK116" t="s">
        <v>234</v>
      </c>
      <c r="EL116" t="s">
        <v>234</v>
      </c>
      <c r="EM116" t="s">
        <v>234</v>
      </c>
      <c r="EN116" t="s">
        <v>234</v>
      </c>
      <c r="EO116" t="s">
        <v>234</v>
      </c>
      <c r="EP116" t="s">
        <v>234</v>
      </c>
      <c r="EQ116" t="s">
        <v>234</v>
      </c>
      <c r="ER116" t="s">
        <v>234</v>
      </c>
      <c r="ES116" t="s">
        <v>234</v>
      </c>
      <c r="ET116" t="s">
        <v>234</v>
      </c>
      <c r="EU116" t="s">
        <v>234</v>
      </c>
      <c r="EV116" t="s">
        <v>234</v>
      </c>
      <c r="EW116" t="s">
        <v>234</v>
      </c>
      <c r="EX116" t="s">
        <v>234</v>
      </c>
      <c r="EY116" t="s">
        <v>234</v>
      </c>
      <c r="EZ116" t="s">
        <v>234</v>
      </c>
      <c r="FA116" t="s">
        <v>234</v>
      </c>
      <c r="FB116" t="s">
        <v>234</v>
      </c>
      <c r="FC116" t="s">
        <v>234</v>
      </c>
      <c r="FD116" t="s">
        <v>234</v>
      </c>
      <c r="FE116" t="s">
        <v>234</v>
      </c>
      <c r="FF116" t="s">
        <v>234</v>
      </c>
      <c r="FG116" t="s">
        <v>234</v>
      </c>
      <c r="FH116" t="s">
        <v>234</v>
      </c>
      <c r="FI116" t="s">
        <v>234</v>
      </c>
      <c r="FJ116" t="s">
        <v>234</v>
      </c>
      <c r="FK116" t="s">
        <v>234</v>
      </c>
      <c r="FL116" t="s">
        <v>234</v>
      </c>
      <c r="FM116" t="s">
        <v>234</v>
      </c>
      <c r="FN116" t="s">
        <v>234</v>
      </c>
      <c r="FO116" t="s">
        <v>234</v>
      </c>
      <c r="FP116" t="s">
        <v>234</v>
      </c>
      <c r="FQ116" t="s">
        <v>234</v>
      </c>
      <c r="FR116" t="s">
        <v>234</v>
      </c>
      <c r="FU116" t="s">
        <v>234</v>
      </c>
      <c r="FV116" t="s">
        <v>234</v>
      </c>
      <c r="FW116" t="s">
        <v>234</v>
      </c>
      <c r="FX116" t="s">
        <v>234</v>
      </c>
      <c r="FY116" t="s">
        <v>234</v>
      </c>
      <c r="FZ116" t="s">
        <v>234</v>
      </c>
      <c r="GA116" t="s">
        <v>234</v>
      </c>
      <c r="GB116" t="s">
        <v>234</v>
      </c>
      <c r="GC116" t="s">
        <v>234</v>
      </c>
      <c r="GD116" t="s">
        <v>234</v>
      </c>
      <c r="GE116" t="s">
        <v>241</v>
      </c>
      <c r="GF116" t="s">
        <v>234</v>
      </c>
      <c r="GG116" t="s">
        <v>234</v>
      </c>
      <c r="GH116" t="s">
        <v>234</v>
      </c>
      <c r="GI116" t="s">
        <v>234</v>
      </c>
      <c r="GJ116" t="s">
        <v>234</v>
      </c>
      <c r="GK116" t="s">
        <v>234</v>
      </c>
      <c r="GL116" t="s">
        <v>234</v>
      </c>
      <c r="GM116" t="s">
        <v>234</v>
      </c>
      <c r="GN116" t="s">
        <v>234</v>
      </c>
      <c r="GO116" t="s">
        <v>234</v>
      </c>
      <c r="GP116" t="s">
        <v>234</v>
      </c>
      <c r="GQ116" t="s">
        <v>234</v>
      </c>
      <c r="GR116" t="s">
        <v>234</v>
      </c>
      <c r="GS116" t="s">
        <v>234</v>
      </c>
      <c r="GT116" t="s">
        <v>234</v>
      </c>
      <c r="GU116" t="s">
        <v>234</v>
      </c>
      <c r="GV116" t="s">
        <v>234</v>
      </c>
      <c r="GW116" t="s">
        <v>234</v>
      </c>
      <c r="GX116" t="s">
        <v>234</v>
      </c>
      <c r="GY116" t="s">
        <v>234</v>
      </c>
      <c r="GZ116" t="s">
        <v>234</v>
      </c>
      <c r="HA116" t="s">
        <v>234</v>
      </c>
      <c r="HB116" t="s">
        <v>234</v>
      </c>
      <c r="HC116" t="s">
        <v>234</v>
      </c>
      <c r="HD116" t="s">
        <v>234</v>
      </c>
      <c r="HE116" t="s">
        <v>234</v>
      </c>
      <c r="HF116" t="s">
        <v>234</v>
      </c>
      <c r="HG116" t="s">
        <v>234</v>
      </c>
      <c r="HH116" t="s">
        <v>234</v>
      </c>
      <c r="HI116" t="s">
        <v>234</v>
      </c>
      <c r="HJ116" t="s">
        <v>234</v>
      </c>
      <c r="HK116" t="s">
        <v>234</v>
      </c>
      <c r="HL116" t="s">
        <v>234</v>
      </c>
      <c r="HM116" t="s">
        <v>234</v>
      </c>
      <c r="HN116" t="s">
        <v>234</v>
      </c>
      <c r="HO116" t="s">
        <v>234</v>
      </c>
      <c r="HP116" t="s">
        <v>234</v>
      </c>
    </row>
    <row r="117" spans="1:224" x14ac:dyDescent="0.2">
      <c r="A117" t="s">
        <v>353</v>
      </c>
      <c r="B117" t="s">
        <v>234</v>
      </c>
      <c r="C117" t="s">
        <v>234</v>
      </c>
      <c r="D117" t="s">
        <v>234</v>
      </c>
      <c r="E117" t="s">
        <v>234</v>
      </c>
      <c r="F117" t="s">
        <v>234</v>
      </c>
      <c r="G117" t="s">
        <v>236</v>
      </c>
      <c r="H117" t="s">
        <v>238</v>
      </c>
      <c r="I117" t="s">
        <v>234</v>
      </c>
      <c r="J117" t="s">
        <v>234</v>
      </c>
      <c r="K117" t="s">
        <v>234</v>
      </c>
      <c r="L117" t="s">
        <v>234</v>
      </c>
      <c r="M117" t="s">
        <v>234</v>
      </c>
      <c r="N117" t="s">
        <v>234</v>
      </c>
      <c r="Q117" t="s">
        <v>234</v>
      </c>
      <c r="R117" t="s">
        <v>234</v>
      </c>
      <c r="S117" t="s">
        <v>238</v>
      </c>
      <c r="T117" t="s">
        <v>234</v>
      </c>
      <c r="U117" t="s">
        <v>234</v>
      </c>
      <c r="V117" t="s">
        <v>234</v>
      </c>
      <c r="W117" t="s">
        <v>236</v>
      </c>
      <c r="X117" t="s">
        <v>234</v>
      </c>
      <c r="Y117" t="s">
        <v>234</v>
      </c>
      <c r="Z117" t="s">
        <v>236</v>
      </c>
      <c r="AA117" t="s">
        <v>234</v>
      </c>
      <c r="AB117" t="s">
        <v>234</v>
      </c>
      <c r="AC117" t="s">
        <v>234</v>
      </c>
      <c r="AF117" t="s">
        <v>234</v>
      </c>
      <c r="AG117" t="s">
        <v>234</v>
      </c>
      <c r="AH117" t="s">
        <v>236</v>
      </c>
      <c r="AI117" t="s">
        <v>234</v>
      </c>
      <c r="AJ117" t="s">
        <v>241</v>
      </c>
      <c r="AK117" t="s">
        <v>234</v>
      </c>
      <c r="AL117" t="s">
        <v>234</v>
      </c>
      <c r="AM117" t="s">
        <v>234</v>
      </c>
      <c r="AN117" t="s">
        <v>234</v>
      </c>
      <c r="AO117" t="s">
        <v>234</v>
      </c>
      <c r="AP117" t="s">
        <v>234</v>
      </c>
      <c r="AQ117" t="s">
        <v>234</v>
      </c>
      <c r="AR117" t="s">
        <v>234</v>
      </c>
      <c r="AU117" t="s">
        <v>236</v>
      </c>
      <c r="AV117" t="s">
        <v>238</v>
      </c>
      <c r="AW117" t="s">
        <v>234</v>
      </c>
      <c r="AX117" t="s">
        <v>236</v>
      </c>
      <c r="AY117" t="s">
        <v>234</v>
      </c>
      <c r="AZ117" t="s">
        <v>238</v>
      </c>
      <c r="BA117" t="s">
        <v>238</v>
      </c>
      <c r="BB117" t="s">
        <v>241</v>
      </c>
      <c r="BC117" t="s">
        <v>241</v>
      </c>
      <c r="BD117" t="s">
        <v>234</v>
      </c>
      <c r="BE117" t="s">
        <v>236</v>
      </c>
      <c r="BH117" t="s">
        <v>234</v>
      </c>
      <c r="BI117" t="s">
        <v>234</v>
      </c>
      <c r="BJ117" t="s">
        <v>234</v>
      </c>
      <c r="BK117" t="s">
        <v>234</v>
      </c>
      <c r="BL117" t="s">
        <v>234</v>
      </c>
      <c r="BM117" t="s">
        <v>237</v>
      </c>
      <c r="BN117" t="s">
        <v>234</v>
      </c>
      <c r="BO117" t="s">
        <v>234</v>
      </c>
      <c r="BP117" t="s">
        <v>234</v>
      </c>
      <c r="BQ117" t="s">
        <v>234</v>
      </c>
      <c r="BR117" t="s">
        <v>234</v>
      </c>
      <c r="BS117" t="s">
        <v>234</v>
      </c>
      <c r="BT117" t="s">
        <v>236</v>
      </c>
      <c r="BW117" t="s">
        <v>234</v>
      </c>
      <c r="BX117" t="s">
        <v>234</v>
      </c>
      <c r="BY117" t="s">
        <v>234</v>
      </c>
      <c r="BZ117" t="s">
        <v>234</v>
      </c>
      <c r="CA117" t="s">
        <v>234</v>
      </c>
      <c r="CB117" t="s">
        <v>234</v>
      </c>
      <c r="CC117" t="s">
        <v>238</v>
      </c>
      <c r="CD117" t="s">
        <v>234</v>
      </c>
      <c r="CE117" t="s">
        <v>234</v>
      </c>
      <c r="CF117" t="s">
        <v>234</v>
      </c>
      <c r="CG117" t="s">
        <v>234</v>
      </c>
      <c r="CH117" t="s">
        <v>234</v>
      </c>
      <c r="CK117" t="s">
        <v>234</v>
      </c>
      <c r="CL117" t="s">
        <v>236</v>
      </c>
      <c r="CM117" t="s">
        <v>234</v>
      </c>
      <c r="CN117" t="s">
        <v>234</v>
      </c>
      <c r="CO117" t="s">
        <v>234</v>
      </c>
      <c r="CP117" t="s">
        <v>234</v>
      </c>
      <c r="CQ117" t="s">
        <v>238</v>
      </c>
      <c r="DF117" t="s">
        <v>234</v>
      </c>
      <c r="DG117" t="s">
        <v>234</v>
      </c>
      <c r="DH117" t="s">
        <v>234</v>
      </c>
      <c r="DI117" t="s">
        <v>234</v>
      </c>
      <c r="DJ117" t="s">
        <v>234</v>
      </c>
      <c r="DK117" t="s">
        <v>234</v>
      </c>
      <c r="DL117" t="s">
        <v>234</v>
      </c>
      <c r="DM117" t="s">
        <v>234</v>
      </c>
      <c r="DN117" t="s">
        <v>234</v>
      </c>
      <c r="DO117" t="s">
        <v>234</v>
      </c>
      <c r="DP117" t="s">
        <v>234</v>
      </c>
      <c r="DQ117" t="s">
        <v>234</v>
      </c>
      <c r="DR117" t="s">
        <v>234</v>
      </c>
      <c r="DS117" t="s">
        <v>234</v>
      </c>
      <c r="DT117" t="s">
        <v>234</v>
      </c>
      <c r="DX117" t="s">
        <v>234</v>
      </c>
      <c r="DY117" t="s">
        <v>234</v>
      </c>
      <c r="DZ117" t="s">
        <v>234</v>
      </c>
      <c r="EA117" t="s">
        <v>234</v>
      </c>
      <c r="EB117" t="s">
        <v>235</v>
      </c>
      <c r="EC117" t="s">
        <v>234</v>
      </c>
      <c r="ED117" t="s">
        <v>234</v>
      </c>
      <c r="EE117" t="s">
        <v>234</v>
      </c>
      <c r="EF117" t="s">
        <v>234</v>
      </c>
      <c r="EG117" t="s">
        <v>234</v>
      </c>
      <c r="EH117" t="s">
        <v>234</v>
      </c>
      <c r="EI117" t="s">
        <v>234</v>
      </c>
      <c r="EJ117" t="s">
        <v>234</v>
      </c>
      <c r="EK117" t="s">
        <v>234</v>
      </c>
      <c r="EL117" t="s">
        <v>234</v>
      </c>
      <c r="EM117" t="s">
        <v>234</v>
      </c>
      <c r="EN117" t="s">
        <v>234</v>
      </c>
      <c r="EO117" t="s">
        <v>237</v>
      </c>
      <c r="EP117" t="s">
        <v>234</v>
      </c>
      <c r="EQ117" t="s">
        <v>237</v>
      </c>
      <c r="ER117" t="s">
        <v>234</v>
      </c>
      <c r="ES117" t="s">
        <v>237</v>
      </c>
      <c r="ET117" t="s">
        <v>234</v>
      </c>
      <c r="EU117" t="s">
        <v>234</v>
      </c>
      <c r="EV117" t="s">
        <v>234</v>
      </c>
      <c r="EW117" t="s">
        <v>234</v>
      </c>
      <c r="EX117" t="s">
        <v>234</v>
      </c>
      <c r="EY117" t="s">
        <v>234</v>
      </c>
      <c r="EZ117" t="s">
        <v>234</v>
      </c>
      <c r="FA117" t="s">
        <v>234</v>
      </c>
      <c r="FB117" t="s">
        <v>234</v>
      </c>
      <c r="FC117" t="s">
        <v>234</v>
      </c>
      <c r="FD117" t="s">
        <v>234</v>
      </c>
      <c r="FE117" t="s">
        <v>234</v>
      </c>
      <c r="FF117" t="s">
        <v>234</v>
      </c>
      <c r="FG117" t="s">
        <v>234</v>
      </c>
      <c r="FH117" t="s">
        <v>234</v>
      </c>
      <c r="FI117" t="s">
        <v>234</v>
      </c>
      <c r="FJ117" t="s">
        <v>234</v>
      </c>
      <c r="FK117" t="s">
        <v>234</v>
      </c>
      <c r="FL117" t="s">
        <v>234</v>
      </c>
      <c r="FM117" t="s">
        <v>234</v>
      </c>
      <c r="FN117" t="s">
        <v>234</v>
      </c>
      <c r="FO117" t="s">
        <v>241</v>
      </c>
      <c r="FP117" t="s">
        <v>234</v>
      </c>
      <c r="FQ117" t="s">
        <v>234</v>
      </c>
      <c r="FR117" t="s">
        <v>241</v>
      </c>
      <c r="FU117" t="s">
        <v>235</v>
      </c>
      <c r="FV117" t="s">
        <v>234</v>
      </c>
      <c r="FW117" t="s">
        <v>234</v>
      </c>
      <c r="FX117" t="s">
        <v>234</v>
      </c>
      <c r="FY117" t="s">
        <v>234</v>
      </c>
      <c r="FZ117" t="s">
        <v>234</v>
      </c>
      <c r="GA117" t="s">
        <v>234</v>
      </c>
      <c r="GB117" t="s">
        <v>234</v>
      </c>
      <c r="GC117" t="s">
        <v>234</v>
      </c>
      <c r="GD117" t="s">
        <v>237</v>
      </c>
      <c r="GE117" t="s">
        <v>234</v>
      </c>
      <c r="GF117" t="s">
        <v>234</v>
      </c>
      <c r="GG117" t="s">
        <v>234</v>
      </c>
      <c r="GH117" t="s">
        <v>234</v>
      </c>
      <c r="GI117" t="s">
        <v>234</v>
      </c>
      <c r="GJ117" t="s">
        <v>234</v>
      </c>
      <c r="GK117" t="s">
        <v>234</v>
      </c>
      <c r="GL117" t="s">
        <v>234</v>
      </c>
      <c r="GM117" t="s">
        <v>234</v>
      </c>
      <c r="GN117" t="s">
        <v>234</v>
      </c>
      <c r="GO117" t="s">
        <v>234</v>
      </c>
      <c r="GP117" t="s">
        <v>234</v>
      </c>
      <c r="GQ117" t="s">
        <v>234</v>
      </c>
      <c r="GR117" t="s">
        <v>234</v>
      </c>
      <c r="GS117" t="s">
        <v>234</v>
      </c>
      <c r="GT117" t="s">
        <v>234</v>
      </c>
      <c r="GU117" t="s">
        <v>234</v>
      </c>
      <c r="GV117" t="s">
        <v>234</v>
      </c>
      <c r="GW117" t="s">
        <v>234</v>
      </c>
      <c r="GX117" t="s">
        <v>234</v>
      </c>
      <c r="GY117" t="s">
        <v>234</v>
      </c>
      <c r="GZ117" t="s">
        <v>234</v>
      </c>
      <c r="HA117" t="s">
        <v>234</v>
      </c>
      <c r="HB117" t="s">
        <v>234</v>
      </c>
      <c r="HC117" t="s">
        <v>234</v>
      </c>
      <c r="HD117" t="s">
        <v>234</v>
      </c>
      <c r="HE117" t="s">
        <v>234</v>
      </c>
      <c r="HF117" t="s">
        <v>234</v>
      </c>
      <c r="HG117" t="s">
        <v>234</v>
      </c>
      <c r="HH117" t="s">
        <v>234</v>
      </c>
      <c r="HI117" t="s">
        <v>234</v>
      </c>
      <c r="HJ117" t="s">
        <v>234</v>
      </c>
      <c r="HK117" t="s">
        <v>234</v>
      </c>
      <c r="HL117" t="s">
        <v>234</v>
      </c>
      <c r="HM117" t="s">
        <v>234</v>
      </c>
      <c r="HN117" t="s">
        <v>241</v>
      </c>
      <c r="HO117" t="s">
        <v>234</v>
      </c>
      <c r="HP117" t="s">
        <v>234</v>
      </c>
    </row>
    <row r="118" spans="1:224" x14ac:dyDescent="0.2">
      <c r="A118" t="s">
        <v>354</v>
      </c>
      <c r="B118" t="s">
        <v>234</v>
      </c>
      <c r="C118" t="s">
        <v>234</v>
      </c>
      <c r="D118" t="s">
        <v>234</v>
      </c>
      <c r="E118" t="s">
        <v>234</v>
      </c>
      <c r="F118" t="s">
        <v>237</v>
      </c>
      <c r="G118" t="s">
        <v>236</v>
      </c>
      <c r="H118" t="s">
        <v>238</v>
      </c>
      <c r="I118" t="s">
        <v>234</v>
      </c>
      <c r="J118" t="s">
        <v>234</v>
      </c>
      <c r="K118" t="s">
        <v>234</v>
      </c>
      <c r="L118" t="s">
        <v>234</v>
      </c>
      <c r="M118" t="s">
        <v>234</v>
      </c>
      <c r="N118" t="s">
        <v>234</v>
      </c>
      <c r="Q118" t="s">
        <v>241</v>
      </c>
      <c r="R118" t="s">
        <v>234</v>
      </c>
      <c r="S118" t="s">
        <v>238</v>
      </c>
      <c r="T118" t="s">
        <v>234</v>
      </c>
      <c r="U118" t="s">
        <v>234</v>
      </c>
      <c r="V118" t="s">
        <v>234</v>
      </c>
      <c r="W118" t="s">
        <v>236</v>
      </c>
      <c r="X118" t="s">
        <v>234</v>
      </c>
      <c r="Y118" t="s">
        <v>234</v>
      </c>
      <c r="Z118" t="s">
        <v>236</v>
      </c>
      <c r="AA118" t="s">
        <v>234</v>
      </c>
      <c r="AB118" t="s">
        <v>234</v>
      </c>
      <c r="AC118" t="s">
        <v>234</v>
      </c>
      <c r="AF118" t="s">
        <v>234</v>
      </c>
      <c r="AG118" t="s">
        <v>234</v>
      </c>
      <c r="AH118" t="s">
        <v>236</v>
      </c>
      <c r="AI118" t="s">
        <v>234</v>
      </c>
      <c r="AJ118" t="s">
        <v>241</v>
      </c>
      <c r="AK118" t="s">
        <v>234</v>
      </c>
      <c r="AL118" t="s">
        <v>234</v>
      </c>
      <c r="AM118" t="s">
        <v>234</v>
      </c>
      <c r="AN118" t="s">
        <v>234</v>
      </c>
      <c r="AO118" t="s">
        <v>234</v>
      </c>
      <c r="AP118" t="s">
        <v>234</v>
      </c>
      <c r="AQ118" t="s">
        <v>234</v>
      </c>
      <c r="AR118" t="s">
        <v>234</v>
      </c>
      <c r="AU118" t="s">
        <v>236</v>
      </c>
      <c r="AV118" t="s">
        <v>238</v>
      </c>
      <c r="AW118" t="s">
        <v>234</v>
      </c>
      <c r="AX118" t="s">
        <v>236</v>
      </c>
      <c r="AY118" t="s">
        <v>234</v>
      </c>
      <c r="AZ118" t="s">
        <v>238</v>
      </c>
      <c r="BA118" t="s">
        <v>238</v>
      </c>
      <c r="BB118" t="s">
        <v>241</v>
      </c>
      <c r="BC118" t="s">
        <v>241</v>
      </c>
      <c r="BD118" t="s">
        <v>234</v>
      </c>
      <c r="BE118" t="s">
        <v>236</v>
      </c>
      <c r="BH118" t="s">
        <v>234</v>
      </c>
      <c r="BI118" t="s">
        <v>234</v>
      </c>
      <c r="BJ118" t="s">
        <v>234</v>
      </c>
      <c r="BK118" t="s">
        <v>234</v>
      </c>
      <c r="BL118" t="s">
        <v>234</v>
      </c>
      <c r="BM118" t="s">
        <v>237</v>
      </c>
      <c r="BN118" t="s">
        <v>234</v>
      </c>
      <c r="BO118" t="s">
        <v>234</v>
      </c>
      <c r="BP118" t="s">
        <v>234</v>
      </c>
      <c r="BQ118" t="s">
        <v>234</v>
      </c>
      <c r="BR118" t="s">
        <v>234</v>
      </c>
      <c r="BS118" t="s">
        <v>234</v>
      </c>
      <c r="BT118" t="s">
        <v>236</v>
      </c>
      <c r="BW118" t="s">
        <v>234</v>
      </c>
      <c r="BX118" t="s">
        <v>234</v>
      </c>
      <c r="BY118" t="s">
        <v>234</v>
      </c>
      <c r="BZ118" t="s">
        <v>234</v>
      </c>
      <c r="CA118" t="s">
        <v>234</v>
      </c>
      <c r="CB118" t="s">
        <v>234</v>
      </c>
      <c r="CC118" t="s">
        <v>238</v>
      </c>
      <c r="CD118" t="s">
        <v>234</v>
      </c>
      <c r="CE118" t="s">
        <v>234</v>
      </c>
      <c r="CF118" t="s">
        <v>234</v>
      </c>
      <c r="CG118" t="s">
        <v>234</v>
      </c>
      <c r="CH118" t="s">
        <v>234</v>
      </c>
      <c r="CK118" t="s">
        <v>234</v>
      </c>
      <c r="CL118" t="s">
        <v>236</v>
      </c>
      <c r="CM118" t="s">
        <v>234</v>
      </c>
      <c r="CN118" t="s">
        <v>234</v>
      </c>
      <c r="CO118" t="s">
        <v>234</v>
      </c>
      <c r="CP118" t="s">
        <v>234</v>
      </c>
      <c r="CQ118" t="s">
        <v>238</v>
      </c>
      <c r="DF118" t="s">
        <v>234</v>
      </c>
      <c r="DG118" t="s">
        <v>234</v>
      </c>
      <c r="DH118" t="s">
        <v>234</v>
      </c>
      <c r="DI118" t="s">
        <v>234</v>
      </c>
      <c r="DJ118" t="s">
        <v>234</v>
      </c>
      <c r="DK118" t="s">
        <v>234</v>
      </c>
      <c r="DL118" t="s">
        <v>234</v>
      </c>
      <c r="DM118" t="s">
        <v>241</v>
      </c>
      <c r="DN118" t="s">
        <v>234</v>
      </c>
      <c r="DO118" t="s">
        <v>234</v>
      </c>
      <c r="DP118" t="s">
        <v>234</v>
      </c>
      <c r="DQ118" t="s">
        <v>234</v>
      </c>
      <c r="DR118" t="s">
        <v>234</v>
      </c>
      <c r="DS118" t="s">
        <v>234</v>
      </c>
      <c r="DT118" t="s">
        <v>234</v>
      </c>
      <c r="DX118" t="s">
        <v>234</v>
      </c>
      <c r="DY118" t="s">
        <v>234</v>
      </c>
      <c r="DZ118" t="s">
        <v>234</v>
      </c>
      <c r="EA118" t="s">
        <v>234</v>
      </c>
      <c r="EB118" t="s">
        <v>234</v>
      </c>
      <c r="EC118" t="s">
        <v>234</v>
      </c>
      <c r="ED118" t="s">
        <v>241</v>
      </c>
      <c r="EE118" t="s">
        <v>241</v>
      </c>
      <c r="EF118" t="s">
        <v>234</v>
      </c>
      <c r="EG118" t="s">
        <v>241</v>
      </c>
      <c r="EH118" t="s">
        <v>241</v>
      </c>
      <c r="EI118" t="s">
        <v>241</v>
      </c>
      <c r="EJ118" t="s">
        <v>234</v>
      </c>
      <c r="EK118" t="s">
        <v>234</v>
      </c>
      <c r="EL118" t="s">
        <v>234</v>
      </c>
      <c r="EM118" t="s">
        <v>234</v>
      </c>
      <c r="EN118" t="s">
        <v>234</v>
      </c>
      <c r="EO118" t="s">
        <v>234</v>
      </c>
      <c r="EP118" t="s">
        <v>241</v>
      </c>
      <c r="EQ118" t="s">
        <v>234</v>
      </c>
      <c r="ER118" t="s">
        <v>241</v>
      </c>
      <c r="ES118" t="s">
        <v>234</v>
      </c>
      <c r="ET118" t="s">
        <v>241</v>
      </c>
      <c r="EU118" t="s">
        <v>241</v>
      </c>
      <c r="EV118" t="s">
        <v>241</v>
      </c>
      <c r="EW118" t="s">
        <v>234</v>
      </c>
      <c r="EX118" t="s">
        <v>241</v>
      </c>
      <c r="EY118" t="s">
        <v>241</v>
      </c>
      <c r="EZ118" t="s">
        <v>241</v>
      </c>
      <c r="FA118" t="s">
        <v>241</v>
      </c>
      <c r="FB118" t="s">
        <v>234</v>
      </c>
      <c r="FC118" t="s">
        <v>241</v>
      </c>
      <c r="FD118" t="s">
        <v>234</v>
      </c>
      <c r="FE118" t="s">
        <v>241</v>
      </c>
      <c r="FF118" t="s">
        <v>241</v>
      </c>
      <c r="FG118" t="s">
        <v>234</v>
      </c>
      <c r="FH118" t="s">
        <v>234</v>
      </c>
      <c r="FI118" t="s">
        <v>234</v>
      </c>
      <c r="FJ118" t="s">
        <v>234</v>
      </c>
      <c r="FK118" t="s">
        <v>234</v>
      </c>
      <c r="FL118" t="s">
        <v>234</v>
      </c>
      <c r="FM118" t="s">
        <v>234</v>
      </c>
      <c r="FN118" t="s">
        <v>234</v>
      </c>
      <c r="FO118" t="s">
        <v>241</v>
      </c>
      <c r="FP118" t="s">
        <v>234</v>
      </c>
      <c r="FQ118" t="s">
        <v>234</v>
      </c>
      <c r="FR118" t="s">
        <v>241</v>
      </c>
      <c r="FU118" t="s">
        <v>234</v>
      </c>
      <c r="FV118" t="s">
        <v>234</v>
      </c>
      <c r="FW118" t="s">
        <v>234</v>
      </c>
      <c r="FX118" t="s">
        <v>234</v>
      </c>
      <c r="FY118" t="s">
        <v>234</v>
      </c>
      <c r="FZ118" t="s">
        <v>234</v>
      </c>
      <c r="GA118" t="s">
        <v>241</v>
      </c>
      <c r="GB118" t="s">
        <v>241</v>
      </c>
      <c r="GC118" t="s">
        <v>234</v>
      </c>
      <c r="GD118" t="s">
        <v>234</v>
      </c>
      <c r="GE118" t="s">
        <v>241</v>
      </c>
      <c r="GF118" t="s">
        <v>241</v>
      </c>
      <c r="GG118" t="s">
        <v>234</v>
      </c>
      <c r="GH118" t="s">
        <v>234</v>
      </c>
      <c r="GI118" t="s">
        <v>234</v>
      </c>
      <c r="GJ118" t="s">
        <v>234</v>
      </c>
      <c r="GK118" t="s">
        <v>234</v>
      </c>
      <c r="GL118" t="s">
        <v>234</v>
      </c>
      <c r="GM118" t="s">
        <v>234</v>
      </c>
      <c r="GN118" t="s">
        <v>241</v>
      </c>
      <c r="GO118" t="s">
        <v>234</v>
      </c>
      <c r="GP118" t="s">
        <v>241</v>
      </c>
      <c r="GQ118" t="s">
        <v>234</v>
      </c>
      <c r="GR118" t="s">
        <v>241</v>
      </c>
      <c r="GS118" t="s">
        <v>234</v>
      </c>
      <c r="GT118" t="s">
        <v>234</v>
      </c>
      <c r="GU118" t="s">
        <v>234</v>
      </c>
      <c r="GV118" t="s">
        <v>241</v>
      </c>
      <c r="GW118" t="s">
        <v>241</v>
      </c>
      <c r="GX118" t="s">
        <v>241</v>
      </c>
      <c r="GY118" t="s">
        <v>241</v>
      </c>
      <c r="GZ118" t="s">
        <v>234</v>
      </c>
      <c r="HA118" t="s">
        <v>241</v>
      </c>
      <c r="HB118" t="s">
        <v>241</v>
      </c>
      <c r="HC118" t="s">
        <v>241</v>
      </c>
      <c r="HD118" t="s">
        <v>234</v>
      </c>
      <c r="HE118" t="s">
        <v>234</v>
      </c>
      <c r="HF118" t="s">
        <v>234</v>
      </c>
      <c r="HG118" t="s">
        <v>234</v>
      </c>
      <c r="HH118" t="s">
        <v>234</v>
      </c>
      <c r="HI118" t="s">
        <v>234</v>
      </c>
      <c r="HJ118" t="s">
        <v>234</v>
      </c>
      <c r="HK118" t="s">
        <v>234</v>
      </c>
      <c r="HL118" t="s">
        <v>234</v>
      </c>
      <c r="HM118" t="s">
        <v>234</v>
      </c>
      <c r="HN118" t="s">
        <v>241</v>
      </c>
      <c r="HO118" t="s">
        <v>234</v>
      </c>
      <c r="HP118" t="s">
        <v>234</v>
      </c>
    </row>
    <row r="119" spans="1:224" x14ac:dyDescent="0.2">
      <c r="A119" t="s">
        <v>355</v>
      </c>
      <c r="B119" t="s">
        <v>234</v>
      </c>
      <c r="C119" t="s">
        <v>234</v>
      </c>
      <c r="D119" t="s">
        <v>234</v>
      </c>
      <c r="E119" t="s">
        <v>234</v>
      </c>
      <c r="F119" t="s">
        <v>234</v>
      </c>
      <c r="G119" t="s">
        <v>241</v>
      </c>
      <c r="H119" t="s">
        <v>234</v>
      </c>
      <c r="I119" t="s">
        <v>234</v>
      </c>
      <c r="J119" t="s">
        <v>234</v>
      </c>
      <c r="K119" t="s">
        <v>234</v>
      </c>
      <c r="L119" t="s">
        <v>234</v>
      </c>
      <c r="M119" t="s">
        <v>234</v>
      </c>
      <c r="N119" t="s">
        <v>234</v>
      </c>
      <c r="Q119" t="s">
        <v>241</v>
      </c>
      <c r="R119" t="s">
        <v>234</v>
      </c>
      <c r="S119" t="s">
        <v>234</v>
      </c>
      <c r="T119" t="s">
        <v>234</v>
      </c>
      <c r="U119" t="s">
        <v>234</v>
      </c>
      <c r="V119" t="s">
        <v>234</v>
      </c>
      <c r="W119" t="s">
        <v>236</v>
      </c>
      <c r="X119" t="s">
        <v>241</v>
      </c>
      <c r="Y119" t="s">
        <v>241</v>
      </c>
      <c r="Z119" t="s">
        <v>236</v>
      </c>
      <c r="AA119" t="s">
        <v>241</v>
      </c>
      <c r="AB119" t="s">
        <v>241</v>
      </c>
      <c r="AC119" t="s">
        <v>241</v>
      </c>
      <c r="AF119" t="s">
        <v>234</v>
      </c>
      <c r="AG119" t="s">
        <v>234</v>
      </c>
      <c r="AH119" t="s">
        <v>236</v>
      </c>
      <c r="AI119" t="s">
        <v>234</v>
      </c>
      <c r="AJ119" t="s">
        <v>234</v>
      </c>
      <c r="AK119" t="s">
        <v>234</v>
      </c>
      <c r="AL119" t="s">
        <v>234</v>
      </c>
      <c r="AM119" t="s">
        <v>234</v>
      </c>
      <c r="AN119" t="s">
        <v>234</v>
      </c>
      <c r="AO119" t="s">
        <v>241</v>
      </c>
      <c r="AP119" t="s">
        <v>234</v>
      </c>
      <c r="AQ119" t="s">
        <v>234</v>
      </c>
      <c r="AR119" t="s">
        <v>234</v>
      </c>
      <c r="AU119" t="s">
        <v>234</v>
      </c>
      <c r="AV119" t="s">
        <v>236</v>
      </c>
      <c r="AW119" t="s">
        <v>234</v>
      </c>
      <c r="AX119" t="s">
        <v>236</v>
      </c>
      <c r="AY119" t="s">
        <v>234</v>
      </c>
      <c r="AZ119" t="s">
        <v>238</v>
      </c>
      <c r="BA119" t="s">
        <v>234</v>
      </c>
      <c r="BB119" t="s">
        <v>234</v>
      </c>
      <c r="BC119" t="s">
        <v>234</v>
      </c>
      <c r="BD119" t="s">
        <v>234</v>
      </c>
      <c r="BE119" t="s">
        <v>234</v>
      </c>
      <c r="BH119" t="s">
        <v>234</v>
      </c>
      <c r="BI119" t="s">
        <v>234</v>
      </c>
      <c r="BJ119" t="s">
        <v>234</v>
      </c>
      <c r="BK119" t="s">
        <v>234</v>
      </c>
      <c r="BL119" t="s">
        <v>234</v>
      </c>
      <c r="BM119" t="s">
        <v>234</v>
      </c>
      <c r="BN119" t="s">
        <v>234</v>
      </c>
      <c r="BO119" t="s">
        <v>234</v>
      </c>
      <c r="BP119" t="s">
        <v>234</v>
      </c>
      <c r="BQ119" t="s">
        <v>234</v>
      </c>
      <c r="BR119" t="s">
        <v>234</v>
      </c>
      <c r="BS119" t="s">
        <v>234</v>
      </c>
      <c r="BT119" t="s">
        <v>236</v>
      </c>
      <c r="BW119" t="s">
        <v>234</v>
      </c>
      <c r="BX119" t="s">
        <v>234</v>
      </c>
      <c r="BY119" t="s">
        <v>234</v>
      </c>
      <c r="BZ119" t="s">
        <v>234</v>
      </c>
      <c r="CA119" t="s">
        <v>234</v>
      </c>
      <c r="CB119" t="s">
        <v>241</v>
      </c>
      <c r="CC119" t="s">
        <v>238</v>
      </c>
      <c r="CD119" t="s">
        <v>234</v>
      </c>
      <c r="CE119" t="s">
        <v>234</v>
      </c>
      <c r="CF119" t="s">
        <v>234</v>
      </c>
      <c r="CG119" t="s">
        <v>234</v>
      </c>
      <c r="CH119" t="s">
        <v>234</v>
      </c>
      <c r="CK119" t="s">
        <v>241</v>
      </c>
      <c r="CL119" t="s">
        <v>234</v>
      </c>
      <c r="CM119" t="s">
        <v>234</v>
      </c>
      <c r="CN119" t="s">
        <v>241</v>
      </c>
      <c r="CO119" t="s">
        <v>234</v>
      </c>
      <c r="CP119" t="s">
        <v>234</v>
      </c>
      <c r="CQ119" t="s">
        <v>234</v>
      </c>
      <c r="DF119" t="s">
        <v>234</v>
      </c>
      <c r="DG119" t="s">
        <v>234</v>
      </c>
      <c r="DH119" t="s">
        <v>234</v>
      </c>
      <c r="DI119" t="s">
        <v>234</v>
      </c>
      <c r="DJ119" t="s">
        <v>234</v>
      </c>
      <c r="DK119" t="s">
        <v>234</v>
      </c>
      <c r="DL119" t="s">
        <v>234</v>
      </c>
      <c r="DM119" t="s">
        <v>234</v>
      </c>
      <c r="DN119" t="s">
        <v>234</v>
      </c>
      <c r="DO119" t="s">
        <v>234</v>
      </c>
      <c r="DP119" t="s">
        <v>234</v>
      </c>
      <c r="DQ119" t="s">
        <v>234</v>
      </c>
      <c r="DR119" t="s">
        <v>234</v>
      </c>
      <c r="DS119" t="s">
        <v>234</v>
      </c>
      <c r="DT119" t="s">
        <v>234</v>
      </c>
      <c r="DX119" t="s">
        <v>234</v>
      </c>
      <c r="DY119" t="s">
        <v>241</v>
      </c>
      <c r="DZ119" t="s">
        <v>234</v>
      </c>
      <c r="EA119" t="s">
        <v>234</v>
      </c>
      <c r="EB119" t="s">
        <v>235</v>
      </c>
      <c r="EC119" t="s">
        <v>234</v>
      </c>
      <c r="ED119" t="s">
        <v>234</v>
      </c>
      <c r="EE119" t="s">
        <v>234</v>
      </c>
      <c r="EF119" t="s">
        <v>234</v>
      </c>
      <c r="EG119" t="s">
        <v>234</v>
      </c>
      <c r="EH119" t="s">
        <v>234</v>
      </c>
      <c r="EI119" t="s">
        <v>234</v>
      </c>
      <c r="EJ119" t="s">
        <v>234</v>
      </c>
      <c r="EK119" t="s">
        <v>234</v>
      </c>
      <c r="EL119" t="s">
        <v>234</v>
      </c>
      <c r="EM119" t="s">
        <v>234</v>
      </c>
      <c r="EN119" t="s">
        <v>234</v>
      </c>
      <c r="EO119" t="s">
        <v>234</v>
      </c>
      <c r="EP119" t="s">
        <v>234</v>
      </c>
      <c r="EQ119" t="s">
        <v>234</v>
      </c>
      <c r="ER119" t="s">
        <v>234</v>
      </c>
      <c r="ES119" t="s">
        <v>234</v>
      </c>
      <c r="ET119" t="s">
        <v>234</v>
      </c>
      <c r="EU119" t="s">
        <v>234</v>
      </c>
      <c r="EV119" t="s">
        <v>234</v>
      </c>
      <c r="EW119" t="s">
        <v>234</v>
      </c>
      <c r="EX119" t="s">
        <v>234</v>
      </c>
      <c r="EY119" t="s">
        <v>234</v>
      </c>
      <c r="EZ119" t="s">
        <v>234</v>
      </c>
      <c r="FA119" t="s">
        <v>234</v>
      </c>
      <c r="FB119" t="s">
        <v>234</v>
      </c>
      <c r="FC119" t="s">
        <v>234</v>
      </c>
      <c r="FD119" t="s">
        <v>234</v>
      </c>
      <c r="FE119" t="s">
        <v>234</v>
      </c>
      <c r="FF119" t="s">
        <v>234</v>
      </c>
      <c r="FG119" t="s">
        <v>234</v>
      </c>
      <c r="FH119" t="s">
        <v>234</v>
      </c>
      <c r="FI119" t="s">
        <v>234</v>
      </c>
      <c r="FJ119" t="s">
        <v>234</v>
      </c>
      <c r="FK119" t="s">
        <v>234</v>
      </c>
      <c r="FL119" t="s">
        <v>234</v>
      </c>
      <c r="FM119" t="s">
        <v>234</v>
      </c>
      <c r="FN119" t="s">
        <v>234</v>
      </c>
      <c r="FO119" t="s">
        <v>234</v>
      </c>
      <c r="FP119" t="s">
        <v>234</v>
      </c>
      <c r="FQ119" t="s">
        <v>234</v>
      </c>
      <c r="FR119" t="s">
        <v>234</v>
      </c>
      <c r="FU119" t="s">
        <v>234</v>
      </c>
      <c r="FV119" t="s">
        <v>234</v>
      </c>
      <c r="FW119" t="s">
        <v>234</v>
      </c>
      <c r="FX119" t="s">
        <v>234</v>
      </c>
      <c r="FY119" t="s">
        <v>234</v>
      </c>
      <c r="FZ119" t="s">
        <v>234</v>
      </c>
      <c r="GA119" t="s">
        <v>234</v>
      </c>
      <c r="GB119" t="s">
        <v>234</v>
      </c>
      <c r="GC119" t="s">
        <v>234</v>
      </c>
      <c r="GD119" t="s">
        <v>234</v>
      </c>
      <c r="GE119" t="s">
        <v>241</v>
      </c>
      <c r="GF119" t="s">
        <v>234</v>
      </c>
      <c r="GG119" t="s">
        <v>234</v>
      </c>
      <c r="GH119" t="s">
        <v>234</v>
      </c>
      <c r="GI119" t="s">
        <v>234</v>
      </c>
      <c r="GJ119" t="s">
        <v>234</v>
      </c>
      <c r="GK119" t="s">
        <v>234</v>
      </c>
      <c r="GL119" t="s">
        <v>234</v>
      </c>
      <c r="GM119" t="s">
        <v>234</v>
      </c>
      <c r="GN119" t="s">
        <v>234</v>
      </c>
      <c r="GO119" t="s">
        <v>234</v>
      </c>
      <c r="GP119" t="s">
        <v>234</v>
      </c>
      <c r="GQ119" t="s">
        <v>234</v>
      </c>
      <c r="GR119" t="s">
        <v>234</v>
      </c>
      <c r="GS119" t="s">
        <v>234</v>
      </c>
      <c r="GT119" t="s">
        <v>237</v>
      </c>
      <c r="GU119" t="s">
        <v>234</v>
      </c>
      <c r="GV119" t="s">
        <v>234</v>
      </c>
      <c r="GW119" t="s">
        <v>234</v>
      </c>
      <c r="GX119" t="s">
        <v>234</v>
      </c>
      <c r="GY119" t="s">
        <v>234</v>
      </c>
      <c r="GZ119" t="s">
        <v>234</v>
      </c>
      <c r="HA119" t="s">
        <v>234</v>
      </c>
      <c r="HB119" t="s">
        <v>234</v>
      </c>
      <c r="HC119" t="s">
        <v>234</v>
      </c>
      <c r="HD119" t="s">
        <v>234</v>
      </c>
      <c r="HE119" t="s">
        <v>234</v>
      </c>
      <c r="HF119" t="s">
        <v>234</v>
      </c>
      <c r="HG119" t="s">
        <v>234</v>
      </c>
      <c r="HH119" t="s">
        <v>234</v>
      </c>
      <c r="HI119" t="s">
        <v>241</v>
      </c>
      <c r="HJ119" t="s">
        <v>234</v>
      </c>
      <c r="HK119" t="s">
        <v>234</v>
      </c>
      <c r="HL119" t="s">
        <v>234</v>
      </c>
      <c r="HM119" t="s">
        <v>234</v>
      </c>
      <c r="HN119" t="s">
        <v>234</v>
      </c>
      <c r="HO119" t="s">
        <v>234</v>
      </c>
      <c r="HP119" t="s">
        <v>234</v>
      </c>
    </row>
    <row r="120" spans="1:224" x14ac:dyDescent="0.2">
      <c r="A120" t="s">
        <v>356</v>
      </c>
      <c r="B120" t="s">
        <v>236</v>
      </c>
      <c r="C120" t="s">
        <v>236</v>
      </c>
      <c r="D120" t="s">
        <v>236</v>
      </c>
      <c r="E120" t="s">
        <v>236</v>
      </c>
      <c r="F120" t="s">
        <v>236</v>
      </c>
      <c r="G120" t="s">
        <v>236</v>
      </c>
      <c r="H120" t="s">
        <v>236</v>
      </c>
      <c r="I120" t="s">
        <v>235</v>
      </c>
      <c r="J120" t="s">
        <v>236</v>
      </c>
      <c r="K120" t="s">
        <v>236</v>
      </c>
      <c r="L120" t="s">
        <v>236</v>
      </c>
      <c r="M120" t="s">
        <v>236</v>
      </c>
      <c r="N120" t="s">
        <v>236</v>
      </c>
      <c r="Q120" t="s">
        <v>236</v>
      </c>
      <c r="R120" t="s">
        <v>236</v>
      </c>
      <c r="S120" t="s">
        <v>236</v>
      </c>
      <c r="T120" t="s">
        <v>236</v>
      </c>
      <c r="U120" t="s">
        <v>235</v>
      </c>
      <c r="V120" t="s">
        <v>236</v>
      </c>
      <c r="W120" t="s">
        <v>236</v>
      </c>
      <c r="X120" t="s">
        <v>236</v>
      </c>
      <c r="Y120" t="s">
        <v>236</v>
      </c>
      <c r="Z120" t="s">
        <v>236</v>
      </c>
      <c r="AA120" t="s">
        <v>236</v>
      </c>
      <c r="AB120" t="s">
        <v>236</v>
      </c>
      <c r="AC120" t="s">
        <v>236</v>
      </c>
      <c r="AF120" t="s">
        <v>236</v>
      </c>
      <c r="AG120" t="s">
        <v>236</v>
      </c>
      <c r="AH120" t="s">
        <v>236</v>
      </c>
      <c r="AI120" t="s">
        <v>236</v>
      </c>
      <c r="AJ120" t="s">
        <v>236</v>
      </c>
      <c r="AK120" t="s">
        <v>236</v>
      </c>
      <c r="AL120" t="s">
        <v>236</v>
      </c>
      <c r="AM120" t="s">
        <v>236</v>
      </c>
      <c r="AN120" t="s">
        <v>236</v>
      </c>
      <c r="AO120" t="s">
        <v>236</v>
      </c>
      <c r="AP120" t="s">
        <v>236</v>
      </c>
      <c r="AQ120" t="s">
        <v>236</v>
      </c>
      <c r="AR120" t="s">
        <v>236</v>
      </c>
      <c r="AU120" t="s">
        <v>236</v>
      </c>
      <c r="AV120" t="s">
        <v>236</v>
      </c>
      <c r="AW120" t="s">
        <v>236</v>
      </c>
      <c r="AX120" t="s">
        <v>236</v>
      </c>
      <c r="AY120" t="s">
        <v>236</v>
      </c>
      <c r="AZ120" t="s">
        <v>236</v>
      </c>
      <c r="BA120" t="s">
        <v>236</v>
      </c>
      <c r="BB120" t="s">
        <v>236</v>
      </c>
      <c r="BC120" t="s">
        <v>236</v>
      </c>
      <c r="BD120" t="s">
        <v>236</v>
      </c>
      <c r="BE120" t="s">
        <v>236</v>
      </c>
      <c r="BH120" t="s">
        <v>236</v>
      </c>
      <c r="BI120" t="s">
        <v>236</v>
      </c>
      <c r="BJ120" t="s">
        <v>236</v>
      </c>
      <c r="BK120" t="s">
        <v>236</v>
      </c>
      <c r="BL120" t="s">
        <v>236</v>
      </c>
      <c r="BM120" t="s">
        <v>236</v>
      </c>
      <c r="BN120" t="s">
        <v>236</v>
      </c>
      <c r="BO120" t="s">
        <v>236</v>
      </c>
      <c r="BP120" t="s">
        <v>236</v>
      </c>
      <c r="BQ120" t="s">
        <v>236</v>
      </c>
      <c r="BR120" t="s">
        <v>236</v>
      </c>
      <c r="BS120" t="s">
        <v>236</v>
      </c>
      <c r="BT120" t="s">
        <v>236</v>
      </c>
      <c r="BW120" t="s">
        <v>236</v>
      </c>
      <c r="BX120" t="s">
        <v>236</v>
      </c>
      <c r="BY120" t="s">
        <v>236</v>
      </c>
      <c r="BZ120" t="s">
        <v>236</v>
      </c>
      <c r="CA120" t="s">
        <v>236</v>
      </c>
      <c r="CB120" t="s">
        <v>236</v>
      </c>
      <c r="CC120" t="s">
        <v>238</v>
      </c>
      <c r="CD120" t="s">
        <v>236</v>
      </c>
      <c r="CE120" t="s">
        <v>236</v>
      </c>
      <c r="CF120" t="s">
        <v>236</v>
      </c>
      <c r="CG120" t="s">
        <v>236</v>
      </c>
      <c r="CH120" t="s">
        <v>236</v>
      </c>
      <c r="CK120" t="s">
        <v>236</v>
      </c>
      <c r="CL120" t="s">
        <v>234</v>
      </c>
      <c r="CM120" t="s">
        <v>236</v>
      </c>
      <c r="CN120" t="s">
        <v>236</v>
      </c>
      <c r="CO120" t="s">
        <v>236</v>
      </c>
      <c r="CP120" t="s">
        <v>236</v>
      </c>
      <c r="CQ120" t="s">
        <v>236</v>
      </c>
      <c r="DF120" t="s">
        <v>234</v>
      </c>
      <c r="DG120" t="s">
        <v>234</v>
      </c>
      <c r="DH120" t="s">
        <v>234</v>
      </c>
      <c r="DI120" t="s">
        <v>234</v>
      </c>
      <c r="DJ120" t="s">
        <v>234</v>
      </c>
      <c r="DK120" t="s">
        <v>234</v>
      </c>
      <c r="DL120" t="s">
        <v>234</v>
      </c>
      <c r="DM120" t="s">
        <v>236</v>
      </c>
      <c r="DN120" t="s">
        <v>236</v>
      </c>
      <c r="DO120" t="s">
        <v>236</v>
      </c>
      <c r="DP120" t="s">
        <v>236</v>
      </c>
      <c r="DQ120" t="s">
        <v>236</v>
      </c>
      <c r="DR120" t="s">
        <v>236</v>
      </c>
      <c r="DS120" t="s">
        <v>236</v>
      </c>
      <c r="DT120" t="s">
        <v>236</v>
      </c>
      <c r="DX120" t="s">
        <v>234</v>
      </c>
      <c r="DY120" t="s">
        <v>236</v>
      </c>
      <c r="DZ120" t="s">
        <v>234</v>
      </c>
      <c r="EA120" t="s">
        <v>234</v>
      </c>
      <c r="EB120" t="s">
        <v>234</v>
      </c>
      <c r="EC120" t="s">
        <v>234</v>
      </c>
      <c r="ED120" t="s">
        <v>236</v>
      </c>
      <c r="EE120" t="s">
        <v>236</v>
      </c>
      <c r="EF120" t="s">
        <v>236</v>
      </c>
      <c r="EG120" t="s">
        <v>236</v>
      </c>
      <c r="EH120" t="s">
        <v>236</v>
      </c>
      <c r="EI120" t="s">
        <v>236</v>
      </c>
      <c r="EJ120" t="s">
        <v>234</v>
      </c>
      <c r="EK120" t="s">
        <v>234</v>
      </c>
      <c r="EL120" t="s">
        <v>234</v>
      </c>
      <c r="EM120" t="s">
        <v>234</v>
      </c>
      <c r="EN120" t="s">
        <v>234</v>
      </c>
      <c r="EO120" t="s">
        <v>234</v>
      </c>
      <c r="EP120" t="s">
        <v>236</v>
      </c>
      <c r="EQ120" t="s">
        <v>236</v>
      </c>
      <c r="ER120" t="s">
        <v>236</v>
      </c>
      <c r="ES120" t="s">
        <v>236</v>
      </c>
      <c r="ET120" t="s">
        <v>236</v>
      </c>
      <c r="EU120" t="s">
        <v>236</v>
      </c>
      <c r="EV120" t="s">
        <v>236</v>
      </c>
      <c r="EW120" t="s">
        <v>236</v>
      </c>
      <c r="EX120" t="s">
        <v>236</v>
      </c>
      <c r="EY120" t="s">
        <v>236</v>
      </c>
      <c r="EZ120" t="s">
        <v>236</v>
      </c>
      <c r="FA120" t="s">
        <v>236</v>
      </c>
      <c r="FB120" t="s">
        <v>234</v>
      </c>
      <c r="FC120" t="s">
        <v>236</v>
      </c>
      <c r="FD120" t="s">
        <v>236</v>
      </c>
      <c r="FE120" t="s">
        <v>236</v>
      </c>
      <c r="FF120" t="s">
        <v>236</v>
      </c>
      <c r="FG120" t="s">
        <v>236</v>
      </c>
      <c r="FH120" t="s">
        <v>236</v>
      </c>
      <c r="FI120" t="s">
        <v>236</v>
      </c>
      <c r="FJ120" t="s">
        <v>236</v>
      </c>
      <c r="FK120" t="s">
        <v>236</v>
      </c>
      <c r="FL120" t="s">
        <v>236</v>
      </c>
      <c r="FM120" t="s">
        <v>236</v>
      </c>
      <c r="FN120" t="s">
        <v>236</v>
      </c>
      <c r="FO120" t="s">
        <v>236</v>
      </c>
      <c r="FP120" t="s">
        <v>236</v>
      </c>
      <c r="FQ120" t="s">
        <v>236</v>
      </c>
      <c r="FR120" t="s">
        <v>236</v>
      </c>
      <c r="FU120" t="s">
        <v>234</v>
      </c>
      <c r="FV120" t="s">
        <v>234</v>
      </c>
      <c r="FW120" t="s">
        <v>234</v>
      </c>
      <c r="FX120" t="s">
        <v>234</v>
      </c>
      <c r="FY120" t="s">
        <v>234</v>
      </c>
      <c r="FZ120" t="s">
        <v>234</v>
      </c>
      <c r="GA120" t="s">
        <v>236</v>
      </c>
      <c r="GB120" t="s">
        <v>236</v>
      </c>
      <c r="GC120" t="s">
        <v>236</v>
      </c>
      <c r="GD120" t="s">
        <v>236</v>
      </c>
      <c r="GE120" t="s">
        <v>236</v>
      </c>
      <c r="GF120" t="s">
        <v>236</v>
      </c>
      <c r="GG120" t="s">
        <v>234</v>
      </c>
      <c r="GH120" t="s">
        <v>234</v>
      </c>
      <c r="GI120" t="s">
        <v>236</v>
      </c>
      <c r="GJ120" t="s">
        <v>234</v>
      </c>
      <c r="GK120" t="s">
        <v>234</v>
      </c>
      <c r="GL120" t="s">
        <v>234</v>
      </c>
      <c r="GM120" t="s">
        <v>236</v>
      </c>
      <c r="GN120" t="s">
        <v>236</v>
      </c>
      <c r="GO120" t="s">
        <v>236</v>
      </c>
      <c r="GP120" t="s">
        <v>236</v>
      </c>
      <c r="GQ120" t="s">
        <v>236</v>
      </c>
      <c r="GR120" t="s">
        <v>236</v>
      </c>
      <c r="GS120" t="s">
        <v>236</v>
      </c>
      <c r="GT120" t="s">
        <v>236</v>
      </c>
      <c r="GU120" t="s">
        <v>236</v>
      </c>
      <c r="GV120" t="s">
        <v>236</v>
      </c>
      <c r="GW120" t="s">
        <v>236</v>
      </c>
      <c r="GX120" t="s">
        <v>236</v>
      </c>
      <c r="GY120" t="s">
        <v>236</v>
      </c>
      <c r="GZ120" t="s">
        <v>236</v>
      </c>
      <c r="HA120" t="s">
        <v>236</v>
      </c>
      <c r="HB120" t="s">
        <v>236</v>
      </c>
      <c r="HC120" t="s">
        <v>236</v>
      </c>
      <c r="HD120" t="s">
        <v>236</v>
      </c>
      <c r="HE120" t="s">
        <v>236</v>
      </c>
      <c r="HF120" t="s">
        <v>236</v>
      </c>
      <c r="HG120" t="s">
        <v>236</v>
      </c>
      <c r="HH120" t="s">
        <v>236</v>
      </c>
      <c r="HI120" t="s">
        <v>236</v>
      </c>
      <c r="HJ120" t="s">
        <v>236</v>
      </c>
      <c r="HK120" t="s">
        <v>236</v>
      </c>
      <c r="HL120" t="s">
        <v>236</v>
      </c>
      <c r="HM120" t="s">
        <v>236</v>
      </c>
      <c r="HN120" t="s">
        <v>236</v>
      </c>
      <c r="HO120" t="s">
        <v>236</v>
      </c>
      <c r="HP120" t="s">
        <v>236</v>
      </c>
    </row>
    <row r="121" spans="1:224" x14ac:dyDescent="0.2">
      <c r="A121" t="s">
        <v>357</v>
      </c>
      <c r="B121" t="s">
        <v>234</v>
      </c>
      <c r="C121" t="s">
        <v>234</v>
      </c>
      <c r="D121" t="s">
        <v>234</v>
      </c>
      <c r="E121" t="s">
        <v>234</v>
      </c>
      <c r="F121" t="s">
        <v>234</v>
      </c>
      <c r="G121" t="s">
        <v>234</v>
      </c>
      <c r="H121" t="s">
        <v>234</v>
      </c>
      <c r="I121" t="s">
        <v>236</v>
      </c>
      <c r="J121" t="s">
        <v>234</v>
      </c>
      <c r="K121" t="s">
        <v>234</v>
      </c>
      <c r="L121" t="s">
        <v>234</v>
      </c>
      <c r="M121" t="s">
        <v>234</v>
      </c>
      <c r="N121" t="s">
        <v>234</v>
      </c>
      <c r="Q121" t="s">
        <v>236</v>
      </c>
      <c r="R121" t="s">
        <v>234</v>
      </c>
      <c r="S121" t="s">
        <v>234</v>
      </c>
      <c r="T121" t="s">
        <v>234</v>
      </c>
      <c r="U121" t="s">
        <v>234</v>
      </c>
      <c r="V121" t="s">
        <v>234</v>
      </c>
      <c r="W121" t="s">
        <v>236</v>
      </c>
      <c r="X121" t="s">
        <v>234</v>
      </c>
      <c r="Y121" t="s">
        <v>234</v>
      </c>
      <c r="Z121" t="s">
        <v>236</v>
      </c>
      <c r="AA121" t="s">
        <v>234</v>
      </c>
      <c r="AB121" t="s">
        <v>234</v>
      </c>
      <c r="AC121" t="s">
        <v>234</v>
      </c>
      <c r="AF121" t="s">
        <v>234</v>
      </c>
      <c r="AG121" t="s">
        <v>234</v>
      </c>
      <c r="AH121" t="s">
        <v>236</v>
      </c>
      <c r="AI121" t="s">
        <v>234</v>
      </c>
      <c r="AJ121" t="s">
        <v>234</v>
      </c>
      <c r="AK121" t="s">
        <v>234</v>
      </c>
      <c r="AL121" t="s">
        <v>237</v>
      </c>
      <c r="AM121" t="s">
        <v>237</v>
      </c>
      <c r="AN121" t="s">
        <v>234</v>
      </c>
      <c r="AO121" t="s">
        <v>234</v>
      </c>
      <c r="AP121" t="s">
        <v>237</v>
      </c>
      <c r="AQ121" t="s">
        <v>234</v>
      </c>
      <c r="AR121" t="s">
        <v>234</v>
      </c>
      <c r="AU121" t="s">
        <v>234</v>
      </c>
      <c r="AV121" t="s">
        <v>234</v>
      </c>
      <c r="AW121" t="s">
        <v>234</v>
      </c>
      <c r="AX121" t="s">
        <v>236</v>
      </c>
      <c r="AY121" t="s">
        <v>234</v>
      </c>
      <c r="AZ121" t="s">
        <v>234</v>
      </c>
      <c r="BA121" t="s">
        <v>237</v>
      </c>
      <c r="BB121" t="s">
        <v>234</v>
      </c>
      <c r="BC121" t="s">
        <v>237</v>
      </c>
      <c r="BD121" t="s">
        <v>234</v>
      </c>
      <c r="BE121" t="s">
        <v>234</v>
      </c>
      <c r="BH121" t="s">
        <v>234</v>
      </c>
      <c r="BI121" t="s">
        <v>234</v>
      </c>
      <c r="BJ121" t="s">
        <v>234</v>
      </c>
      <c r="BK121" t="s">
        <v>234</v>
      </c>
      <c r="BL121" t="s">
        <v>234</v>
      </c>
      <c r="BM121" t="s">
        <v>234</v>
      </c>
      <c r="BN121" t="s">
        <v>234</v>
      </c>
      <c r="BO121" t="s">
        <v>234</v>
      </c>
      <c r="BP121" t="s">
        <v>234</v>
      </c>
      <c r="BQ121" t="s">
        <v>234</v>
      </c>
      <c r="BR121" t="s">
        <v>234</v>
      </c>
      <c r="BS121" t="s">
        <v>234</v>
      </c>
      <c r="BT121" t="s">
        <v>236</v>
      </c>
      <c r="BW121" t="s">
        <v>234</v>
      </c>
      <c r="BX121" t="s">
        <v>234</v>
      </c>
      <c r="BY121" t="s">
        <v>234</v>
      </c>
      <c r="BZ121" t="s">
        <v>234</v>
      </c>
      <c r="CA121" t="s">
        <v>234</v>
      </c>
      <c r="CB121" t="s">
        <v>234</v>
      </c>
      <c r="CC121" t="s">
        <v>238</v>
      </c>
      <c r="CD121" t="s">
        <v>234</v>
      </c>
      <c r="CE121" t="s">
        <v>234</v>
      </c>
      <c r="CF121" t="s">
        <v>234</v>
      </c>
      <c r="CG121" t="s">
        <v>234</v>
      </c>
      <c r="CH121" t="s">
        <v>234</v>
      </c>
      <c r="CK121" t="s">
        <v>234</v>
      </c>
      <c r="CL121" t="s">
        <v>234</v>
      </c>
      <c r="CM121" t="s">
        <v>234</v>
      </c>
      <c r="CN121" t="s">
        <v>234</v>
      </c>
      <c r="CO121" t="s">
        <v>234</v>
      </c>
      <c r="CP121" t="s">
        <v>234</v>
      </c>
      <c r="CQ121" t="s">
        <v>234</v>
      </c>
      <c r="DF121" t="s">
        <v>234</v>
      </c>
      <c r="DG121" t="s">
        <v>234</v>
      </c>
      <c r="DH121" t="s">
        <v>234</v>
      </c>
      <c r="DI121" t="s">
        <v>234</v>
      </c>
      <c r="DJ121" t="s">
        <v>234</v>
      </c>
      <c r="DK121" t="s">
        <v>234</v>
      </c>
      <c r="DL121" t="s">
        <v>234</v>
      </c>
      <c r="DM121" t="s">
        <v>234</v>
      </c>
      <c r="DN121" t="s">
        <v>234</v>
      </c>
      <c r="DO121" t="s">
        <v>234</v>
      </c>
      <c r="DP121" t="s">
        <v>234</v>
      </c>
      <c r="DQ121" t="s">
        <v>234</v>
      </c>
      <c r="DR121" t="s">
        <v>234</v>
      </c>
      <c r="DS121" t="s">
        <v>234</v>
      </c>
      <c r="DT121" t="s">
        <v>234</v>
      </c>
      <c r="DX121" t="s">
        <v>234</v>
      </c>
      <c r="DY121" t="s">
        <v>234</v>
      </c>
      <c r="DZ121" t="s">
        <v>234</v>
      </c>
      <c r="EA121" t="s">
        <v>234</v>
      </c>
      <c r="EB121" t="s">
        <v>234</v>
      </c>
      <c r="EC121" t="s">
        <v>234</v>
      </c>
      <c r="ED121" t="s">
        <v>234</v>
      </c>
      <c r="EE121" t="s">
        <v>234</v>
      </c>
      <c r="EF121" t="s">
        <v>234</v>
      </c>
      <c r="EG121" t="s">
        <v>234</v>
      </c>
      <c r="EH121" t="s">
        <v>234</v>
      </c>
      <c r="EI121" t="s">
        <v>237</v>
      </c>
      <c r="EJ121" t="s">
        <v>234</v>
      </c>
      <c r="EK121" t="s">
        <v>234</v>
      </c>
      <c r="EL121" t="s">
        <v>234</v>
      </c>
      <c r="EM121" t="s">
        <v>234</v>
      </c>
      <c r="EN121" t="s">
        <v>234</v>
      </c>
      <c r="EO121" t="s">
        <v>234</v>
      </c>
      <c r="EP121" t="s">
        <v>234</v>
      </c>
      <c r="EQ121" t="s">
        <v>234</v>
      </c>
      <c r="ER121" t="s">
        <v>234</v>
      </c>
      <c r="ES121" t="s">
        <v>234</v>
      </c>
      <c r="ET121" t="s">
        <v>234</v>
      </c>
      <c r="EU121" t="s">
        <v>236</v>
      </c>
      <c r="EV121" t="s">
        <v>234</v>
      </c>
      <c r="EW121" t="s">
        <v>234</v>
      </c>
      <c r="EX121" t="s">
        <v>234</v>
      </c>
      <c r="EY121" t="s">
        <v>234</v>
      </c>
      <c r="EZ121" t="s">
        <v>234</v>
      </c>
      <c r="FA121" t="s">
        <v>234</v>
      </c>
      <c r="FB121" t="s">
        <v>234</v>
      </c>
      <c r="FC121" t="s">
        <v>234</v>
      </c>
      <c r="FD121" t="s">
        <v>234</v>
      </c>
      <c r="FE121" t="s">
        <v>234</v>
      </c>
      <c r="FF121" t="s">
        <v>234</v>
      </c>
      <c r="FG121" t="s">
        <v>234</v>
      </c>
      <c r="FH121" t="s">
        <v>234</v>
      </c>
      <c r="FI121" t="s">
        <v>234</v>
      </c>
      <c r="FJ121" t="s">
        <v>234</v>
      </c>
      <c r="FK121" t="s">
        <v>234</v>
      </c>
      <c r="FL121" t="s">
        <v>234</v>
      </c>
      <c r="FM121" t="s">
        <v>234</v>
      </c>
      <c r="FN121" t="s">
        <v>236</v>
      </c>
      <c r="FO121" t="s">
        <v>234</v>
      </c>
      <c r="FP121" t="s">
        <v>234</v>
      </c>
      <c r="FQ121" t="s">
        <v>234</v>
      </c>
      <c r="FR121" t="s">
        <v>234</v>
      </c>
      <c r="FU121" t="s">
        <v>234</v>
      </c>
      <c r="FV121" t="s">
        <v>234</v>
      </c>
      <c r="FW121" t="s">
        <v>234</v>
      </c>
      <c r="FX121" t="s">
        <v>234</v>
      </c>
      <c r="FY121" t="s">
        <v>234</v>
      </c>
      <c r="FZ121" t="s">
        <v>234</v>
      </c>
      <c r="GA121" t="s">
        <v>234</v>
      </c>
      <c r="GB121" t="s">
        <v>234</v>
      </c>
      <c r="GC121" t="s">
        <v>234</v>
      </c>
      <c r="GD121" t="s">
        <v>234</v>
      </c>
      <c r="GE121" t="s">
        <v>234</v>
      </c>
      <c r="GF121" t="s">
        <v>234</v>
      </c>
      <c r="GG121" t="s">
        <v>234</v>
      </c>
      <c r="GH121" t="s">
        <v>234</v>
      </c>
      <c r="GI121" t="s">
        <v>234</v>
      </c>
      <c r="GJ121" t="s">
        <v>234</v>
      </c>
      <c r="GK121" t="s">
        <v>234</v>
      </c>
      <c r="GL121" t="s">
        <v>234</v>
      </c>
      <c r="GM121" t="s">
        <v>234</v>
      </c>
      <c r="GN121" t="s">
        <v>234</v>
      </c>
      <c r="GO121" t="s">
        <v>234</v>
      </c>
      <c r="GP121" t="s">
        <v>234</v>
      </c>
      <c r="GQ121" t="s">
        <v>234</v>
      </c>
      <c r="GR121" t="s">
        <v>234</v>
      </c>
      <c r="GS121" t="s">
        <v>234</v>
      </c>
      <c r="GT121" t="s">
        <v>234</v>
      </c>
      <c r="GU121" t="s">
        <v>234</v>
      </c>
      <c r="GV121" t="s">
        <v>234</v>
      </c>
      <c r="GW121" t="s">
        <v>234</v>
      </c>
      <c r="GX121" t="s">
        <v>234</v>
      </c>
      <c r="GY121" t="s">
        <v>234</v>
      </c>
      <c r="GZ121" t="s">
        <v>234</v>
      </c>
      <c r="HA121" t="s">
        <v>234</v>
      </c>
      <c r="HB121" t="s">
        <v>234</v>
      </c>
      <c r="HC121" t="s">
        <v>234</v>
      </c>
      <c r="HD121" t="s">
        <v>234</v>
      </c>
      <c r="HE121" t="s">
        <v>234</v>
      </c>
      <c r="HF121" t="s">
        <v>234</v>
      </c>
      <c r="HG121" t="s">
        <v>234</v>
      </c>
      <c r="HH121" t="s">
        <v>234</v>
      </c>
      <c r="HI121" t="s">
        <v>234</v>
      </c>
      <c r="HJ121" t="s">
        <v>234</v>
      </c>
      <c r="HK121" t="s">
        <v>234</v>
      </c>
      <c r="HL121" t="s">
        <v>234</v>
      </c>
      <c r="HM121" t="s">
        <v>234</v>
      </c>
      <c r="HN121" t="s">
        <v>234</v>
      </c>
      <c r="HO121" t="s">
        <v>234</v>
      </c>
      <c r="HP121" t="s">
        <v>234</v>
      </c>
    </row>
    <row r="122" spans="1:224" x14ac:dyDescent="0.2">
      <c r="A122" t="s">
        <v>358</v>
      </c>
      <c r="B122" t="s">
        <v>234</v>
      </c>
      <c r="C122" t="s">
        <v>234</v>
      </c>
      <c r="D122" t="s">
        <v>234</v>
      </c>
      <c r="E122" t="s">
        <v>234</v>
      </c>
      <c r="F122" t="s">
        <v>234</v>
      </c>
      <c r="G122" t="s">
        <v>234</v>
      </c>
      <c r="H122" t="s">
        <v>234</v>
      </c>
      <c r="I122" t="s">
        <v>234</v>
      </c>
      <c r="J122" t="s">
        <v>234</v>
      </c>
      <c r="K122" t="s">
        <v>234</v>
      </c>
      <c r="L122" t="s">
        <v>234</v>
      </c>
      <c r="M122" t="s">
        <v>234</v>
      </c>
      <c r="N122" t="s">
        <v>234</v>
      </c>
      <c r="Q122" t="s">
        <v>234</v>
      </c>
      <c r="R122" t="s">
        <v>234</v>
      </c>
      <c r="S122" t="s">
        <v>234</v>
      </c>
      <c r="T122" t="s">
        <v>241</v>
      </c>
      <c r="U122" t="s">
        <v>234</v>
      </c>
      <c r="V122" t="s">
        <v>234</v>
      </c>
      <c r="W122" t="s">
        <v>236</v>
      </c>
      <c r="X122" t="s">
        <v>234</v>
      </c>
      <c r="Y122" t="s">
        <v>234</v>
      </c>
      <c r="Z122" t="s">
        <v>236</v>
      </c>
      <c r="AA122" t="s">
        <v>234</v>
      </c>
      <c r="AB122" t="s">
        <v>234</v>
      </c>
      <c r="AC122" t="s">
        <v>234</v>
      </c>
      <c r="AF122" t="s">
        <v>234</v>
      </c>
      <c r="AG122" t="s">
        <v>234</v>
      </c>
      <c r="AH122" t="s">
        <v>236</v>
      </c>
      <c r="AI122" t="s">
        <v>234</v>
      </c>
      <c r="AJ122" t="s">
        <v>234</v>
      </c>
      <c r="AK122" t="s">
        <v>234</v>
      </c>
      <c r="AL122" t="s">
        <v>234</v>
      </c>
      <c r="AM122" t="s">
        <v>234</v>
      </c>
      <c r="AN122" t="s">
        <v>234</v>
      </c>
      <c r="AO122" t="s">
        <v>234</v>
      </c>
      <c r="AP122" t="s">
        <v>234</v>
      </c>
      <c r="AQ122" t="s">
        <v>234</v>
      </c>
      <c r="AR122" t="s">
        <v>234</v>
      </c>
      <c r="AU122" t="s">
        <v>234</v>
      </c>
      <c r="AV122" t="s">
        <v>234</v>
      </c>
      <c r="AW122" t="s">
        <v>234</v>
      </c>
      <c r="AX122" t="s">
        <v>241</v>
      </c>
      <c r="AY122" t="s">
        <v>241</v>
      </c>
      <c r="AZ122" t="s">
        <v>234</v>
      </c>
      <c r="BA122" t="s">
        <v>234</v>
      </c>
      <c r="BB122" t="s">
        <v>241</v>
      </c>
      <c r="BC122" t="s">
        <v>234</v>
      </c>
      <c r="BD122" t="s">
        <v>234</v>
      </c>
      <c r="BE122" t="s">
        <v>234</v>
      </c>
      <c r="BH122" t="s">
        <v>234</v>
      </c>
      <c r="BI122" t="s">
        <v>234</v>
      </c>
      <c r="BJ122" t="s">
        <v>234</v>
      </c>
      <c r="BK122" t="s">
        <v>241</v>
      </c>
      <c r="BL122" t="s">
        <v>234</v>
      </c>
      <c r="BM122" t="s">
        <v>234</v>
      </c>
      <c r="BN122" t="s">
        <v>234</v>
      </c>
      <c r="BO122" t="s">
        <v>234</v>
      </c>
      <c r="BP122" t="s">
        <v>234</v>
      </c>
      <c r="BQ122" t="s">
        <v>234</v>
      </c>
      <c r="BR122" t="s">
        <v>234</v>
      </c>
      <c r="BS122" t="s">
        <v>234</v>
      </c>
      <c r="BT122" t="s">
        <v>236</v>
      </c>
      <c r="BW122" t="s">
        <v>234</v>
      </c>
      <c r="BX122" t="s">
        <v>234</v>
      </c>
      <c r="BY122" t="s">
        <v>234</v>
      </c>
      <c r="BZ122" t="s">
        <v>234</v>
      </c>
      <c r="CA122" t="s">
        <v>234</v>
      </c>
      <c r="CB122" t="s">
        <v>234</v>
      </c>
      <c r="CC122" t="s">
        <v>238</v>
      </c>
      <c r="CD122" t="s">
        <v>234</v>
      </c>
      <c r="CE122" t="s">
        <v>234</v>
      </c>
      <c r="CF122" t="s">
        <v>234</v>
      </c>
      <c r="CG122" t="s">
        <v>234</v>
      </c>
      <c r="CH122" t="s">
        <v>234</v>
      </c>
      <c r="CK122" t="s">
        <v>234</v>
      </c>
      <c r="CL122" t="s">
        <v>234</v>
      </c>
      <c r="CM122" t="s">
        <v>234</v>
      </c>
      <c r="CN122" t="s">
        <v>234</v>
      </c>
      <c r="CO122" t="s">
        <v>234</v>
      </c>
      <c r="CP122" t="s">
        <v>234</v>
      </c>
      <c r="CQ122" t="s">
        <v>234</v>
      </c>
      <c r="DF122" t="s">
        <v>234</v>
      </c>
      <c r="DG122" t="s">
        <v>234</v>
      </c>
      <c r="DH122" t="s">
        <v>234</v>
      </c>
      <c r="DI122" t="s">
        <v>234</v>
      </c>
      <c r="DJ122" t="s">
        <v>234</v>
      </c>
      <c r="DK122" t="s">
        <v>234</v>
      </c>
      <c r="DL122" t="s">
        <v>234</v>
      </c>
      <c r="DM122" t="s">
        <v>234</v>
      </c>
      <c r="DN122" t="s">
        <v>234</v>
      </c>
      <c r="DO122" t="s">
        <v>234</v>
      </c>
      <c r="DP122" t="s">
        <v>234</v>
      </c>
      <c r="DQ122" t="s">
        <v>234</v>
      </c>
      <c r="DR122" t="s">
        <v>234</v>
      </c>
      <c r="DS122" t="s">
        <v>234</v>
      </c>
      <c r="DT122" t="s">
        <v>234</v>
      </c>
      <c r="DX122" t="s">
        <v>234</v>
      </c>
      <c r="DY122" t="s">
        <v>234</v>
      </c>
      <c r="DZ122" t="s">
        <v>234</v>
      </c>
      <c r="EA122" t="s">
        <v>234</v>
      </c>
      <c r="EB122" t="s">
        <v>241</v>
      </c>
      <c r="EC122" t="s">
        <v>234</v>
      </c>
      <c r="ED122" t="s">
        <v>234</v>
      </c>
      <c r="EE122" t="s">
        <v>234</v>
      </c>
      <c r="EF122" t="s">
        <v>234</v>
      </c>
      <c r="EG122" t="s">
        <v>234</v>
      </c>
      <c r="EH122" t="s">
        <v>234</v>
      </c>
      <c r="EI122" t="s">
        <v>234</v>
      </c>
      <c r="EJ122" t="s">
        <v>234</v>
      </c>
      <c r="EK122" t="s">
        <v>234</v>
      </c>
      <c r="EL122" t="s">
        <v>234</v>
      </c>
      <c r="EM122" t="s">
        <v>234</v>
      </c>
      <c r="EN122" t="s">
        <v>234</v>
      </c>
      <c r="EO122" t="s">
        <v>234</v>
      </c>
      <c r="EP122" t="s">
        <v>234</v>
      </c>
      <c r="EQ122" t="s">
        <v>234</v>
      </c>
      <c r="ER122" t="s">
        <v>234</v>
      </c>
      <c r="ES122" t="s">
        <v>234</v>
      </c>
      <c r="ET122" t="s">
        <v>234</v>
      </c>
      <c r="EU122" t="s">
        <v>234</v>
      </c>
      <c r="EV122" t="s">
        <v>234</v>
      </c>
      <c r="EW122" t="s">
        <v>234</v>
      </c>
      <c r="EX122" t="s">
        <v>234</v>
      </c>
      <c r="EY122" t="s">
        <v>234</v>
      </c>
      <c r="EZ122" t="s">
        <v>234</v>
      </c>
      <c r="FA122" t="s">
        <v>234</v>
      </c>
      <c r="FB122" t="s">
        <v>234</v>
      </c>
      <c r="FC122" t="s">
        <v>234</v>
      </c>
      <c r="FD122" t="s">
        <v>234</v>
      </c>
      <c r="FE122" t="s">
        <v>234</v>
      </c>
      <c r="FF122" t="s">
        <v>234</v>
      </c>
      <c r="FG122" t="s">
        <v>234</v>
      </c>
      <c r="FH122" t="s">
        <v>234</v>
      </c>
      <c r="FI122" t="s">
        <v>234</v>
      </c>
      <c r="FJ122" t="s">
        <v>234</v>
      </c>
      <c r="FK122" t="s">
        <v>234</v>
      </c>
      <c r="FL122" t="s">
        <v>234</v>
      </c>
      <c r="FM122" t="s">
        <v>234</v>
      </c>
      <c r="FN122" t="s">
        <v>241</v>
      </c>
      <c r="FO122" t="s">
        <v>234</v>
      </c>
      <c r="FP122" t="s">
        <v>234</v>
      </c>
      <c r="FQ122" t="s">
        <v>234</v>
      </c>
      <c r="FR122" t="s">
        <v>234</v>
      </c>
      <c r="FU122" t="s">
        <v>234</v>
      </c>
      <c r="FV122" t="s">
        <v>234</v>
      </c>
      <c r="FW122" t="s">
        <v>234</v>
      </c>
      <c r="FX122" t="s">
        <v>234</v>
      </c>
      <c r="FY122" t="s">
        <v>234</v>
      </c>
      <c r="FZ122" t="s">
        <v>234</v>
      </c>
      <c r="GA122" t="s">
        <v>234</v>
      </c>
      <c r="GB122" t="s">
        <v>234</v>
      </c>
      <c r="GC122" t="s">
        <v>234</v>
      </c>
      <c r="GD122" t="s">
        <v>234</v>
      </c>
      <c r="GE122" t="s">
        <v>234</v>
      </c>
      <c r="GF122" t="s">
        <v>234</v>
      </c>
      <c r="GG122" t="s">
        <v>234</v>
      </c>
      <c r="GH122" t="s">
        <v>234</v>
      </c>
      <c r="GI122" t="s">
        <v>234</v>
      </c>
      <c r="GJ122" t="s">
        <v>234</v>
      </c>
      <c r="GK122" t="s">
        <v>234</v>
      </c>
      <c r="GL122" t="s">
        <v>234</v>
      </c>
      <c r="GM122" t="s">
        <v>234</v>
      </c>
      <c r="GN122" t="s">
        <v>234</v>
      </c>
      <c r="GO122" t="s">
        <v>234</v>
      </c>
      <c r="GP122" t="s">
        <v>234</v>
      </c>
      <c r="GQ122" t="s">
        <v>234</v>
      </c>
      <c r="GR122" t="s">
        <v>234</v>
      </c>
      <c r="GS122" t="s">
        <v>234</v>
      </c>
      <c r="GT122" t="s">
        <v>234</v>
      </c>
      <c r="GU122" t="s">
        <v>234</v>
      </c>
      <c r="GV122" t="s">
        <v>234</v>
      </c>
      <c r="GW122" t="s">
        <v>234</v>
      </c>
      <c r="GX122" t="s">
        <v>234</v>
      </c>
      <c r="GY122" t="s">
        <v>234</v>
      </c>
      <c r="GZ122" t="s">
        <v>234</v>
      </c>
      <c r="HA122" t="s">
        <v>234</v>
      </c>
      <c r="HB122" t="s">
        <v>234</v>
      </c>
      <c r="HC122" t="s">
        <v>234</v>
      </c>
      <c r="HD122" t="s">
        <v>234</v>
      </c>
      <c r="HE122" t="s">
        <v>234</v>
      </c>
      <c r="HF122" t="s">
        <v>234</v>
      </c>
      <c r="HG122" t="s">
        <v>234</v>
      </c>
      <c r="HH122" t="s">
        <v>234</v>
      </c>
      <c r="HI122" t="s">
        <v>234</v>
      </c>
      <c r="HJ122" t="s">
        <v>234</v>
      </c>
      <c r="HK122" t="s">
        <v>234</v>
      </c>
      <c r="HL122" t="s">
        <v>234</v>
      </c>
      <c r="HM122" t="s">
        <v>234</v>
      </c>
      <c r="HN122" t="s">
        <v>234</v>
      </c>
      <c r="HO122" t="s">
        <v>234</v>
      </c>
      <c r="HP122" t="s">
        <v>234</v>
      </c>
    </row>
    <row r="123" spans="1:224" x14ac:dyDescent="0.2">
      <c r="A123" t="s">
        <v>359</v>
      </c>
      <c r="B123" t="s">
        <v>234</v>
      </c>
      <c r="C123" t="s">
        <v>234</v>
      </c>
      <c r="D123" t="s">
        <v>234</v>
      </c>
      <c r="E123" t="s">
        <v>234</v>
      </c>
      <c r="F123" t="s">
        <v>234</v>
      </c>
      <c r="G123" t="s">
        <v>234</v>
      </c>
      <c r="H123" t="s">
        <v>234</v>
      </c>
      <c r="I123" t="s">
        <v>241</v>
      </c>
      <c r="J123" t="s">
        <v>234</v>
      </c>
      <c r="K123" t="s">
        <v>234</v>
      </c>
      <c r="L123" t="s">
        <v>234</v>
      </c>
      <c r="M123" t="s">
        <v>234</v>
      </c>
      <c r="N123" t="s">
        <v>234</v>
      </c>
      <c r="Q123" t="s">
        <v>234</v>
      </c>
      <c r="R123" t="s">
        <v>234</v>
      </c>
      <c r="S123" t="s">
        <v>234</v>
      </c>
      <c r="T123" t="s">
        <v>234</v>
      </c>
      <c r="U123" t="s">
        <v>234</v>
      </c>
      <c r="V123" t="s">
        <v>234</v>
      </c>
      <c r="W123" t="s">
        <v>236</v>
      </c>
      <c r="X123" t="s">
        <v>234</v>
      </c>
      <c r="Y123" t="s">
        <v>234</v>
      </c>
      <c r="Z123" t="s">
        <v>236</v>
      </c>
      <c r="AA123" t="s">
        <v>234</v>
      </c>
      <c r="AB123" t="s">
        <v>234</v>
      </c>
      <c r="AC123" t="s">
        <v>234</v>
      </c>
      <c r="AF123" t="s">
        <v>234</v>
      </c>
      <c r="AG123" t="s">
        <v>234</v>
      </c>
      <c r="AH123" t="s">
        <v>236</v>
      </c>
      <c r="AI123" t="s">
        <v>234</v>
      </c>
      <c r="AJ123" t="s">
        <v>234</v>
      </c>
      <c r="AK123" t="s">
        <v>234</v>
      </c>
      <c r="AL123" t="s">
        <v>234</v>
      </c>
      <c r="AM123" t="s">
        <v>234</v>
      </c>
      <c r="AN123" t="s">
        <v>234</v>
      </c>
      <c r="AO123" t="s">
        <v>234</v>
      </c>
      <c r="AP123" t="s">
        <v>234</v>
      </c>
      <c r="AQ123" t="s">
        <v>234</v>
      </c>
      <c r="AR123" t="s">
        <v>234</v>
      </c>
      <c r="AU123" t="s">
        <v>235</v>
      </c>
      <c r="AV123" t="s">
        <v>234</v>
      </c>
      <c r="AW123" t="s">
        <v>234</v>
      </c>
      <c r="AX123" t="s">
        <v>236</v>
      </c>
      <c r="AY123" t="s">
        <v>236</v>
      </c>
      <c r="AZ123" t="s">
        <v>234</v>
      </c>
      <c r="BA123" t="s">
        <v>234</v>
      </c>
      <c r="BB123" t="s">
        <v>234</v>
      </c>
      <c r="BC123" t="s">
        <v>234</v>
      </c>
      <c r="BD123" t="s">
        <v>236</v>
      </c>
      <c r="BE123" t="s">
        <v>234</v>
      </c>
      <c r="BH123" t="s">
        <v>234</v>
      </c>
      <c r="BI123" t="s">
        <v>234</v>
      </c>
      <c r="BJ123" t="s">
        <v>234</v>
      </c>
      <c r="BK123" t="s">
        <v>234</v>
      </c>
      <c r="BL123" t="s">
        <v>234</v>
      </c>
      <c r="BM123" t="s">
        <v>234</v>
      </c>
      <c r="BN123" t="s">
        <v>234</v>
      </c>
      <c r="BO123" t="s">
        <v>234</v>
      </c>
      <c r="BP123" t="s">
        <v>234</v>
      </c>
      <c r="BQ123" t="s">
        <v>234</v>
      </c>
      <c r="BR123" t="s">
        <v>234</v>
      </c>
      <c r="BS123" t="s">
        <v>234</v>
      </c>
      <c r="BT123" t="s">
        <v>236</v>
      </c>
      <c r="BW123" t="s">
        <v>234</v>
      </c>
      <c r="BX123" t="s">
        <v>234</v>
      </c>
      <c r="BY123" t="s">
        <v>234</v>
      </c>
      <c r="BZ123" t="s">
        <v>234</v>
      </c>
      <c r="CA123" t="s">
        <v>234</v>
      </c>
      <c r="CB123" t="s">
        <v>234</v>
      </c>
      <c r="CC123" t="s">
        <v>238</v>
      </c>
      <c r="CD123" t="s">
        <v>234</v>
      </c>
      <c r="CE123" t="s">
        <v>234</v>
      </c>
      <c r="CF123" t="s">
        <v>234</v>
      </c>
      <c r="CG123" t="s">
        <v>234</v>
      </c>
      <c r="CH123" t="s">
        <v>234</v>
      </c>
      <c r="CK123" t="s">
        <v>234</v>
      </c>
      <c r="CL123" t="s">
        <v>241</v>
      </c>
      <c r="CM123" t="s">
        <v>234</v>
      </c>
      <c r="CN123" t="s">
        <v>234</v>
      </c>
      <c r="CO123" t="s">
        <v>234</v>
      </c>
      <c r="CP123" t="s">
        <v>234</v>
      </c>
      <c r="CQ123" t="s">
        <v>234</v>
      </c>
      <c r="DF123" t="s">
        <v>234</v>
      </c>
      <c r="DG123" t="s">
        <v>234</v>
      </c>
      <c r="DH123" t="s">
        <v>234</v>
      </c>
      <c r="DI123" t="s">
        <v>234</v>
      </c>
      <c r="DJ123" t="s">
        <v>234</v>
      </c>
      <c r="DK123" t="s">
        <v>234</v>
      </c>
      <c r="DL123" t="s">
        <v>234</v>
      </c>
      <c r="DM123" t="s">
        <v>234</v>
      </c>
      <c r="DN123" t="s">
        <v>234</v>
      </c>
      <c r="DO123" t="s">
        <v>234</v>
      </c>
      <c r="DP123" t="s">
        <v>234</v>
      </c>
      <c r="DQ123" t="s">
        <v>234</v>
      </c>
      <c r="DR123" t="s">
        <v>234</v>
      </c>
      <c r="DS123" t="s">
        <v>234</v>
      </c>
      <c r="DT123" t="s">
        <v>234</v>
      </c>
      <c r="DX123" t="s">
        <v>234</v>
      </c>
      <c r="DY123" t="s">
        <v>235</v>
      </c>
      <c r="DZ123" t="s">
        <v>234</v>
      </c>
      <c r="EA123" t="s">
        <v>234</v>
      </c>
      <c r="EB123" t="s">
        <v>235</v>
      </c>
      <c r="EC123" t="s">
        <v>235</v>
      </c>
      <c r="ED123" t="s">
        <v>234</v>
      </c>
      <c r="EE123" t="s">
        <v>234</v>
      </c>
      <c r="EF123" t="s">
        <v>234</v>
      </c>
      <c r="EG123" t="s">
        <v>234</v>
      </c>
      <c r="EH123" t="s">
        <v>234</v>
      </c>
      <c r="EI123" t="s">
        <v>234</v>
      </c>
      <c r="EJ123" t="s">
        <v>234</v>
      </c>
      <c r="EK123" t="s">
        <v>234</v>
      </c>
      <c r="EL123" t="s">
        <v>238</v>
      </c>
      <c r="EM123" t="s">
        <v>234</v>
      </c>
      <c r="EN123" t="s">
        <v>234</v>
      </c>
      <c r="EO123" t="s">
        <v>234</v>
      </c>
      <c r="EP123" t="s">
        <v>234</v>
      </c>
      <c r="EQ123" t="s">
        <v>234</v>
      </c>
      <c r="ER123" t="s">
        <v>234</v>
      </c>
      <c r="ES123" t="s">
        <v>234</v>
      </c>
      <c r="ET123" t="s">
        <v>234</v>
      </c>
      <c r="EU123" t="s">
        <v>234</v>
      </c>
      <c r="EV123" t="s">
        <v>234</v>
      </c>
      <c r="EW123" t="s">
        <v>234</v>
      </c>
      <c r="EX123" t="s">
        <v>234</v>
      </c>
      <c r="EY123" t="s">
        <v>234</v>
      </c>
      <c r="EZ123" t="s">
        <v>234</v>
      </c>
      <c r="FA123" t="s">
        <v>234</v>
      </c>
      <c r="FB123" t="s">
        <v>234</v>
      </c>
      <c r="FC123" t="s">
        <v>234</v>
      </c>
      <c r="FD123" t="s">
        <v>234</v>
      </c>
      <c r="FE123" t="s">
        <v>234</v>
      </c>
      <c r="FF123" t="s">
        <v>234</v>
      </c>
      <c r="FG123" t="s">
        <v>234</v>
      </c>
      <c r="FH123" t="s">
        <v>234</v>
      </c>
      <c r="FI123" t="s">
        <v>234</v>
      </c>
      <c r="FJ123" t="s">
        <v>234</v>
      </c>
      <c r="FK123" t="s">
        <v>234</v>
      </c>
      <c r="FL123" t="s">
        <v>234</v>
      </c>
      <c r="FM123" t="s">
        <v>234</v>
      </c>
      <c r="FN123" t="s">
        <v>234</v>
      </c>
      <c r="FO123" t="s">
        <v>235</v>
      </c>
      <c r="FP123" t="s">
        <v>234</v>
      </c>
      <c r="FQ123" t="s">
        <v>234</v>
      </c>
      <c r="FR123" t="s">
        <v>234</v>
      </c>
      <c r="FU123" t="s">
        <v>234</v>
      </c>
      <c r="FV123" t="s">
        <v>234</v>
      </c>
      <c r="FW123" t="s">
        <v>234</v>
      </c>
      <c r="FX123" t="s">
        <v>234</v>
      </c>
      <c r="FY123" t="s">
        <v>234</v>
      </c>
      <c r="FZ123" t="s">
        <v>234</v>
      </c>
      <c r="GA123" t="s">
        <v>234</v>
      </c>
      <c r="GB123" t="s">
        <v>234</v>
      </c>
      <c r="GC123" t="s">
        <v>234</v>
      </c>
      <c r="GD123" t="s">
        <v>234</v>
      </c>
      <c r="GE123" t="s">
        <v>241</v>
      </c>
      <c r="GF123" t="s">
        <v>234</v>
      </c>
      <c r="GG123" t="s">
        <v>234</v>
      </c>
      <c r="GH123" t="s">
        <v>234</v>
      </c>
      <c r="GI123" t="s">
        <v>234</v>
      </c>
      <c r="GJ123" t="s">
        <v>234</v>
      </c>
      <c r="GK123" t="s">
        <v>234</v>
      </c>
      <c r="GL123" t="s">
        <v>234</v>
      </c>
      <c r="GM123" t="s">
        <v>234</v>
      </c>
      <c r="GN123" t="s">
        <v>234</v>
      </c>
      <c r="GO123" t="s">
        <v>234</v>
      </c>
      <c r="GP123" t="s">
        <v>234</v>
      </c>
      <c r="GQ123" t="s">
        <v>234</v>
      </c>
      <c r="GR123" t="s">
        <v>234</v>
      </c>
      <c r="GS123" t="s">
        <v>234</v>
      </c>
      <c r="GT123" t="s">
        <v>234</v>
      </c>
      <c r="GU123" t="s">
        <v>234</v>
      </c>
      <c r="GV123" t="s">
        <v>234</v>
      </c>
      <c r="GW123" t="s">
        <v>234</v>
      </c>
      <c r="GX123" t="s">
        <v>234</v>
      </c>
      <c r="GY123" t="s">
        <v>234</v>
      </c>
      <c r="GZ123" t="s">
        <v>238</v>
      </c>
      <c r="HA123" t="s">
        <v>234</v>
      </c>
      <c r="HB123" t="s">
        <v>234</v>
      </c>
      <c r="HC123" t="s">
        <v>234</v>
      </c>
      <c r="HD123" t="s">
        <v>234</v>
      </c>
      <c r="HE123" t="s">
        <v>234</v>
      </c>
      <c r="HF123" t="s">
        <v>234</v>
      </c>
      <c r="HG123" t="s">
        <v>234</v>
      </c>
      <c r="HH123" t="s">
        <v>234</v>
      </c>
      <c r="HI123" t="s">
        <v>234</v>
      </c>
      <c r="HJ123" t="s">
        <v>234</v>
      </c>
      <c r="HK123" t="s">
        <v>234</v>
      </c>
      <c r="HL123" t="s">
        <v>234</v>
      </c>
      <c r="HM123" t="s">
        <v>234</v>
      </c>
      <c r="HN123" t="s">
        <v>234</v>
      </c>
      <c r="HO123" t="s">
        <v>234</v>
      </c>
      <c r="HP123" t="s">
        <v>234</v>
      </c>
    </row>
    <row r="124" spans="1:224" x14ac:dyDescent="0.2">
      <c r="A124" t="s">
        <v>360</v>
      </c>
      <c r="B124" t="s">
        <v>234</v>
      </c>
      <c r="C124" t="s">
        <v>234</v>
      </c>
      <c r="D124" t="s">
        <v>234</v>
      </c>
      <c r="E124" t="s">
        <v>234</v>
      </c>
      <c r="F124" t="s">
        <v>234</v>
      </c>
      <c r="G124" t="s">
        <v>234</v>
      </c>
      <c r="H124" t="s">
        <v>234</v>
      </c>
      <c r="I124" t="s">
        <v>236</v>
      </c>
      <c r="J124" t="s">
        <v>234</v>
      </c>
      <c r="K124" t="s">
        <v>234</v>
      </c>
      <c r="L124" t="s">
        <v>234</v>
      </c>
      <c r="M124" t="s">
        <v>234</v>
      </c>
      <c r="N124" t="s">
        <v>234</v>
      </c>
      <c r="Q124" t="s">
        <v>234</v>
      </c>
      <c r="R124" t="s">
        <v>234</v>
      </c>
      <c r="S124" t="s">
        <v>241</v>
      </c>
      <c r="T124" t="s">
        <v>234</v>
      </c>
      <c r="U124" t="s">
        <v>234</v>
      </c>
      <c r="V124" t="s">
        <v>234</v>
      </c>
      <c r="W124" t="s">
        <v>236</v>
      </c>
      <c r="X124" t="s">
        <v>234</v>
      </c>
      <c r="Y124" t="s">
        <v>234</v>
      </c>
      <c r="Z124" t="s">
        <v>236</v>
      </c>
      <c r="AA124" t="s">
        <v>234</v>
      </c>
      <c r="AB124" t="s">
        <v>234</v>
      </c>
      <c r="AC124" t="s">
        <v>234</v>
      </c>
      <c r="AF124" t="s">
        <v>234</v>
      </c>
      <c r="AG124" t="s">
        <v>234</v>
      </c>
      <c r="AH124" t="s">
        <v>236</v>
      </c>
      <c r="AI124" t="s">
        <v>238</v>
      </c>
      <c r="AJ124" t="s">
        <v>234</v>
      </c>
      <c r="AK124" t="s">
        <v>234</v>
      </c>
      <c r="AL124" t="s">
        <v>234</v>
      </c>
      <c r="AM124" t="s">
        <v>234</v>
      </c>
      <c r="AN124" t="s">
        <v>234</v>
      </c>
      <c r="AO124" t="s">
        <v>234</v>
      </c>
      <c r="AP124" t="s">
        <v>234</v>
      </c>
      <c r="AQ124" t="s">
        <v>234</v>
      </c>
      <c r="AR124" t="s">
        <v>234</v>
      </c>
      <c r="AU124" t="s">
        <v>234</v>
      </c>
      <c r="AV124" t="s">
        <v>234</v>
      </c>
      <c r="AW124" t="s">
        <v>234</v>
      </c>
      <c r="AX124" t="s">
        <v>236</v>
      </c>
      <c r="AY124" t="s">
        <v>234</v>
      </c>
      <c r="AZ124" t="s">
        <v>234</v>
      </c>
      <c r="BA124" t="s">
        <v>234</v>
      </c>
      <c r="BB124" t="s">
        <v>234</v>
      </c>
      <c r="BC124" t="s">
        <v>234</v>
      </c>
      <c r="BD124" t="s">
        <v>234</v>
      </c>
      <c r="BE124" t="s">
        <v>234</v>
      </c>
      <c r="BH124" t="s">
        <v>234</v>
      </c>
      <c r="BI124" t="s">
        <v>234</v>
      </c>
      <c r="BJ124" t="s">
        <v>234</v>
      </c>
      <c r="BK124" t="s">
        <v>234</v>
      </c>
      <c r="BL124" t="s">
        <v>234</v>
      </c>
      <c r="BM124" t="s">
        <v>234</v>
      </c>
      <c r="BN124" t="s">
        <v>234</v>
      </c>
      <c r="BO124" t="s">
        <v>234</v>
      </c>
      <c r="BP124" t="s">
        <v>234</v>
      </c>
      <c r="BQ124" t="s">
        <v>234</v>
      </c>
      <c r="BR124" t="s">
        <v>237</v>
      </c>
      <c r="BS124" t="s">
        <v>234</v>
      </c>
      <c r="BT124" t="s">
        <v>236</v>
      </c>
      <c r="BW124" t="s">
        <v>234</v>
      </c>
      <c r="BX124" t="s">
        <v>234</v>
      </c>
      <c r="BY124" t="s">
        <v>234</v>
      </c>
      <c r="BZ124" t="s">
        <v>234</v>
      </c>
      <c r="CA124" t="s">
        <v>234</v>
      </c>
      <c r="CB124" t="s">
        <v>234</v>
      </c>
      <c r="CC124" t="s">
        <v>237</v>
      </c>
      <c r="CD124" t="s">
        <v>234</v>
      </c>
      <c r="CE124" t="s">
        <v>234</v>
      </c>
      <c r="CF124" t="s">
        <v>234</v>
      </c>
      <c r="CG124" t="s">
        <v>234</v>
      </c>
      <c r="CH124" t="s">
        <v>234</v>
      </c>
      <c r="CK124" t="s">
        <v>234</v>
      </c>
      <c r="CL124" t="s">
        <v>234</v>
      </c>
      <c r="CM124" t="s">
        <v>234</v>
      </c>
      <c r="CN124" t="s">
        <v>234</v>
      </c>
      <c r="CO124" t="s">
        <v>234</v>
      </c>
      <c r="CP124" t="s">
        <v>234</v>
      </c>
      <c r="CQ124" t="s">
        <v>234</v>
      </c>
      <c r="DF124" t="s">
        <v>234</v>
      </c>
      <c r="DG124" t="s">
        <v>234</v>
      </c>
      <c r="DH124" t="s">
        <v>234</v>
      </c>
      <c r="DI124" t="s">
        <v>234</v>
      </c>
      <c r="DJ124" t="s">
        <v>234</v>
      </c>
      <c r="DK124" t="s">
        <v>234</v>
      </c>
      <c r="DL124" t="s">
        <v>234</v>
      </c>
      <c r="DM124" t="s">
        <v>234</v>
      </c>
      <c r="DN124" t="s">
        <v>234</v>
      </c>
      <c r="DO124" t="s">
        <v>234</v>
      </c>
      <c r="DP124" t="s">
        <v>234</v>
      </c>
      <c r="DQ124" t="s">
        <v>234</v>
      </c>
      <c r="DR124" t="s">
        <v>234</v>
      </c>
      <c r="DS124" t="s">
        <v>234</v>
      </c>
      <c r="DT124" t="s">
        <v>234</v>
      </c>
      <c r="DX124" t="s">
        <v>234</v>
      </c>
      <c r="DY124" t="s">
        <v>234</v>
      </c>
      <c r="DZ124" t="s">
        <v>234</v>
      </c>
      <c r="EA124" t="s">
        <v>234</v>
      </c>
      <c r="EB124" t="s">
        <v>235</v>
      </c>
      <c r="EC124" t="s">
        <v>234</v>
      </c>
      <c r="ED124" t="s">
        <v>234</v>
      </c>
      <c r="EE124" t="s">
        <v>234</v>
      </c>
      <c r="EF124" t="s">
        <v>234</v>
      </c>
      <c r="EG124" t="s">
        <v>234</v>
      </c>
      <c r="EH124" t="s">
        <v>234</v>
      </c>
      <c r="EI124" t="s">
        <v>234</v>
      </c>
      <c r="EJ124" t="s">
        <v>234</v>
      </c>
      <c r="EK124" t="s">
        <v>234</v>
      </c>
      <c r="EL124" t="s">
        <v>234</v>
      </c>
      <c r="EM124" t="s">
        <v>234</v>
      </c>
      <c r="EN124" t="s">
        <v>234</v>
      </c>
      <c r="EO124" t="s">
        <v>234</v>
      </c>
      <c r="EP124" t="s">
        <v>234</v>
      </c>
      <c r="EQ124" t="s">
        <v>234</v>
      </c>
      <c r="ER124" t="s">
        <v>234</v>
      </c>
      <c r="ES124" t="s">
        <v>234</v>
      </c>
      <c r="ET124" t="s">
        <v>234</v>
      </c>
      <c r="EU124" t="s">
        <v>234</v>
      </c>
      <c r="EV124" t="s">
        <v>234</v>
      </c>
      <c r="EW124" t="s">
        <v>235</v>
      </c>
      <c r="EX124" t="s">
        <v>234</v>
      </c>
      <c r="EY124" t="s">
        <v>234</v>
      </c>
      <c r="EZ124" t="s">
        <v>234</v>
      </c>
      <c r="FA124" t="s">
        <v>234</v>
      </c>
      <c r="FB124" t="s">
        <v>234</v>
      </c>
      <c r="FC124" t="s">
        <v>234</v>
      </c>
      <c r="FD124" t="s">
        <v>234</v>
      </c>
      <c r="FE124" t="s">
        <v>234</v>
      </c>
      <c r="FF124" t="s">
        <v>234</v>
      </c>
      <c r="FG124" t="s">
        <v>234</v>
      </c>
      <c r="FH124" t="s">
        <v>234</v>
      </c>
      <c r="FI124" t="s">
        <v>234</v>
      </c>
      <c r="FJ124" t="s">
        <v>234</v>
      </c>
      <c r="FK124" t="s">
        <v>234</v>
      </c>
      <c r="FL124" t="s">
        <v>234</v>
      </c>
      <c r="FM124" t="s">
        <v>234</v>
      </c>
      <c r="FN124" t="s">
        <v>234</v>
      </c>
      <c r="FO124" t="s">
        <v>234</v>
      </c>
      <c r="FP124" t="s">
        <v>234</v>
      </c>
      <c r="FQ124" t="s">
        <v>234</v>
      </c>
      <c r="FR124" t="s">
        <v>234</v>
      </c>
      <c r="FU124" t="s">
        <v>234</v>
      </c>
      <c r="FV124" t="s">
        <v>234</v>
      </c>
      <c r="FW124" t="s">
        <v>234</v>
      </c>
      <c r="FX124" t="s">
        <v>234</v>
      </c>
      <c r="FY124" t="s">
        <v>234</v>
      </c>
      <c r="FZ124" t="s">
        <v>234</v>
      </c>
      <c r="GA124" t="s">
        <v>234</v>
      </c>
      <c r="GB124" t="s">
        <v>234</v>
      </c>
      <c r="GC124" t="s">
        <v>234</v>
      </c>
      <c r="GD124" t="s">
        <v>234</v>
      </c>
      <c r="GE124" t="s">
        <v>234</v>
      </c>
      <c r="GF124" t="s">
        <v>234</v>
      </c>
      <c r="GG124" t="s">
        <v>234</v>
      </c>
      <c r="GH124" t="s">
        <v>234</v>
      </c>
      <c r="GI124" t="s">
        <v>234</v>
      </c>
      <c r="GJ124" t="s">
        <v>234</v>
      </c>
      <c r="GK124" t="s">
        <v>234</v>
      </c>
      <c r="GL124" t="s">
        <v>234</v>
      </c>
      <c r="GM124" t="s">
        <v>234</v>
      </c>
      <c r="GN124" t="s">
        <v>234</v>
      </c>
      <c r="GO124" t="s">
        <v>234</v>
      </c>
      <c r="GP124" t="s">
        <v>234</v>
      </c>
      <c r="GQ124" t="s">
        <v>234</v>
      </c>
      <c r="GR124" t="s">
        <v>234</v>
      </c>
      <c r="GS124" t="s">
        <v>234</v>
      </c>
      <c r="GT124" t="s">
        <v>234</v>
      </c>
      <c r="GU124" t="s">
        <v>234</v>
      </c>
      <c r="GV124" t="s">
        <v>234</v>
      </c>
      <c r="GW124" t="s">
        <v>234</v>
      </c>
      <c r="GX124" t="s">
        <v>234</v>
      </c>
      <c r="GY124" t="s">
        <v>234</v>
      </c>
      <c r="GZ124" t="s">
        <v>234</v>
      </c>
      <c r="HA124" t="s">
        <v>234</v>
      </c>
      <c r="HB124" t="s">
        <v>234</v>
      </c>
      <c r="HC124" t="s">
        <v>234</v>
      </c>
      <c r="HD124" t="s">
        <v>234</v>
      </c>
      <c r="HE124" t="s">
        <v>234</v>
      </c>
      <c r="HF124" t="s">
        <v>234</v>
      </c>
      <c r="HG124" t="s">
        <v>234</v>
      </c>
      <c r="HH124" t="s">
        <v>234</v>
      </c>
      <c r="HI124" t="s">
        <v>234</v>
      </c>
      <c r="HJ124" t="s">
        <v>234</v>
      </c>
      <c r="HK124" t="s">
        <v>234</v>
      </c>
      <c r="HL124" t="s">
        <v>234</v>
      </c>
      <c r="HM124" t="s">
        <v>234</v>
      </c>
      <c r="HN124" t="s">
        <v>234</v>
      </c>
      <c r="HO124" t="s">
        <v>234</v>
      </c>
      <c r="HP124" t="s">
        <v>234</v>
      </c>
    </row>
    <row r="125" spans="1:224" x14ac:dyDescent="0.2">
      <c r="A125" t="s">
        <v>361</v>
      </c>
      <c r="B125" t="s">
        <v>234</v>
      </c>
      <c r="C125" t="s">
        <v>234</v>
      </c>
      <c r="D125" t="s">
        <v>234</v>
      </c>
      <c r="E125" t="s">
        <v>234</v>
      </c>
      <c r="F125" t="s">
        <v>234</v>
      </c>
      <c r="G125" t="s">
        <v>234</v>
      </c>
      <c r="H125" t="s">
        <v>234</v>
      </c>
      <c r="I125" t="s">
        <v>235</v>
      </c>
      <c r="J125" t="s">
        <v>234</v>
      </c>
      <c r="K125" t="s">
        <v>234</v>
      </c>
      <c r="L125" t="s">
        <v>241</v>
      </c>
      <c r="M125" t="s">
        <v>234</v>
      </c>
      <c r="N125" t="s">
        <v>234</v>
      </c>
      <c r="Q125" t="s">
        <v>234</v>
      </c>
      <c r="R125" t="s">
        <v>234</v>
      </c>
      <c r="S125" t="s">
        <v>234</v>
      </c>
      <c r="T125" t="s">
        <v>234</v>
      </c>
      <c r="U125" t="s">
        <v>235</v>
      </c>
      <c r="V125" t="s">
        <v>234</v>
      </c>
      <c r="W125" t="s">
        <v>236</v>
      </c>
      <c r="X125" t="s">
        <v>234</v>
      </c>
      <c r="Y125" t="s">
        <v>234</v>
      </c>
      <c r="Z125" t="s">
        <v>236</v>
      </c>
      <c r="AA125" t="s">
        <v>234</v>
      </c>
      <c r="AB125" t="s">
        <v>234</v>
      </c>
      <c r="AC125" t="s">
        <v>234</v>
      </c>
      <c r="AF125" t="s">
        <v>234</v>
      </c>
      <c r="AG125" t="s">
        <v>234</v>
      </c>
      <c r="AH125" t="s">
        <v>236</v>
      </c>
      <c r="AI125" t="s">
        <v>234</v>
      </c>
      <c r="AJ125" t="s">
        <v>234</v>
      </c>
      <c r="AK125" t="s">
        <v>234</v>
      </c>
      <c r="AL125" t="s">
        <v>241</v>
      </c>
      <c r="AM125" t="s">
        <v>234</v>
      </c>
      <c r="AN125" t="s">
        <v>234</v>
      </c>
      <c r="AO125" t="s">
        <v>234</v>
      </c>
      <c r="AP125" t="s">
        <v>234</v>
      </c>
      <c r="AQ125" t="s">
        <v>234</v>
      </c>
      <c r="AR125" t="s">
        <v>241</v>
      </c>
      <c r="AU125" t="s">
        <v>234</v>
      </c>
      <c r="AV125" t="s">
        <v>234</v>
      </c>
      <c r="AW125" t="s">
        <v>234</v>
      </c>
      <c r="AX125" t="s">
        <v>236</v>
      </c>
      <c r="AY125" t="s">
        <v>234</v>
      </c>
      <c r="AZ125" t="s">
        <v>234</v>
      </c>
      <c r="BA125" t="s">
        <v>234</v>
      </c>
      <c r="BB125" t="s">
        <v>234</v>
      </c>
      <c r="BC125" t="s">
        <v>234</v>
      </c>
      <c r="BD125" t="s">
        <v>234</v>
      </c>
      <c r="BE125" t="s">
        <v>234</v>
      </c>
      <c r="BH125" t="s">
        <v>234</v>
      </c>
      <c r="BI125" t="s">
        <v>234</v>
      </c>
      <c r="BJ125" t="s">
        <v>234</v>
      </c>
      <c r="BK125" t="s">
        <v>234</v>
      </c>
      <c r="BL125" t="s">
        <v>234</v>
      </c>
      <c r="BM125" t="s">
        <v>234</v>
      </c>
      <c r="BN125" t="s">
        <v>234</v>
      </c>
      <c r="BO125" t="s">
        <v>234</v>
      </c>
      <c r="BP125" t="s">
        <v>234</v>
      </c>
      <c r="BQ125" t="s">
        <v>234</v>
      </c>
      <c r="BR125" t="s">
        <v>234</v>
      </c>
      <c r="BS125" t="s">
        <v>234</v>
      </c>
      <c r="BT125" t="s">
        <v>236</v>
      </c>
      <c r="BW125" t="s">
        <v>234</v>
      </c>
      <c r="BX125" t="s">
        <v>234</v>
      </c>
      <c r="BY125" t="s">
        <v>234</v>
      </c>
      <c r="BZ125" t="s">
        <v>234</v>
      </c>
      <c r="CA125" t="s">
        <v>234</v>
      </c>
      <c r="CB125" t="s">
        <v>234</v>
      </c>
      <c r="CC125" t="s">
        <v>238</v>
      </c>
      <c r="CD125" t="s">
        <v>234</v>
      </c>
      <c r="CE125" t="s">
        <v>234</v>
      </c>
      <c r="CF125" t="s">
        <v>234</v>
      </c>
      <c r="CG125" t="s">
        <v>234</v>
      </c>
      <c r="CH125" t="s">
        <v>234</v>
      </c>
      <c r="CK125" t="s">
        <v>234</v>
      </c>
      <c r="CL125" t="s">
        <v>234</v>
      </c>
      <c r="CM125" t="s">
        <v>234</v>
      </c>
      <c r="CN125" t="s">
        <v>234</v>
      </c>
      <c r="CO125" t="s">
        <v>241</v>
      </c>
      <c r="CP125" t="s">
        <v>234</v>
      </c>
      <c r="CQ125" t="s">
        <v>234</v>
      </c>
      <c r="DF125" t="s">
        <v>234</v>
      </c>
      <c r="DG125" t="s">
        <v>234</v>
      </c>
      <c r="DH125" t="s">
        <v>234</v>
      </c>
      <c r="DI125" t="s">
        <v>234</v>
      </c>
      <c r="DJ125" t="s">
        <v>234</v>
      </c>
      <c r="DK125" t="s">
        <v>234</v>
      </c>
      <c r="DL125" t="s">
        <v>234</v>
      </c>
      <c r="DM125" t="s">
        <v>234</v>
      </c>
      <c r="DN125" t="s">
        <v>234</v>
      </c>
      <c r="DO125" t="s">
        <v>234</v>
      </c>
      <c r="DP125" t="s">
        <v>241</v>
      </c>
      <c r="DQ125" t="s">
        <v>234</v>
      </c>
      <c r="DR125" t="s">
        <v>234</v>
      </c>
      <c r="DS125" t="s">
        <v>234</v>
      </c>
      <c r="DT125" t="s">
        <v>234</v>
      </c>
      <c r="DX125" t="s">
        <v>234</v>
      </c>
      <c r="DY125" t="s">
        <v>234</v>
      </c>
      <c r="DZ125" t="s">
        <v>234</v>
      </c>
      <c r="EA125" t="s">
        <v>234</v>
      </c>
      <c r="EB125" t="s">
        <v>235</v>
      </c>
      <c r="EC125" t="s">
        <v>234</v>
      </c>
      <c r="ED125" t="s">
        <v>234</v>
      </c>
      <c r="EE125" t="s">
        <v>234</v>
      </c>
      <c r="EF125" t="s">
        <v>234</v>
      </c>
      <c r="EG125" t="s">
        <v>234</v>
      </c>
      <c r="EH125" t="s">
        <v>234</v>
      </c>
      <c r="EI125" t="s">
        <v>234</v>
      </c>
      <c r="EJ125" t="s">
        <v>234</v>
      </c>
      <c r="EK125" t="s">
        <v>234</v>
      </c>
      <c r="EL125" t="s">
        <v>234</v>
      </c>
      <c r="EM125" t="s">
        <v>234</v>
      </c>
      <c r="EN125" t="s">
        <v>234</v>
      </c>
      <c r="EO125" t="s">
        <v>234</v>
      </c>
      <c r="EP125" t="s">
        <v>234</v>
      </c>
      <c r="EQ125" t="s">
        <v>234</v>
      </c>
      <c r="ER125" t="s">
        <v>234</v>
      </c>
      <c r="ES125" t="s">
        <v>234</v>
      </c>
      <c r="ET125" t="s">
        <v>234</v>
      </c>
      <c r="EU125" t="s">
        <v>234</v>
      </c>
      <c r="EV125" t="s">
        <v>234</v>
      </c>
      <c r="EW125" t="s">
        <v>234</v>
      </c>
      <c r="EX125" t="s">
        <v>234</v>
      </c>
      <c r="EY125" t="s">
        <v>234</v>
      </c>
      <c r="EZ125" t="s">
        <v>234</v>
      </c>
      <c r="FA125" t="s">
        <v>234</v>
      </c>
      <c r="FB125" t="s">
        <v>234</v>
      </c>
      <c r="FC125" t="s">
        <v>234</v>
      </c>
      <c r="FD125" t="s">
        <v>234</v>
      </c>
      <c r="FE125" t="s">
        <v>234</v>
      </c>
      <c r="FF125" t="s">
        <v>234</v>
      </c>
      <c r="FG125" t="s">
        <v>234</v>
      </c>
      <c r="FH125" t="s">
        <v>234</v>
      </c>
      <c r="FI125" t="s">
        <v>234</v>
      </c>
      <c r="FJ125" t="s">
        <v>234</v>
      </c>
      <c r="FK125" t="s">
        <v>234</v>
      </c>
      <c r="FL125" t="s">
        <v>234</v>
      </c>
      <c r="FM125" t="s">
        <v>234</v>
      </c>
      <c r="FN125" t="s">
        <v>234</v>
      </c>
      <c r="FO125" t="s">
        <v>234</v>
      </c>
      <c r="FP125" t="s">
        <v>234</v>
      </c>
      <c r="FQ125" t="s">
        <v>234</v>
      </c>
      <c r="FR125" t="s">
        <v>234</v>
      </c>
      <c r="FU125" t="s">
        <v>234</v>
      </c>
      <c r="FV125" t="s">
        <v>234</v>
      </c>
      <c r="FW125" t="s">
        <v>234</v>
      </c>
      <c r="FX125" t="s">
        <v>234</v>
      </c>
      <c r="FY125" t="s">
        <v>234</v>
      </c>
      <c r="FZ125" t="s">
        <v>234</v>
      </c>
      <c r="GA125" t="s">
        <v>234</v>
      </c>
      <c r="GB125" t="s">
        <v>234</v>
      </c>
      <c r="GC125" t="s">
        <v>234</v>
      </c>
      <c r="GD125" t="s">
        <v>234</v>
      </c>
      <c r="GE125" t="s">
        <v>234</v>
      </c>
      <c r="GF125" t="s">
        <v>234</v>
      </c>
      <c r="GG125" t="s">
        <v>234</v>
      </c>
      <c r="GH125" t="s">
        <v>234</v>
      </c>
      <c r="GI125" t="s">
        <v>234</v>
      </c>
      <c r="GJ125" t="s">
        <v>234</v>
      </c>
      <c r="GK125" t="s">
        <v>234</v>
      </c>
      <c r="GL125" t="s">
        <v>234</v>
      </c>
      <c r="GM125" t="s">
        <v>234</v>
      </c>
      <c r="GN125" t="s">
        <v>234</v>
      </c>
      <c r="GO125" t="s">
        <v>234</v>
      </c>
      <c r="GP125" t="s">
        <v>234</v>
      </c>
      <c r="GQ125" t="s">
        <v>234</v>
      </c>
      <c r="GR125" t="s">
        <v>234</v>
      </c>
      <c r="GS125" t="s">
        <v>234</v>
      </c>
      <c r="GT125" t="s">
        <v>234</v>
      </c>
      <c r="GU125" t="s">
        <v>234</v>
      </c>
      <c r="GV125" t="s">
        <v>234</v>
      </c>
      <c r="GW125" t="s">
        <v>234</v>
      </c>
      <c r="GX125" t="s">
        <v>234</v>
      </c>
      <c r="GY125" t="s">
        <v>234</v>
      </c>
      <c r="GZ125" t="s">
        <v>234</v>
      </c>
      <c r="HA125" t="s">
        <v>234</v>
      </c>
      <c r="HB125" t="s">
        <v>234</v>
      </c>
      <c r="HC125" t="s">
        <v>234</v>
      </c>
      <c r="HD125" t="s">
        <v>234</v>
      </c>
      <c r="HE125" t="s">
        <v>234</v>
      </c>
      <c r="HF125" t="s">
        <v>234</v>
      </c>
      <c r="HG125" t="s">
        <v>234</v>
      </c>
      <c r="HH125" t="s">
        <v>234</v>
      </c>
      <c r="HI125" t="s">
        <v>234</v>
      </c>
      <c r="HJ125" t="s">
        <v>234</v>
      </c>
      <c r="HK125" t="s">
        <v>234</v>
      </c>
      <c r="HL125" t="s">
        <v>234</v>
      </c>
      <c r="HM125" t="s">
        <v>234</v>
      </c>
      <c r="HN125" t="s">
        <v>234</v>
      </c>
      <c r="HO125" t="s">
        <v>234</v>
      </c>
      <c r="HP125" t="s">
        <v>234</v>
      </c>
    </row>
    <row r="126" spans="1:224" x14ac:dyDescent="0.2">
      <c r="A126" t="s">
        <v>362</v>
      </c>
      <c r="B126" t="s">
        <v>234</v>
      </c>
      <c r="C126" t="s">
        <v>234</v>
      </c>
      <c r="D126" t="s">
        <v>234</v>
      </c>
      <c r="E126" t="s">
        <v>234</v>
      </c>
      <c r="F126" t="s">
        <v>234</v>
      </c>
      <c r="G126" t="s">
        <v>234</v>
      </c>
      <c r="H126" t="s">
        <v>234</v>
      </c>
      <c r="I126" t="s">
        <v>235</v>
      </c>
      <c r="J126" t="s">
        <v>234</v>
      </c>
      <c r="K126" t="s">
        <v>234</v>
      </c>
      <c r="L126" t="s">
        <v>234</v>
      </c>
      <c r="M126" t="s">
        <v>234</v>
      </c>
      <c r="N126" t="s">
        <v>234</v>
      </c>
      <c r="Q126" t="s">
        <v>234</v>
      </c>
      <c r="R126" t="s">
        <v>234</v>
      </c>
      <c r="S126" t="s">
        <v>234</v>
      </c>
      <c r="T126" t="s">
        <v>234</v>
      </c>
      <c r="U126" t="s">
        <v>235</v>
      </c>
      <c r="V126" t="s">
        <v>234</v>
      </c>
      <c r="W126" t="s">
        <v>236</v>
      </c>
      <c r="X126" t="s">
        <v>234</v>
      </c>
      <c r="Y126" t="s">
        <v>234</v>
      </c>
      <c r="Z126" t="s">
        <v>236</v>
      </c>
      <c r="AA126" t="s">
        <v>234</v>
      </c>
      <c r="AB126" t="s">
        <v>234</v>
      </c>
      <c r="AC126" t="s">
        <v>234</v>
      </c>
      <c r="AF126" t="s">
        <v>234</v>
      </c>
      <c r="AG126" t="s">
        <v>234</v>
      </c>
      <c r="AH126" t="s">
        <v>236</v>
      </c>
      <c r="AI126" t="s">
        <v>234</v>
      </c>
      <c r="AJ126" t="s">
        <v>234</v>
      </c>
      <c r="AK126" t="s">
        <v>234</v>
      </c>
      <c r="AL126" t="s">
        <v>234</v>
      </c>
      <c r="AM126" t="s">
        <v>234</v>
      </c>
      <c r="AN126" t="s">
        <v>234</v>
      </c>
      <c r="AO126" t="s">
        <v>234</v>
      </c>
      <c r="AP126" t="s">
        <v>234</v>
      </c>
      <c r="AQ126" t="s">
        <v>234</v>
      </c>
      <c r="AR126" t="s">
        <v>234</v>
      </c>
      <c r="AU126" t="s">
        <v>234</v>
      </c>
      <c r="AV126" t="s">
        <v>234</v>
      </c>
      <c r="AW126" t="s">
        <v>234</v>
      </c>
      <c r="AX126" t="s">
        <v>236</v>
      </c>
      <c r="AY126" t="s">
        <v>234</v>
      </c>
      <c r="AZ126" t="s">
        <v>234</v>
      </c>
      <c r="BA126" t="s">
        <v>234</v>
      </c>
      <c r="BB126" t="s">
        <v>234</v>
      </c>
      <c r="BC126" t="s">
        <v>234</v>
      </c>
      <c r="BD126" t="s">
        <v>234</v>
      </c>
      <c r="BE126" t="s">
        <v>234</v>
      </c>
      <c r="BH126" t="s">
        <v>234</v>
      </c>
      <c r="BI126" t="s">
        <v>234</v>
      </c>
      <c r="BJ126" t="s">
        <v>234</v>
      </c>
      <c r="BK126" t="s">
        <v>234</v>
      </c>
      <c r="BL126" t="s">
        <v>234</v>
      </c>
      <c r="BM126" t="s">
        <v>234</v>
      </c>
      <c r="BN126" t="s">
        <v>234</v>
      </c>
      <c r="BO126" t="s">
        <v>234</v>
      </c>
      <c r="BP126" t="s">
        <v>234</v>
      </c>
      <c r="BQ126" t="s">
        <v>234</v>
      </c>
      <c r="BR126" t="s">
        <v>234</v>
      </c>
      <c r="BS126" t="s">
        <v>234</v>
      </c>
      <c r="BT126" t="s">
        <v>236</v>
      </c>
      <c r="BW126" t="s">
        <v>234</v>
      </c>
      <c r="BX126" t="s">
        <v>234</v>
      </c>
      <c r="BY126" t="s">
        <v>234</v>
      </c>
      <c r="BZ126" t="s">
        <v>234</v>
      </c>
      <c r="CA126" t="s">
        <v>234</v>
      </c>
      <c r="CB126" t="s">
        <v>234</v>
      </c>
      <c r="CC126" t="s">
        <v>238</v>
      </c>
      <c r="CD126" t="s">
        <v>234</v>
      </c>
      <c r="CE126" t="s">
        <v>234</v>
      </c>
      <c r="CF126" t="s">
        <v>234</v>
      </c>
      <c r="CG126" t="s">
        <v>234</v>
      </c>
      <c r="CH126" t="s">
        <v>234</v>
      </c>
      <c r="CK126" t="s">
        <v>234</v>
      </c>
      <c r="CL126" t="s">
        <v>236</v>
      </c>
      <c r="CM126" t="s">
        <v>234</v>
      </c>
      <c r="CN126" t="s">
        <v>234</v>
      </c>
      <c r="CO126" t="s">
        <v>234</v>
      </c>
      <c r="CP126" t="s">
        <v>234</v>
      </c>
      <c r="CQ126" t="s">
        <v>234</v>
      </c>
      <c r="DF126" t="s">
        <v>234</v>
      </c>
      <c r="DG126" t="s">
        <v>234</v>
      </c>
      <c r="DH126" t="s">
        <v>234</v>
      </c>
      <c r="DI126" t="s">
        <v>234</v>
      </c>
      <c r="DJ126" t="s">
        <v>234</v>
      </c>
      <c r="DK126" t="s">
        <v>234</v>
      </c>
      <c r="DL126" t="s">
        <v>234</v>
      </c>
      <c r="DM126" t="s">
        <v>234</v>
      </c>
      <c r="DN126" t="s">
        <v>234</v>
      </c>
      <c r="DO126" t="s">
        <v>234</v>
      </c>
      <c r="DP126" t="s">
        <v>234</v>
      </c>
      <c r="DQ126" t="s">
        <v>234</v>
      </c>
      <c r="DR126" t="s">
        <v>234</v>
      </c>
      <c r="DS126" t="s">
        <v>234</v>
      </c>
      <c r="DT126" t="s">
        <v>234</v>
      </c>
      <c r="DX126" t="s">
        <v>234</v>
      </c>
      <c r="DY126" t="s">
        <v>234</v>
      </c>
      <c r="DZ126" t="s">
        <v>234</v>
      </c>
      <c r="EA126" t="s">
        <v>234</v>
      </c>
      <c r="EB126" t="s">
        <v>235</v>
      </c>
      <c r="EC126" t="s">
        <v>234</v>
      </c>
      <c r="ED126" t="s">
        <v>234</v>
      </c>
      <c r="EE126" t="s">
        <v>234</v>
      </c>
      <c r="EF126" t="s">
        <v>234</v>
      </c>
      <c r="EG126" t="s">
        <v>234</v>
      </c>
      <c r="EH126" t="s">
        <v>234</v>
      </c>
      <c r="EI126" t="s">
        <v>234</v>
      </c>
      <c r="EJ126" t="s">
        <v>234</v>
      </c>
      <c r="EK126" t="s">
        <v>234</v>
      </c>
      <c r="EL126" t="s">
        <v>234</v>
      </c>
      <c r="EM126" t="s">
        <v>234</v>
      </c>
      <c r="EN126" t="s">
        <v>234</v>
      </c>
      <c r="EO126" t="s">
        <v>234</v>
      </c>
      <c r="EP126" t="s">
        <v>234</v>
      </c>
      <c r="EQ126" t="s">
        <v>234</v>
      </c>
      <c r="ER126" t="s">
        <v>234</v>
      </c>
      <c r="ES126" t="s">
        <v>234</v>
      </c>
      <c r="ET126" t="s">
        <v>234</v>
      </c>
      <c r="EU126" t="s">
        <v>234</v>
      </c>
      <c r="EV126" t="s">
        <v>234</v>
      </c>
      <c r="EW126" t="s">
        <v>234</v>
      </c>
      <c r="EX126" t="s">
        <v>234</v>
      </c>
      <c r="EY126" t="s">
        <v>234</v>
      </c>
      <c r="EZ126" t="s">
        <v>234</v>
      </c>
      <c r="FA126" t="s">
        <v>234</v>
      </c>
      <c r="FB126" t="s">
        <v>234</v>
      </c>
      <c r="FC126" t="s">
        <v>234</v>
      </c>
      <c r="FD126" t="s">
        <v>234</v>
      </c>
      <c r="FE126" t="s">
        <v>234</v>
      </c>
      <c r="FF126" t="s">
        <v>234</v>
      </c>
      <c r="FG126" t="s">
        <v>234</v>
      </c>
      <c r="FH126" t="s">
        <v>234</v>
      </c>
      <c r="FI126" t="s">
        <v>234</v>
      </c>
      <c r="FJ126" t="s">
        <v>234</v>
      </c>
      <c r="FK126" t="s">
        <v>234</v>
      </c>
      <c r="FL126" t="s">
        <v>234</v>
      </c>
      <c r="FM126" t="s">
        <v>234</v>
      </c>
      <c r="FN126" t="s">
        <v>234</v>
      </c>
      <c r="FO126" t="s">
        <v>234</v>
      </c>
      <c r="FP126" t="s">
        <v>234</v>
      </c>
      <c r="FQ126" t="s">
        <v>234</v>
      </c>
      <c r="FR126" t="s">
        <v>234</v>
      </c>
      <c r="FU126" t="s">
        <v>234</v>
      </c>
      <c r="FV126" t="s">
        <v>234</v>
      </c>
      <c r="FW126" t="s">
        <v>234</v>
      </c>
      <c r="FX126" t="s">
        <v>234</v>
      </c>
      <c r="FY126" t="s">
        <v>234</v>
      </c>
      <c r="FZ126" t="s">
        <v>234</v>
      </c>
      <c r="GA126" t="s">
        <v>234</v>
      </c>
      <c r="GB126" t="s">
        <v>234</v>
      </c>
      <c r="GC126" t="s">
        <v>234</v>
      </c>
      <c r="GD126" t="s">
        <v>234</v>
      </c>
      <c r="GE126" t="s">
        <v>241</v>
      </c>
      <c r="GF126" t="s">
        <v>234</v>
      </c>
      <c r="GG126" t="s">
        <v>234</v>
      </c>
      <c r="GH126" t="s">
        <v>234</v>
      </c>
      <c r="GI126" t="s">
        <v>234</v>
      </c>
      <c r="GJ126" t="s">
        <v>234</v>
      </c>
      <c r="GK126" t="s">
        <v>234</v>
      </c>
      <c r="GL126" t="s">
        <v>234</v>
      </c>
      <c r="GM126" t="s">
        <v>234</v>
      </c>
      <c r="GN126" t="s">
        <v>234</v>
      </c>
      <c r="GO126" t="s">
        <v>234</v>
      </c>
      <c r="GP126" t="s">
        <v>234</v>
      </c>
      <c r="GQ126" t="s">
        <v>234</v>
      </c>
      <c r="GR126" t="s">
        <v>234</v>
      </c>
      <c r="GS126" t="s">
        <v>234</v>
      </c>
      <c r="GT126" t="s">
        <v>234</v>
      </c>
      <c r="GU126" t="s">
        <v>234</v>
      </c>
      <c r="GV126" t="s">
        <v>234</v>
      </c>
      <c r="GW126" t="s">
        <v>234</v>
      </c>
      <c r="GX126" t="s">
        <v>234</v>
      </c>
      <c r="GY126" t="s">
        <v>234</v>
      </c>
      <c r="GZ126" t="s">
        <v>234</v>
      </c>
      <c r="HA126" t="s">
        <v>234</v>
      </c>
      <c r="HB126" t="s">
        <v>234</v>
      </c>
      <c r="HC126" t="s">
        <v>234</v>
      </c>
      <c r="HD126" t="s">
        <v>234</v>
      </c>
      <c r="HE126" t="s">
        <v>234</v>
      </c>
      <c r="HF126" t="s">
        <v>234</v>
      </c>
      <c r="HG126" t="s">
        <v>234</v>
      </c>
      <c r="HH126" t="s">
        <v>234</v>
      </c>
      <c r="HI126" t="s">
        <v>234</v>
      </c>
      <c r="HJ126" t="s">
        <v>234</v>
      </c>
      <c r="HK126" t="s">
        <v>234</v>
      </c>
      <c r="HL126" t="s">
        <v>234</v>
      </c>
      <c r="HM126" t="s">
        <v>234</v>
      </c>
      <c r="HN126" t="s">
        <v>234</v>
      </c>
      <c r="HO126" t="s">
        <v>234</v>
      </c>
      <c r="HP126" t="s">
        <v>234</v>
      </c>
    </row>
    <row r="127" spans="1:224" x14ac:dyDescent="0.2">
      <c r="A127" t="s">
        <v>363</v>
      </c>
      <c r="B127" t="s">
        <v>234</v>
      </c>
      <c r="C127" t="s">
        <v>234</v>
      </c>
      <c r="D127" t="s">
        <v>234</v>
      </c>
      <c r="E127" t="s">
        <v>234</v>
      </c>
      <c r="F127" t="s">
        <v>234</v>
      </c>
      <c r="G127" t="s">
        <v>234</v>
      </c>
      <c r="H127" t="s">
        <v>234</v>
      </c>
      <c r="I127" t="s">
        <v>234</v>
      </c>
      <c r="J127" t="s">
        <v>234</v>
      </c>
      <c r="K127" t="s">
        <v>234</v>
      </c>
      <c r="L127" t="s">
        <v>234</v>
      </c>
      <c r="M127" t="s">
        <v>234</v>
      </c>
      <c r="N127" t="s">
        <v>234</v>
      </c>
      <c r="Q127" t="s">
        <v>234</v>
      </c>
      <c r="R127" t="s">
        <v>234</v>
      </c>
      <c r="S127" t="s">
        <v>234</v>
      </c>
      <c r="T127" t="s">
        <v>234</v>
      </c>
      <c r="U127" t="s">
        <v>234</v>
      </c>
      <c r="V127" t="s">
        <v>234</v>
      </c>
      <c r="W127" t="s">
        <v>236</v>
      </c>
      <c r="X127" t="s">
        <v>234</v>
      </c>
      <c r="Y127" t="s">
        <v>234</v>
      </c>
      <c r="Z127" t="s">
        <v>236</v>
      </c>
      <c r="AA127" t="s">
        <v>234</v>
      </c>
      <c r="AB127" t="s">
        <v>234</v>
      </c>
      <c r="AC127" t="s">
        <v>234</v>
      </c>
      <c r="AF127" t="s">
        <v>234</v>
      </c>
      <c r="AG127" t="s">
        <v>234</v>
      </c>
      <c r="AH127" t="s">
        <v>236</v>
      </c>
      <c r="AI127" t="s">
        <v>234</v>
      </c>
      <c r="AJ127" t="s">
        <v>234</v>
      </c>
      <c r="AK127" t="s">
        <v>234</v>
      </c>
      <c r="AL127" t="s">
        <v>234</v>
      </c>
      <c r="AM127" t="s">
        <v>234</v>
      </c>
      <c r="AN127" t="s">
        <v>234</v>
      </c>
      <c r="AO127" t="s">
        <v>234</v>
      </c>
      <c r="AP127" t="s">
        <v>234</v>
      </c>
      <c r="AQ127" t="s">
        <v>234</v>
      </c>
      <c r="AR127" t="s">
        <v>234</v>
      </c>
      <c r="AU127" t="s">
        <v>234</v>
      </c>
      <c r="AV127" t="s">
        <v>234</v>
      </c>
      <c r="AW127" t="s">
        <v>234</v>
      </c>
      <c r="AX127" t="s">
        <v>236</v>
      </c>
      <c r="AY127" t="s">
        <v>234</v>
      </c>
      <c r="AZ127" t="s">
        <v>234</v>
      </c>
      <c r="BA127" t="s">
        <v>234</v>
      </c>
      <c r="BB127" t="s">
        <v>234</v>
      </c>
      <c r="BC127" t="s">
        <v>234</v>
      </c>
      <c r="BD127" t="s">
        <v>234</v>
      </c>
      <c r="BE127" t="s">
        <v>234</v>
      </c>
      <c r="BH127" t="s">
        <v>234</v>
      </c>
      <c r="BI127" t="s">
        <v>234</v>
      </c>
      <c r="BJ127" t="s">
        <v>234</v>
      </c>
      <c r="BK127" t="s">
        <v>234</v>
      </c>
      <c r="BL127" t="s">
        <v>234</v>
      </c>
      <c r="BM127" t="s">
        <v>234</v>
      </c>
      <c r="BN127" t="s">
        <v>234</v>
      </c>
      <c r="BO127" t="s">
        <v>234</v>
      </c>
      <c r="BP127" t="s">
        <v>234</v>
      </c>
      <c r="BQ127" t="s">
        <v>234</v>
      </c>
      <c r="BR127" t="s">
        <v>234</v>
      </c>
      <c r="BS127" t="s">
        <v>234</v>
      </c>
      <c r="BT127" t="s">
        <v>236</v>
      </c>
      <c r="BW127" t="s">
        <v>234</v>
      </c>
      <c r="BX127" t="s">
        <v>234</v>
      </c>
      <c r="BY127" t="s">
        <v>234</v>
      </c>
      <c r="BZ127" t="s">
        <v>234</v>
      </c>
      <c r="CA127" t="s">
        <v>234</v>
      </c>
      <c r="CB127" t="s">
        <v>234</v>
      </c>
      <c r="CC127" t="s">
        <v>238</v>
      </c>
      <c r="CD127" t="s">
        <v>234</v>
      </c>
      <c r="CE127" t="s">
        <v>234</v>
      </c>
      <c r="CF127" t="s">
        <v>234</v>
      </c>
      <c r="CG127" t="s">
        <v>234</v>
      </c>
      <c r="CH127" t="s">
        <v>234</v>
      </c>
      <c r="CK127" t="s">
        <v>234</v>
      </c>
      <c r="CL127" t="s">
        <v>234</v>
      </c>
      <c r="CM127" t="s">
        <v>234</v>
      </c>
      <c r="CN127" t="s">
        <v>234</v>
      </c>
      <c r="CO127" t="s">
        <v>234</v>
      </c>
      <c r="CP127" t="s">
        <v>234</v>
      </c>
      <c r="CQ127" t="s">
        <v>234</v>
      </c>
      <c r="DF127" t="s">
        <v>234</v>
      </c>
      <c r="DG127" t="s">
        <v>234</v>
      </c>
      <c r="DH127" t="s">
        <v>234</v>
      </c>
      <c r="DI127" t="s">
        <v>234</v>
      </c>
      <c r="DJ127" t="s">
        <v>234</v>
      </c>
      <c r="DK127" t="s">
        <v>234</v>
      </c>
      <c r="DL127" t="s">
        <v>234</v>
      </c>
      <c r="DM127" t="s">
        <v>234</v>
      </c>
      <c r="DN127" t="s">
        <v>234</v>
      </c>
      <c r="DO127" t="s">
        <v>234</v>
      </c>
      <c r="DP127" t="s">
        <v>234</v>
      </c>
      <c r="DQ127" t="s">
        <v>234</v>
      </c>
      <c r="DR127" t="s">
        <v>234</v>
      </c>
      <c r="DS127" t="s">
        <v>234</v>
      </c>
      <c r="DT127" t="s">
        <v>234</v>
      </c>
      <c r="DX127" t="s">
        <v>234</v>
      </c>
      <c r="DY127" t="s">
        <v>234</v>
      </c>
      <c r="DZ127" t="s">
        <v>234</v>
      </c>
      <c r="EA127" t="s">
        <v>234</v>
      </c>
      <c r="EB127" t="s">
        <v>234</v>
      </c>
      <c r="EC127" t="s">
        <v>234</v>
      </c>
      <c r="ED127" t="s">
        <v>234</v>
      </c>
      <c r="EE127" t="s">
        <v>234</v>
      </c>
      <c r="EF127" t="s">
        <v>234</v>
      </c>
      <c r="EG127" t="s">
        <v>234</v>
      </c>
      <c r="EH127" t="s">
        <v>234</v>
      </c>
      <c r="EI127" t="s">
        <v>234</v>
      </c>
      <c r="EJ127" t="s">
        <v>234</v>
      </c>
      <c r="EK127" t="s">
        <v>234</v>
      </c>
      <c r="EL127" t="s">
        <v>234</v>
      </c>
      <c r="EM127" t="s">
        <v>234</v>
      </c>
      <c r="EN127" t="s">
        <v>234</v>
      </c>
      <c r="EO127" t="s">
        <v>234</v>
      </c>
      <c r="EP127" t="s">
        <v>234</v>
      </c>
      <c r="EQ127" t="s">
        <v>234</v>
      </c>
      <c r="ER127" t="s">
        <v>234</v>
      </c>
      <c r="ES127" t="s">
        <v>234</v>
      </c>
      <c r="ET127" t="s">
        <v>234</v>
      </c>
      <c r="EU127" t="s">
        <v>234</v>
      </c>
      <c r="EV127" t="s">
        <v>234</v>
      </c>
      <c r="EW127" t="s">
        <v>234</v>
      </c>
      <c r="EX127" t="s">
        <v>234</v>
      </c>
      <c r="EY127" t="s">
        <v>234</v>
      </c>
      <c r="EZ127" t="s">
        <v>234</v>
      </c>
      <c r="FA127" t="s">
        <v>234</v>
      </c>
      <c r="FB127" t="s">
        <v>234</v>
      </c>
      <c r="FC127" t="s">
        <v>234</v>
      </c>
      <c r="FD127" t="s">
        <v>234</v>
      </c>
      <c r="FE127" t="s">
        <v>234</v>
      </c>
      <c r="FF127" t="s">
        <v>234</v>
      </c>
      <c r="FG127" t="s">
        <v>234</v>
      </c>
      <c r="FH127" t="s">
        <v>234</v>
      </c>
      <c r="FI127" t="s">
        <v>234</v>
      </c>
      <c r="FJ127" t="s">
        <v>234</v>
      </c>
      <c r="FK127" t="s">
        <v>234</v>
      </c>
      <c r="FL127" t="s">
        <v>234</v>
      </c>
      <c r="FM127" t="s">
        <v>234</v>
      </c>
      <c r="FN127" t="s">
        <v>234</v>
      </c>
      <c r="FO127" t="s">
        <v>234</v>
      </c>
      <c r="FP127" t="s">
        <v>234</v>
      </c>
      <c r="FQ127" t="s">
        <v>234</v>
      </c>
      <c r="FR127" t="s">
        <v>234</v>
      </c>
      <c r="FU127" t="s">
        <v>234</v>
      </c>
      <c r="FV127" t="s">
        <v>234</v>
      </c>
      <c r="FW127" t="s">
        <v>234</v>
      </c>
      <c r="FX127" t="s">
        <v>234</v>
      </c>
      <c r="FY127" t="s">
        <v>234</v>
      </c>
      <c r="FZ127" t="s">
        <v>234</v>
      </c>
      <c r="GA127" t="s">
        <v>234</v>
      </c>
      <c r="GB127" t="s">
        <v>234</v>
      </c>
      <c r="GC127" t="s">
        <v>234</v>
      </c>
      <c r="GD127" t="s">
        <v>234</v>
      </c>
      <c r="GE127" t="s">
        <v>241</v>
      </c>
      <c r="GF127" t="s">
        <v>234</v>
      </c>
      <c r="GG127" t="s">
        <v>234</v>
      </c>
      <c r="GH127" t="s">
        <v>234</v>
      </c>
      <c r="GI127" t="s">
        <v>234</v>
      </c>
      <c r="GJ127" t="s">
        <v>234</v>
      </c>
      <c r="GK127" t="s">
        <v>234</v>
      </c>
      <c r="GL127" t="s">
        <v>234</v>
      </c>
      <c r="GM127" t="s">
        <v>234</v>
      </c>
      <c r="GN127" t="s">
        <v>234</v>
      </c>
      <c r="GO127" t="s">
        <v>234</v>
      </c>
      <c r="GP127" t="s">
        <v>234</v>
      </c>
      <c r="GQ127" t="s">
        <v>234</v>
      </c>
      <c r="GR127" t="s">
        <v>234</v>
      </c>
      <c r="GS127" t="s">
        <v>234</v>
      </c>
      <c r="GT127" t="s">
        <v>234</v>
      </c>
      <c r="GU127" t="s">
        <v>234</v>
      </c>
      <c r="GV127" t="s">
        <v>234</v>
      </c>
      <c r="GW127" t="s">
        <v>234</v>
      </c>
      <c r="GX127" t="s">
        <v>234</v>
      </c>
      <c r="GY127" t="s">
        <v>234</v>
      </c>
      <c r="GZ127" t="s">
        <v>234</v>
      </c>
      <c r="HA127" t="s">
        <v>234</v>
      </c>
      <c r="HB127" t="s">
        <v>234</v>
      </c>
      <c r="HC127" t="s">
        <v>234</v>
      </c>
      <c r="HD127" t="s">
        <v>234</v>
      </c>
      <c r="HE127" t="s">
        <v>234</v>
      </c>
      <c r="HF127" t="s">
        <v>234</v>
      </c>
      <c r="HG127" t="s">
        <v>234</v>
      </c>
      <c r="HH127" t="s">
        <v>234</v>
      </c>
      <c r="HI127" t="s">
        <v>234</v>
      </c>
      <c r="HJ127" t="s">
        <v>234</v>
      </c>
      <c r="HK127" t="s">
        <v>234</v>
      </c>
      <c r="HL127" t="s">
        <v>234</v>
      </c>
      <c r="HM127" t="s">
        <v>234</v>
      </c>
      <c r="HN127" t="s">
        <v>234</v>
      </c>
      <c r="HO127" t="s">
        <v>234</v>
      </c>
      <c r="HP127" t="s">
        <v>234</v>
      </c>
    </row>
    <row r="128" spans="1:224" x14ac:dyDescent="0.2">
      <c r="A128" t="s">
        <v>364</v>
      </c>
      <c r="B128" t="s">
        <v>236</v>
      </c>
      <c r="C128" t="s">
        <v>236</v>
      </c>
      <c r="D128" t="s">
        <v>236</v>
      </c>
      <c r="E128" t="s">
        <v>236</v>
      </c>
      <c r="F128" t="s">
        <v>236</v>
      </c>
      <c r="G128" t="s">
        <v>236</v>
      </c>
      <c r="H128" t="s">
        <v>236</v>
      </c>
      <c r="I128" t="s">
        <v>241</v>
      </c>
      <c r="J128" t="s">
        <v>236</v>
      </c>
      <c r="K128" t="s">
        <v>236</v>
      </c>
      <c r="L128" t="s">
        <v>236</v>
      </c>
      <c r="M128" t="s">
        <v>236</v>
      </c>
      <c r="N128" t="s">
        <v>236</v>
      </c>
      <c r="Q128" t="s">
        <v>236</v>
      </c>
      <c r="R128" t="s">
        <v>236</v>
      </c>
      <c r="S128" t="s">
        <v>236</v>
      </c>
      <c r="T128" t="s">
        <v>236</v>
      </c>
      <c r="U128" t="s">
        <v>236</v>
      </c>
      <c r="V128" t="s">
        <v>236</v>
      </c>
      <c r="W128" t="s">
        <v>236</v>
      </c>
      <c r="X128" t="s">
        <v>236</v>
      </c>
      <c r="Y128" t="s">
        <v>236</v>
      </c>
      <c r="Z128" t="s">
        <v>236</v>
      </c>
      <c r="AA128" t="s">
        <v>236</v>
      </c>
      <c r="AB128" t="s">
        <v>236</v>
      </c>
      <c r="AC128" t="s">
        <v>236</v>
      </c>
      <c r="AF128" t="s">
        <v>236</v>
      </c>
      <c r="AG128" t="s">
        <v>236</v>
      </c>
      <c r="AH128" t="s">
        <v>236</v>
      </c>
      <c r="AI128" t="s">
        <v>236</v>
      </c>
      <c r="AJ128" t="s">
        <v>236</v>
      </c>
      <c r="AK128" t="s">
        <v>236</v>
      </c>
      <c r="AL128" t="s">
        <v>236</v>
      </c>
      <c r="AM128" t="s">
        <v>236</v>
      </c>
      <c r="AN128" t="s">
        <v>236</v>
      </c>
      <c r="AO128" t="s">
        <v>236</v>
      </c>
      <c r="AP128" t="s">
        <v>236</v>
      </c>
      <c r="AQ128" t="s">
        <v>236</v>
      </c>
      <c r="AR128" t="s">
        <v>236</v>
      </c>
      <c r="AU128" t="s">
        <v>236</v>
      </c>
      <c r="AV128" t="s">
        <v>236</v>
      </c>
      <c r="AW128" t="s">
        <v>236</v>
      </c>
      <c r="AX128" t="s">
        <v>236</v>
      </c>
      <c r="AY128" t="s">
        <v>236</v>
      </c>
      <c r="AZ128" t="s">
        <v>236</v>
      </c>
      <c r="BA128" t="s">
        <v>236</v>
      </c>
      <c r="BB128" t="s">
        <v>236</v>
      </c>
      <c r="BC128" t="s">
        <v>236</v>
      </c>
      <c r="BD128" t="s">
        <v>236</v>
      </c>
      <c r="BE128" t="s">
        <v>236</v>
      </c>
      <c r="BH128" t="s">
        <v>236</v>
      </c>
      <c r="BI128" t="s">
        <v>236</v>
      </c>
      <c r="BJ128" t="s">
        <v>236</v>
      </c>
      <c r="BK128" t="s">
        <v>236</v>
      </c>
      <c r="BL128" t="s">
        <v>236</v>
      </c>
      <c r="BM128" t="s">
        <v>236</v>
      </c>
      <c r="BN128" t="s">
        <v>236</v>
      </c>
      <c r="BO128" t="s">
        <v>236</v>
      </c>
      <c r="BP128" t="s">
        <v>236</v>
      </c>
      <c r="BQ128" t="s">
        <v>236</v>
      </c>
      <c r="BR128" t="s">
        <v>236</v>
      </c>
      <c r="BS128" t="s">
        <v>236</v>
      </c>
      <c r="BT128" t="s">
        <v>236</v>
      </c>
      <c r="BW128" t="s">
        <v>236</v>
      </c>
      <c r="BX128" t="s">
        <v>236</v>
      </c>
      <c r="BY128" t="s">
        <v>236</v>
      </c>
      <c r="BZ128" t="s">
        <v>236</v>
      </c>
      <c r="CA128" t="s">
        <v>236</v>
      </c>
      <c r="CB128" t="s">
        <v>236</v>
      </c>
      <c r="CC128" t="s">
        <v>238</v>
      </c>
      <c r="CD128" t="s">
        <v>236</v>
      </c>
      <c r="CE128" t="s">
        <v>236</v>
      </c>
      <c r="CF128" t="s">
        <v>236</v>
      </c>
      <c r="CG128" t="s">
        <v>236</v>
      </c>
      <c r="CH128" t="s">
        <v>236</v>
      </c>
      <c r="CK128" t="s">
        <v>236</v>
      </c>
      <c r="CL128" t="s">
        <v>236</v>
      </c>
      <c r="CM128" t="s">
        <v>236</v>
      </c>
      <c r="CN128" t="s">
        <v>236</v>
      </c>
      <c r="CO128" t="s">
        <v>236</v>
      </c>
      <c r="CP128" t="s">
        <v>236</v>
      </c>
      <c r="CQ128" t="s">
        <v>236</v>
      </c>
      <c r="DF128" t="s">
        <v>236</v>
      </c>
      <c r="DG128" t="s">
        <v>236</v>
      </c>
      <c r="DH128" t="s">
        <v>236</v>
      </c>
      <c r="DI128" t="s">
        <v>236</v>
      </c>
      <c r="DJ128" t="s">
        <v>236</v>
      </c>
      <c r="DK128" t="s">
        <v>236</v>
      </c>
      <c r="DL128" t="s">
        <v>236</v>
      </c>
      <c r="DM128" t="s">
        <v>236</v>
      </c>
      <c r="DN128" t="s">
        <v>236</v>
      </c>
      <c r="DO128" t="s">
        <v>236</v>
      </c>
      <c r="DP128" t="s">
        <v>236</v>
      </c>
      <c r="DQ128" t="s">
        <v>236</v>
      </c>
      <c r="DR128" t="s">
        <v>236</v>
      </c>
      <c r="DS128" t="s">
        <v>236</v>
      </c>
      <c r="DT128" t="s">
        <v>236</v>
      </c>
      <c r="DX128" t="s">
        <v>236</v>
      </c>
      <c r="DY128" t="s">
        <v>236</v>
      </c>
      <c r="DZ128" t="s">
        <v>236</v>
      </c>
      <c r="EA128" t="s">
        <v>236</v>
      </c>
      <c r="EB128" t="s">
        <v>237</v>
      </c>
      <c r="EC128" t="s">
        <v>236</v>
      </c>
      <c r="ED128" t="s">
        <v>236</v>
      </c>
      <c r="EE128" t="s">
        <v>236</v>
      </c>
      <c r="EF128" t="s">
        <v>236</v>
      </c>
      <c r="EG128" t="s">
        <v>236</v>
      </c>
      <c r="EH128" t="s">
        <v>236</v>
      </c>
      <c r="EI128" t="s">
        <v>236</v>
      </c>
      <c r="EJ128" t="s">
        <v>236</v>
      </c>
      <c r="EK128" t="s">
        <v>236</v>
      </c>
      <c r="EL128" t="s">
        <v>236</v>
      </c>
      <c r="EM128" t="s">
        <v>236</v>
      </c>
      <c r="EN128" t="s">
        <v>236</v>
      </c>
      <c r="EO128" t="s">
        <v>236</v>
      </c>
      <c r="EP128" t="s">
        <v>236</v>
      </c>
      <c r="EQ128" t="s">
        <v>236</v>
      </c>
      <c r="ER128" t="s">
        <v>236</v>
      </c>
      <c r="ES128" t="s">
        <v>236</v>
      </c>
      <c r="ET128" t="s">
        <v>236</v>
      </c>
      <c r="EU128" t="s">
        <v>236</v>
      </c>
      <c r="EV128" t="s">
        <v>236</v>
      </c>
      <c r="EW128" t="s">
        <v>236</v>
      </c>
      <c r="EX128" t="s">
        <v>236</v>
      </c>
      <c r="EY128" t="s">
        <v>236</v>
      </c>
      <c r="EZ128" t="s">
        <v>236</v>
      </c>
      <c r="FA128" t="s">
        <v>236</v>
      </c>
      <c r="FB128" t="s">
        <v>236</v>
      </c>
      <c r="FC128" t="s">
        <v>236</v>
      </c>
      <c r="FD128" t="s">
        <v>236</v>
      </c>
      <c r="FE128" t="s">
        <v>236</v>
      </c>
      <c r="FF128" t="s">
        <v>236</v>
      </c>
      <c r="FG128" t="s">
        <v>236</v>
      </c>
      <c r="FH128" t="s">
        <v>236</v>
      </c>
      <c r="FI128" t="s">
        <v>236</v>
      </c>
      <c r="FJ128" t="s">
        <v>236</v>
      </c>
      <c r="FK128" t="s">
        <v>236</v>
      </c>
      <c r="FL128" t="s">
        <v>236</v>
      </c>
      <c r="FM128" t="s">
        <v>236</v>
      </c>
      <c r="FN128" t="s">
        <v>236</v>
      </c>
      <c r="FO128" t="s">
        <v>236</v>
      </c>
      <c r="FP128" t="s">
        <v>236</v>
      </c>
      <c r="FQ128" t="s">
        <v>236</v>
      </c>
      <c r="FR128" t="s">
        <v>236</v>
      </c>
      <c r="FU128" t="s">
        <v>236</v>
      </c>
      <c r="FV128" t="s">
        <v>236</v>
      </c>
      <c r="FW128" t="s">
        <v>236</v>
      </c>
      <c r="FX128" t="s">
        <v>236</v>
      </c>
      <c r="FY128" t="s">
        <v>236</v>
      </c>
      <c r="FZ128" t="s">
        <v>236</v>
      </c>
      <c r="GA128" t="s">
        <v>236</v>
      </c>
      <c r="GB128" t="s">
        <v>236</v>
      </c>
      <c r="GC128" t="s">
        <v>236</v>
      </c>
      <c r="GD128" t="s">
        <v>236</v>
      </c>
      <c r="GE128" t="s">
        <v>236</v>
      </c>
      <c r="GF128" t="s">
        <v>236</v>
      </c>
      <c r="GG128" t="s">
        <v>236</v>
      </c>
      <c r="GH128" t="s">
        <v>236</v>
      </c>
      <c r="GI128" t="s">
        <v>236</v>
      </c>
      <c r="GJ128" t="s">
        <v>236</v>
      </c>
      <c r="GK128" t="s">
        <v>236</v>
      </c>
      <c r="GL128" t="s">
        <v>236</v>
      </c>
      <c r="GM128" t="s">
        <v>236</v>
      </c>
      <c r="GN128" t="s">
        <v>236</v>
      </c>
      <c r="GO128" t="s">
        <v>236</v>
      </c>
      <c r="GP128" t="s">
        <v>236</v>
      </c>
      <c r="GQ128" t="s">
        <v>236</v>
      </c>
      <c r="GR128" t="s">
        <v>236</v>
      </c>
      <c r="GS128" t="s">
        <v>236</v>
      </c>
      <c r="GT128" t="s">
        <v>236</v>
      </c>
      <c r="GU128" t="s">
        <v>236</v>
      </c>
      <c r="GV128" t="s">
        <v>236</v>
      </c>
      <c r="GW128" t="s">
        <v>236</v>
      </c>
      <c r="GX128" t="s">
        <v>236</v>
      </c>
      <c r="GY128" t="s">
        <v>236</v>
      </c>
      <c r="GZ128" t="s">
        <v>236</v>
      </c>
      <c r="HA128" t="s">
        <v>236</v>
      </c>
      <c r="HB128" t="s">
        <v>236</v>
      </c>
      <c r="HC128" t="s">
        <v>236</v>
      </c>
      <c r="HD128" t="s">
        <v>236</v>
      </c>
      <c r="HE128" t="s">
        <v>236</v>
      </c>
      <c r="HF128" t="s">
        <v>236</v>
      </c>
      <c r="HG128" t="s">
        <v>236</v>
      </c>
      <c r="HH128" t="s">
        <v>236</v>
      </c>
      <c r="HI128" t="s">
        <v>236</v>
      </c>
      <c r="HJ128" t="s">
        <v>236</v>
      </c>
      <c r="HK128" t="s">
        <v>236</v>
      </c>
      <c r="HL128" t="s">
        <v>236</v>
      </c>
      <c r="HM128" t="s">
        <v>236</v>
      </c>
      <c r="HN128" t="s">
        <v>236</v>
      </c>
      <c r="HO128" t="s">
        <v>236</v>
      </c>
      <c r="HP128" t="s">
        <v>236</v>
      </c>
    </row>
    <row r="129" spans="1:224" x14ac:dyDescent="0.2">
      <c r="A129" t="s">
        <v>365</v>
      </c>
      <c r="B129" t="s">
        <v>234</v>
      </c>
      <c r="C129" t="s">
        <v>234</v>
      </c>
      <c r="D129" t="s">
        <v>234</v>
      </c>
      <c r="E129" t="s">
        <v>234</v>
      </c>
      <c r="F129" t="s">
        <v>238</v>
      </c>
      <c r="G129" t="s">
        <v>234</v>
      </c>
      <c r="H129" t="s">
        <v>234</v>
      </c>
      <c r="I129" t="s">
        <v>236</v>
      </c>
      <c r="J129" t="s">
        <v>237</v>
      </c>
      <c r="K129" t="s">
        <v>234</v>
      </c>
      <c r="L129" t="s">
        <v>234</v>
      </c>
      <c r="M129" t="s">
        <v>234</v>
      </c>
      <c r="N129" t="s">
        <v>234</v>
      </c>
      <c r="Q129" t="s">
        <v>236</v>
      </c>
      <c r="R129" t="s">
        <v>234</v>
      </c>
      <c r="S129" t="s">
        <v>234</v>
      </c>
      <c r="T129" t="s">
        <v>234</v>
      </c>
      <c r="U129" t="s">
        <v>234</v>
      </c>
      <c r="V129" t="s">
        <v>234</v>
      </c>
      <c r="W129" t="s">
        <v>236</v>
      </c>
      <c r="X129" t="s">
        <v>234</v>
      </c>
      <c r="Y129" t="s">
        <v>234</v>
      </c>
      <c r="Z129" t="s">
        <v>236</v>
      </c>
      <c r="AA129" t="s">
        <v>234</v>
      </c>
      <c r="AB129" t="s">
        <v>234</v>
      </c>
      <c r="AC129" t="s">
        <v>234</v>
      </c>
      <c r="AF129" t="s">
        <v>234</v>
      </c>
      <c r="AG129" t="s">
        <v>234</v>
      </c>
      <c r="AH129" t="s">
        <v>236</v>
      </c>
      <c r="AI129" t="s">
        <v>234</v>
      </c>
      <c r="AJ129" t="s">
        <v>236</v>
      </c>
      <c r="AK129" t="s">
        <v>234</v>
      </c>
      <c r="AL129" t="s">
        <v>237</v>
      </c>
      <c r="AM129" t="s">
        <v>237</v>
      </c>
      <c r="AN129" t="s">
        <v>241</v>
      </c>
      <c r="AO129" t="s">
        <v>234</v>
      </c>
      <c r="AP129" t="s">
        <v>237</v>
      </c>
      <c r="AQ129" t="s">
        <v>234</v>
      </c>
      <c r="AR129" t="s">
        <v>234</v>
      </c>
      <c r="AU129" t="s">
        <v>234</v>
      </c>
      <c r="AV129" t="s">
        <v>234</v>
      </c>
      <c r="AW129" t="s">
        <v>234</v>
      </c>
      <c r="AX129" t="s">
        <v>236</v>
      </c>
      <c r="AY129" t="s">
        <v>234</v>
      </c>
      <c r="AZ129" t="s">
        <v>234</v>
      </c>
      <c r="BA129" t="s">
        <v>238</v>
      </c>
      <c r="BB129" t="s">
        <v>234</v>
      </c>
      <c r="BC129" t="s">
        <v>237</v>
      </c>
      <c r="BD129" t="s">
        <v>234</v>
      </c>
      <c r="BE129" t="s">
        <v>234</v>
      </c>
      <c r="BH129" t="s">
        <v>234</v>
      </c>
      <c r="BI129" t="s">
        <v>234</v>
      </c>
      <c r="BJ129" t="s">
        <v>237</v>
      </c>
      <c r="BK129" t="s">
        <v>234</v>
      </c>
      <c r="BL129" t="s">
        <v>234</v>
      </c>
      <c r="BM129" t="s">
        <v>234</v>
      </c>
      <c r="BN129" t="s">
        <v>234</v>
      </c>
      <c r="BO129" t="s">
        <v>234</v>
      </c>
      <c r="BP129" t="s">
        <v>234</v>
      </c>
      <c r="BQ129" t="s">
        <v>234</v>
      </c>
      <c r="BR129" t="s">
        <v>234</v>
      </c>
      <c r="BS129" t="s">
        <v>234</v>
      </c>
      <c r="BT129" t="s">
        <v>236</v>
      </c>
      <c r="BW129" t="s">
        <v>234</v>
      </c>
      <c r="BX129" t="s">
        <v>234</v>
      </c>
      <c r="BY129" t="s">
        <v>234</v>
      </c>
      <c r="BZ129" t="s">
        <v>234</v>
      </c>
      <c r="CA129" t="s">
        <v>234</v>
      </c>
      <c r="CB129" t="s">
        <v>234</v>
      </c>
      <c r="CC129" t="s">
        <v>238</v>
      </c>
      <c r="CD129" t="s">
        <v>234</v>
      </c>
      <c r="CE129" t="s">
        <v>234</v>
      </c>
      <c r="CF129" t="s">
        <v>234</v>
      </c>
      <c r="CG129" t="s">
        <v>234</v>
      </c>
      <c r="CH129" t="s">
        <v>234</v>
      </c>
      <c r="CK129" t="s">
        <v>234</v>
      </c>
      <c r="CL129" t="s">
        <v>234</v>
      </c>
      <c r="CM129" t="s">
        <v>234</v>
      </c>
      <c r="CN129" t="s">
        <v>237</v>
      </c>
      <c r="CO129" t="s">
        <v>238</v>
      </c>
      <c r="CP129" t="s">
        <v>238</v>
      </c>
      <c r="CQ129" t="s">
        <v>234</v>
      </c>
      <c r="DF129" t="s">
        <v>234</v>
      </c>
      <c r="DG129" t="s">
        <v>234</v>
      </c>
      <c r="DH129" t="s">
        <v>234</v>
      </c>
      <c r="DI129" t="s">
        <v>234</v>
      </c>
      <c r="DJ129" t="s">
        <v>234</v>
      </c>
      <c r="DK129" t="s">
        <v>234</v>
      </c>
      <c r="DL129" t="s">
        <v>234</v>
      </c>
      <c r="DM129" t="s">
        <v>234</v>
      </c>
      <c r="DN129" t="s">
        <v>234</v>
      </c>
      <c r="DO129" t="s">
        <v>234</v>
      </c>
      <c r="DP129" t="s">
        <v>234</v>
      </c>
      <c r="DQ129" t="s">
        <v>234</v>
      </c>
      <c r="DR129" t="s">
        <v>234</v>
      </c>
      <c r="DS129" t="s">
        <v>234</v>
      </c>
      <c r="DT129" t="s">
        <v>234</v>
      </c>
      <c r="DX129" t="s">
        <v>234</v>
      </c>
      <c r="DY129" t="s">
        <v>234</v>
      </c>
      <c r="DZ129" t="s">
        <v>234</v>
      </c>
      <c r="EA129" t="s">
        <v>234</v>
      </c>
      <c r="EB129" t="s">
        <v>234</v>
      </c>
      <c r="EC129" t="s">
        <v>234</v>
      </c>
      <c r="ED129" t="s">
        <v>234</v>
      </c>
      <c r="EE129" t="s">
        <v>234</v>
      </c>
      <c r="EF129" t="s">
        <v>234</v>
      </c>
      <c r="EG129" t="s">
        <v>234</v>
      </c>
      <c r="EH129" t="s">
        <v>234</v>
      </c>
      <c r="EI129" t="s">
        <v>234</v>
      </c>
      <c r="EJ129" t="s">
        <v>234</v>
      </c>
      <c r="EK129" t="s">
        <v>234</v>
      </c>
      <c r="EL129" t="s">
        <v>234</v>
      </c>
      <c r="EM129" t="s">
        <v>234</v>
      </c>
      <c r="EN129" t="s">
        <v>241</v>
      </c>
      <c r="EO129" t="s">
        <v>234</v>
      </c>
      <c r="EP129" t="s">
        <v>234</v>
      </c>
      <c r="EQ129" t="s">
        <v>234</v>
      </c>
      <c r="ER129" t="s">
        <v>234</v>
      </c>
      <c r="ES129" t="s">
        <v>234</v>
      </c>
      <c r="ET129" t="s">
        <v>234</v>
      </c>
      <c r="EU129" t="s">
        <v>241</v>
      </c>
      <c r="EV129" t="s">
        <v>234</v>
      </c>
      <c r="EW129" t="s">
        <v>234</v>
      </c>
      <c r="EX129" t="s">
        <v>234</v>
      </c>
      <c r="EY129" t="s">
        <v>234</v>
      </c>
      <c r="EZ129" t="s">
        <v>234</v>
      </c>
      <c r="FA129" t="s">
        <v>234</v>
      </c>
      <c r="FB129" t="s">
        <v>234</v>
      </c>
      <c r="FC129" t="s">
        <v>234</v>
      </c>
      <c r="FD129" t="s">
        <v>234</v>
      </c>
      <c r="FE129" t="s">
        <v>234</v>
      </c>
      <c r="FF129" t="s">
        <v>234</v>
      </c>
      <c r="FG129" t="s">
        <v>234</v>
      </c>
      <c r="FH129" t="s">
        <v>234</v>
      </c>
      <c r="FI129" t="s">
        <v>234</v>
      </c>
      <c r="FJ129" t="s">
        <v>234</v>
      </c>
      <c r="FK129" t="s">
        <v>234</v>
      </c>
      <c r="FL129" t="s">
        <v>234</v>
      </c>
      <c r="FM129" t="s">
        <v>234</v>
      </c>
      <c r="FN129" t="s">
        <v>241</v>
      </c>
      <c r="FO129" t="s">
        <v>234</v>
      </c>
      <c r="FP129" t="s">
        <v>234</v>
      </c>
      <c r="FQ129" t="s">
        <v>234</v>
      </c>
      <c r="FR129" t="s">
        <v>234</v>
      </c>
      <c r="FU129" t="s">
        <v>234</v>
      </c>
      <c r="FV129" t="s">
        <v>234</v>
      </c>
      <c r="FW129" t="s">
        <v>234</v>
      </c>
      <c r="FX129" t="s">
        <v>234</v>
      </c>
      <c r="FY129" t="s">
        <v>234</v>
      </c>
      <c r="FZ129" t="s">
        <v>234</v>
      </c>
      <c r="GA129" t="s">
        <v>234</v>
      </c>
      <c r="GB129" t="s">
        <v>234</v>
      </c>
      <c r="GC129" t="s">
        <v>234</v>
      </c>
      <c r="GD129" t="s">
        <v>234</v>
      </c>
      <c r="GE129" t="s">
        <v>234</v>
      </c>
      <c r="GF129" t="s">
        <v>234</v>
      </c>
      <c r="GG129" t="s">
        <v>234</v>
      </c>
      <c r="GH129" t="s">
        <v>234</v>
      </c>
      <c r="GI129" t="s">
        <v>234</v>
      </c>
      <c r="GJ129" t="s">
        <v>234</v>
      </c>
      <c r="GK129" t="s">
        <v>234</v>
      </c>
      <c r="GL129" t="s">
        <v>234</v>
      </c>
      <c r="GM129" t="s">
        <v>234</v>
      </c>
      <c r="GN129" t="s">
        <v>234</v>
      </c>
      <c r="GO129" t="s">
        <v>234</v>
      </c>
      <c r="GP129" t="s">
        <v>234</v>
      </c>
      <c r="GQ129" t="s">
        <v>234</v>
      </c>
      <c r="GR129" t="s">
        <v>234</v>
      </c>
      <c r="GS129" t="s">
        <v>234</v>
      </c>
      <c r="GT129" t="s">
        <v>234</v>
      </c>
      <c r="GU129" t="s">
        <v>234</v>
      </c>
      <c r="GV129" t="s">
        <v>234</v>
      </c>
      <c r="GW129" t="s">
        <v>234</v>
      </c>
      <c r="GX129" t="s">
        <v>234</v>
      </c>
      <c r="GY129" t="s">
        <v>234</v>
      </c>
      <c r="GZ129" t="s">
        <v>234</v>
      </c>
      <c r="HA129" t="s">
        <v>234</v>
      </c>
      <c r="HB129" t="s">
        <v>234</v>
      </c>
      <c r="HC129" t="s">
        <v>237</v>
      </c>
      <c r="HD129" t="s">
        <v>234</v>
      </c>
      <c r="HE129" t="s">
        <v>234</v>
      </c>
      <c r="HF129" t="s">
        <v>234</v>
      </c>
      <c r="HG129" t="s">
        <v>234</v>
      </c>
      <c r="HH129" t="s">
        <v>234</v>
      </c>
      <c r="HI129" t="s">
        <v>234</v>
      </c>
      <c r="HJ129" t="s">
        <v>234</v>
      </c>
      <c r="HK129" t="s">
        <v>234</v>
      </c>
      <c r="HL129" t="s">
        <v>234</v>
      </c>
      <c r="HM129" t="s">
        <v>234</v>
      </c>
      <c r="HN129" t="s">
        <v>234</v>
      </c>
      <c r="HO129" t="s">
        <v>234</v>
      </c>
      <c r="HP129" t="s">
        <v>234</v>
      </c>
    </row>
    <row r="130" spans="1:224" x14ac:dyDescent="0.2">
      <c r="A130" t="s">
        <v>366</v>
      </c>
      <c r="B130" t="s">
        <v>234</v>
      </c>
      <c r="C130" t="s">
        <v>234</v>
      </c>
      <c r="D130" t="s">
        <v>235</v>
      </c>
      <c r="E130" t="s">
        <v>235</v>
      </c>
      <c r="F130" t="s">
        <v>234</v>
      </c>
      <c r="G130" t="s">
        <v>237</v>
      </c>
      <c r="H130" t="s">
        <v>235</v>
      </c>
      <c r="I130" t="s">
        <v>234</v>
      </c>
      <c r="J130" t="s">
        <v>235</v>
      </c>
      <c r="K130" t="s">
        <v>235</v>
      </c>
      <c r="L130" t="s">
        <v>235</v>
      </c>
      <c r="M130" t="s">
        <v>235</v>
      </c>
      <c r="N130" t="s">
        <v>235</v>
      </c>
      <c r="Q130" t="s">
        <v>234</v>
      </c>
      <c r="R130" t="s">
        <v>235</v>
      </c>
      <c r="S130" t="s">
        <v>235</v>
      </c>
      <c r="T130" t="s">
        <v>236</v>
      </c>
      <c r="U130" t="s">
        <v>237</v>
      </c>
      <c r="V130" t="s">
        <v>235</v>
      </c>
      <c r="W130" t="s">
        <v>236</v>
      </c>
      <c r="X130" t="s">
        <v>235</v>
      </c>
      <c r="Y130" t="s">
        <v>235</v>
      </c>
      <c r="Z130" t="s">
        <v>236</v>
      </c>
      <c r="AA130" t="s">
        <v>235</v>
      </c>
      <c r="AB130" t="s">
        <v>235</v>
      </c>
      <c r="AC130" t="s">
        <v>235</v>
      </c>
      <c r="AF130" t="s">
        <v>234</v>
      </c>
      <c r="AG130" t="s">
        <v>235</v>
      </c>
      <c r="AH130" t="s">
        <v>236</v>
      </c>
      <c r="AI130" t="s">
        <v>235</v>
      </c>
      <c r="AJ130" t="s">
        <v>235</v>
      </c>
      <c r="AK130" t="s">
        <v>235</v>
      </c>
      <c r="AL130" t="s">
        <v>235</v>
      </c>
      <c r="AM130" t="s">
        <v>235</v>
      </c>
      <c r="AN130" t="s">
        <v>235</v>
      </c>
      <c r="AO130" t="s">
        <v>235</v>
      </c>
      <c r="AP130" t="s">
        <v>235</v>
      </c>
      <c r="AQ130" t="s">
        <v>235</v>
      </c>
      <c r="AR130" t="s">
        <v>235</v>
      </c>
      <c r="AU130" t="s">
        <v>234</v>
      </c>
      <c r="AV130" t="s">
        <v>235</v>
      </c>
      <c r="AW130" t="s">
        <v>235</v>
      </c>
      <c r="AX130" t="s">
        <v>238</v>
      </c>
      <c r="AY130" t="s">
        <v>235</v>
      </c>
      <c r="AZ130" t="s">
        <v>235</v>
      </c>
      <c r="BA130" t="s">
        <v>234</v>
      </c>
      <c r="BB130" t="s">
        <v>235</v>
      </c>
      <c r="BC130" t="s">
        <v>235</v>
      </c>
      <c r="BD130" t="s">
        <v>235</v>
      </c>
      <c r="BE130" t="s">
        <v>235</v>
      </c>
      <c r="BH130" t="s">
        <v>235</v>
      </c>
      <c r="BI130" t="s">
        <v>235</v>
      </c>
      <c r="BJ130" t="s">
        <v>235</v>
      </c>
      <c r="BK130" t="s">
        <v>235</v>
      </c>
      <c r="BL130" t="s">
        <v>234</v>
      </c>
      <c r="BM130" t="s">
        <v>234</v>
      </c>
      <c r="BN130" t="s">
        <v>235</v>
      </c>
      <c r="BO130" t="s">
        <v>235</v>
      </c>
      <c r="BP130" t="s">
        <v>234</v>
      </c>
      <c r="BQ130" t="s">
        <v>235</v>
      </c>
      <c r="BR130" t="s">
        <v>235</v>
      </c>
      <c r="BS130" t="s">
        <v>235</v>
      </c>
      <c r="BT130" t="s">
        <v>236</v>
      </c>
      <c r="BW130" t="s">
        <v>235</v>
      </c>
      <c r="BX130" t="s">
        <v>235</v>
      </c>
      <c r="BY130" t="s">
        <v>235</v>
      </c>
      <c r="BZ130" t="s">
        <v>235</v>
      </c>
      <c r="CA130" t="s">
        <v>234</v>
      </c>
      <c r="CB130" t="s">
        <v>235</v>
      </c>
      <c r="CC130" t="s">
        <v>238</v>
      </c>
      <c r="CD130" t="s">
        <v>235</v>
      </c>
      <c r="CE130" t="s">
        <v>235</v>
      </c>
      <c r="CF130" t="s">
        <v>235</v>
      </c>
      <c r="CG130" t="s">
        <v>235</v>
      </c>
      <c r="CH130" t="s">
        <v>235</v>
      </c>
      <c r="CK130" t="s">
        <v>235</v>
      </c>
      <c r="CL130" t="s">
        <v>235</v>
      </c>
      <c r="CM130" t="s">
        <v>235</v>
      </c>
      <c r="CN130" t="s">
        <v>235</v>
      </c>
      <c r="CO130" t="s">
        <v>235</v>
      </c>
      <c r="CP130" t="s">
        <v>235</v>
      </c>
      <c r="CQ130" t="s">
        <v>234</v>
      </c>
      <c r="DF130" t="s">
        <v>235</v>
      </c>
      <c r="DG130" t="s">
        <v>238</v>
      </c>
      <c r="DH130" t="s">
        <v>238</v>
      </c>
      <c r="DI130" t="s">
        <v>238</v>
      </c>
      <c r="DJ130" t="s">
        <v>235</v>
      </c>
      <c r="DK130" t="s">
        <v>238</v>
      </c>
      <c r="DL130" t="s">
        <v>235</v>
      </c>
      <c r="DM130" t="s">
        <v>234</v>
      </c>
      <c r="DN130" t="s">
        <v>235</v>
      </c>
      <c r="DO130" t="s">
        <v>235</v>
      </c>
      <c r="DP130" t="s">
        <v>235</v>
      </c>
      <c r="DQ130" t="s">
        <v>235</v>
      </c>
      <c r="DR130" t="s">
        <v>235</v>
      </c>
      <c r="DS130" t="s">
        <v>235</v>
      </c>
      <c r="DT130" t="s">
        <v>235</v>
      </c>
      <c r="DX130" t="s">
        <v>235</v>
      </c>
      <c r="DY130" t="s">
        <v>235</v>
      </c>
      <c r="DZ130" t="s">
        <v>235</v>
      </c>
      <c r="EA130" t="s">
        <v>235</v>
      </c>
      <c r="EB130" t="s">
        <v>238</v>
      </c>
      <c r="EC130" t="s">
        <v>238</v>
      </c>
      <c r="ED130" t="s">
        <v>235</v>
      </c>
      <c r="EE130" t="s">
        <v>234</v>
      </c>
      <c r="EF130" t="s">
        <v>235</v>
      </c>
      <c r="EG130" t="s">
        <v>235</v>
      </c>
      <c r="EH130" t="s">
        <v>234</v>
      </c>
      <c r="EI130" t="s">
        <v>234</v>
      </c>
      <c r="EJ130" t="s">
        <v>238</v>
      </c>
      <c r="EK130" t="s">
        <v>235</v>
      </c>
      <c r="EL130" t="s">
        <v>235</v>
      </c>
      <c r="EM130" t="s">
        <v>238</v>
      </c>
      <c r="EN130" t="s">
        <v>235</v>
      </c>
      <c r="EO130" t="s">
        <v>238</v>
      </c>
      <c r="EP130" t="s">
        <v>235</v>
      </c>
      <c r="EQ130" t="s">
        <v>235</v>
      </c>
      <c r="ER130" t="s">
        <v>235</v>
      </c>
      <c r="ES130" t="s">
        <v>235</v>
      </c>
      <c r="ET130" t="s">
        <v>234</v>
      </c>
      <c r="EU130" t="s">
        <v>234</v>
      </c>
      <c r="EV130" t="s">
        <v>235</v>
      </c>
      <c r="EW130" t="s">
        <v>235</v>
      </c>
      <c r="EX130" t="s">
        <v>235</v>
      </c>
      <c r="EY130" t="s">
        <v>234</v>
      </c>
      <c r="EZ130" t="s">
        <v>234</v>
      </c>
      <c r="FA130" t="s">
        <v>235</v>
      </c>
      <c r="FB130" t="s">
        <v>235</v>
      </c>
      <c r="FC130" t="s">
        <v>235</v>
      </c>
      <c r="FD130" t="s">
        <v>235</v>
      </c>
      <c r="FE130" t="s">
        <v>234</v>
      </c>
      <c r="FF130" t="s">
        <v>234</v>
      </c>
      <c r="FG130" t="s">
        <v>235</v>
      </c>
      <c r="FH130" t="s">
        <v>235</v>
      </c>
      <c r="FI130" t="s">
        <v>235</v>
      </c>
      <c r="FJ130" t="s">
        <v>238</v>
      </c>
      <c r="FK130" t="s">
        <v>235</v>
      </c>
      <c r="FL130" t="s">
        <v>235</v>
      </c>
      <c r="FM130" t="s">
        <v>235</v>
      </c>
      <c r="FN130" t="s">
        <v>235</v>
      </c>
      <c r="FO130" t="s">
        <v>235</v>
      </c>
      <c r="FP130" t="s">
        <v>235</v>
      </c>
      <c r="FQ130" t="s">
        <v>238</v>
      </c>
      <c r="FR130" t="s">
        <v>235</v>
      </c>
      <c r="FU130" t="s">
        <v>235</v>
      </c>
      <c r="FV130" t="s">
        <v>238</v>
      </c>
      <c r="FW130" t="s">
        <v>235</v>
      </c>
      <c r="FX130" t="s">
        <v>235</v>
      </c>
      <c r="FY130" t="s">
        <v>238</v>
      </c>
      <c r="FZ130" t="s">
        <v>238</v>
      </c>
      <c r="GA130" t="s">
        <v>235</v>
      </c>
      <c r="GB130" t="s">
        <v>235</v>
      </c>
      <c r="GC130" t="s">
        <v>235</v>
      </c>
      <c r="GD130" t="s">
        <v>234</v>
      </c>
      <c r="GE130" t="s">
        <v>234</v>
      </c>
      <c r="GF130" t="s">
        <v>234</v>
      </c>
      <c r="GG130" t="s">
        <v>238</v>
      </c>
      <c r="GH130" t="s">
        <v>235</v>
      </c>
      <c r="GI130" t="s">
        <v>235</v>
      </c>
      <c r="GJ130" t="s">
        <v>235</v>
      </c>
      <c r="GK130" t="s">
        <v>238</v>
      </c>
      <c r="GL130" t="s">
        <v>238</v>
      </c>
      <c r="GM130" t="s">
        <v>235</v>
      </c>
      <c r="GN130" t="s">
        <v>235</v>
      </c>
      <c r="GO130" t="s">
        <v>235</v>
      </c>
      <c r="GP130" t="s">
        <v>235</v>
      </c>
      <c r="GQ130" t="s">
        <v>235</v>
      </c>
      <c r="GR130" t="s">
        <v>235</v>
      </c>
      <c r="GS130" t="s">
        <v>235</v>
      </c>
      <c r="GT130" t="s">
        <v>235</v>
      </c>
      <c r="GU130" t="s">
        <v>235</v>
      </c>
      <c r="GV130" t="s">
        <v>234</v>
      </c>
      <c r="GW130" t="s">
        <v>235</v>
      </c>
      <c r="GX130" t="s">
        <v>234</v>
      </c>
      <c r="GY130" t="s">
        <v>235</v>
      </c>
      <c r="GZ130" t="s">
        <v>235</v>
      </c>
      <c r="HA130" t="s">
        <v>235</v>
      </c>
      <c r="HB130" t="s">
        <v>235</v>
      </c>
      <c r="HC130" t="s">
        <v>234</v>
      </c>
      <c r="HD130" t="s">
        <v>235</v>
      </c>
      <c r="HE130" t="s">
        <v>235</v>
      </c>
      <c r="HF130" t="s">
        <v>235</v>
      </c>
      <c r="HG130" t="s">
        <v>235</v>
      </c>
      <c r="HH130" t="s">
        <v>235</v>
      </c>
      <c r="HI130" t="s">
        <v>238</v>
      </c>
      <c r="HJ130" t="s">
        <v>238</v>
      </c>
      <c r="HK130" t="s">
        <v>235</v>
      </c>
      <c r="HL130" t="s">
        <v>235</v>
      </c>
      <c r="HM130" t="s">
        <v>235</v>
      </c>
      <c r="HN130" t="s">
        <v>238</v>
      </c>
      <c r="HO130" t="s">
        <v>235</v>
      </c>
      <c r="HP130" t="s">
        <v>238</v>
      </c>
    </row>
    <row r="131" spans="1:224" x14ac:dyDescent="0.2">
      <c r="A131" t="s">
        <v>367</v>
      </c>
      <c r="B131" t="s">
        <v>234</v>
      </c>
      <c r="C131" t="s">
        <v>234</v>
      </c>
      <c r="D131" t="s">
        <v>234</v>
      </c>
      <c r="E131" t="s">
        <v>234</v>
      </c>
      <c r="F131" t="s">
        <v>234</v>
      </c>
      <c r="G131" t="s">
        <v>234</v>
      </c>
      <c r="H131" t="s">
        <v>234</v>
      </c>
      <c r="I131" t="s">
        <v>235</v>
      </c>
      <c r="J131" t="s">
        <v>234</v>
      </c>
      <c r="K131" t="s">
        <v>234</v>
      </c>
      <c r="L131" t="s">
        <v>234</v>
      </c>
      <c r="M131" t="s">
        <v>234</v>
      </c>
      <c r="N131" t="s">
        <v>234</v>
      </c>
      <c r="Q131" t="s">
        <v>234</v>
      </c>
      <c r="R131" t="s">
        <v>234</v>
      </c>
      <c r="S131" t="s">
        <v>234</v>
      </c>
      <c r="T131" t="s">
        <v>234</v>
      </c>
      <c r="U131" t="s">
        <v>235</v>
      </c>
      <c r="V131" t="s">
        <v>234</v>
      </c>
      <c r="W131" t="s">
        <v>236</v>
      </c>
      <c r="X131" t="s">
        <v>234</v>
      </c>
      <c r="Y131" t="s">
        <v>234</v>
      </c>
      <c r="Z131" t="s">
        <v>236</v>
      </c>
      <c r="AA131" t="s">
        <v>234</v>
      </c>
      <c r="AB131" t="s">
        <v>234</v>
      </c>
      <c r="AC131" t="s">
        <v>234</v>
      </c>
      <c r="AF131" t="s">
        <v>234</v>
      </c>
      <c r="AG131" t="s">
        <v>234</v>
      </c>
      <c r="AH131" t="s">
        <v>236</v>
      </c>
      <c r="AI131" t="s">
        <v>234</v>
      </c>
      <c r="AJ131" t="s">
        <v>237</v>
      </c>
      <c r="AK131" t="s">
        <v>234</v>
      </c>
      <c r="AL131" t="s">
        <v>234</v>
      </c>
      <c r="AM131" t="s">
        <v>234</v>
      </c>
      <c r="AN131" t="s">
        <v>234</v>
      </c>
      <c r="AO131" t="s">
        <v>234</v>
      </c>
      <c r="AP131" t="s">
        <v>234</v>
      </c>
      <c r="AQ131" t="s">
        <v>234</v>
      </c>
      <c r="AR131" t="s">
        <v>237</v>
      </c>
      <c r="AU131" t="s">
        <v>234</v>
      </c>
      <c r="AV131" t="s">
        <v>234</v>
      </c>
      <c r="AW131" t="s">
        <v>234</v>
      </c>
      <c r="AX131" t="s">
        <v>236</v>
      </c>
      <c r="AY131" t="s">
        <v>234</v>
      </c>
      <c r="AZ131" t="s">
        <v>234</v>
      </c>
      <c r="BA131" t="s">
        <v>234</v>
      </c>
      <c r="BB131" t="s">
        <v>234</v>
      </c>
      <c r="BC131" t="s">
        <v>234</v>
      </c>
      <c r="BD131" t="s">
        <v>234</v>
      </c>
      <c r="BE131" t="s">
        <v>234</v>
      </c>
      <c r="BH131" t="s">
        <v>234</v>
      </c>
      <c r="BI131" t="s">
        <v>234</v>
      </c>
      <c r="BJ131" t="s">
        <v>234</v>
      </c>
      <c r="BK131" t="s">
        <v>234</v>
      </c>
      <c r="BL131" t="s">
        <v>234</v>
      </c>
      <c r="BM131" t="s">
        <v>234</v>
      </c>
      <c r="BN131" t="s">
        <v>234</v>
      </c>
      <c r="BO131" t="s">
        <v>234</v>
      </c>
      <c r="BP131" t="s">
        <v>234</v>
      </c>
      <c r="BQ131" t="s">
        <v>234</v>
      </c>
      <c r="BR131" t="s">
        <v>234</v>
      </c>
      <c r="BS131" t="s">
        <v>234</v>
      </c>
      <c r="BT131" t="s">
        <v>236</v>
      </c>
      <c r="BW131" t="s">
        <v>234</v>
      </c>
      <c r="BX131" t="s">
        <v>234</v>
      </c>
      <c r="BY131" t="s">
        <v>234</v>
      </c>
      <c r="BZ131" t="s">
        <v>234</v>
      </c>
      <c r="CA131" t="s">
        <v>234</v>
      </c>
      <c r="CB131" t="s">
        <v>234</v>
      </c>
      <c r="CC131" t="s">
        <v>238</v>
      </c>
      <c r="CD131" t="s">
        <v>234</v>
      </c>
      <c r="CE131" t="s">
        <v>234</v>
      </c>
      <c r="CF131" t="s">
        <v>234</v>
      </c>
      <c r="CG131" t="s">
        <v>234</v>
      </c>
      <c r="CH131" t="s">
        <v>234</v>
      </c>
      <c r="CK131" t="s">
        <v>234</v>
      </c>
      <c r="CL131" t="s">
        <v>234</v>
      </c>
      <c r="CM131" t="s">
        <v>234</v>
      </c>
      <c r="CN131" t="s">
        <v>234</v>
      </c>
      <c r="CO131" t="s">
        <v>234</v>
      </c>
      <c r="CP131" t="s">
        <v>234</v>
      </c>
      <c r="CQ131" t="s">
        <v>234</v>
      </c>
      <c r="DF131" t="s">
        <v>234</v>
      </c>
      <c r="DG131" t="s">
        <v>234</v>
      </c>
      <c r="DH131" t="s">
        <v>234</v>
      </c>
      <c r="DI131" t="s">
        <v>234</v>
      </c>
      <c r="DJ131" t="s">
        <v>234</v>
      </c>
      <c r="DK131" t="s">
        <v>234</v>
      </c>
      <c r="DL131" t="s">
        <v>234</v>
      </c>
      <c r="DM131" t="s">
        <v>234</v>
      </c>
      <c r="DN131" t="s">
        <v>234</v>
      </c>
      <c r="DO131" t="s">
        <v>234</v>
      </c>
      <c r="DP131" t="s">
        <v>234</v>
      </c>
      <c r="DQ131" t="s">
        <v>234</v>
      </c>
      <c r="DR131" t="s">
        <v>234</v>
      </c>
      <c r="DS131" t="s">
        <v>234</v>
      </c>
      <c r="DT131" t="s">
        <v>234</v>
      </c>
      <c r="DX131" t="s">
        <v>234</v>
      </c>
      <c r="DY131" t="s">
        <v>234</v>
      </c>
      <c r="DZ131" t="s">
        <v>234</v>
      </c>
      <c r="EA131" t="s">
        <v>234</v>
      </c>
      <c r="EB131" t="s">
        <v>235</v>
      </c>
      <c r="EC131" t="s">
        <v>234</v>
      </c>
      <c r="ED131" t="s">
        <v>234</v>
      </c>
      <c r="EE131" t="s">
        <v>234</v>
      </c>
      <c r="EF131" t="s">
        <v>234</v>
      </c>
      <c r="EG131" t="s">
        <v>234</v>
      </c>
      <c r="EH131" t="s">
        <v>234</v>
      </c>
      <c r="EI131" t="s">
        <v>234</v>
      </c>
      <c r="EJ131" t="s">
        <v>234</v>
      </c>
      <c r="EK131" t="s">
        <v>234</v>
      </c>
      <c r="EL131" t="s">
        <v>234</v>
      </c>
      <c r="EM131" t="s">
        <v>234</v>
      </c>
      <c r="EN131" t="s">
        <v>234</v>
      </c>
      <c r="EO131" t="s">
        <v>234</v>
      </c>
      <c r="EP131" t="s">
        <v>234</v>
      </c>
      <c r="EQ131" t="s">
        <v>234</v>
      </c>
      <c r="ER131" t="s">
        <v>234</v>
      </c>
      <c r="ES131" t="s">
        <v>234</v>
      </c>
      <c r="ET131" t="s">
        <v>234</v>
      </c>
      <c r="EU131" t="s">
        <v>234</v>
      </c>
      <c r="EV131" t="s">
        <v>234</v>
      </c>
      <c r="EW131" t="s">
        <v>234</v>
      </c>
      <c r="EX131" t="s">
        <v>234</v>
      </c>
      <c r="EY131" t="s">
        <v>234</v>
      </c>
      <c r="EZ131" t="s">
        <v>234</v>
      </c>
      <c r="FA131" t="s">
        <v>234</v>
      </c>
      <c r="FB131" t="s">
        <v>234</v>
      </c>
      <c r="FC131" t="s">
        <v>234</v>
      </c>
      <c r="FD131" t="s">
        <v>234</v>
      </c>
      <c r="FE131" t="s">
        <v>234</v>
      </c>
      <c r="FF131" t="s">
        <v>234</v>
      </c>
      <c r="FG131" t="s">
        <v>237</v>
      </c>
      <c r="FH131" t="s">
        <v>234</v>
      </c>
      <c r="FI131" t="s">
        <v>234</v>
      </c>
      <c r="FJ131" t="s">
        <v>234</v>
      </c>
      <c r="FK131" t="s">
        <v>234</v>
      </c>
      <c r="FL131" t="s">
        <v>234</v>
      </c>
      <c r="FM131" t="s">
        <v>234</v>
      </c>
      <c r="FN131" t="s">
        <v>234</v>
      </c>
      <c r="FO131" t="s">
        <v>234</v>
      </c>
      <c r="FP131" t="s">
        <v>234</v>
      </c>
      <c r="FQ131" t="s">
        <v>234</v>
      </c>
      <c r="FR131" t="s">
        <v>234</v>
      </c>
      <c r="FU131" t="s">
        <v>234</v>
      </c>
      <c r="FV131" t="s">
        <v>234</v>
      </c>
      <c r="FW131" t="s">
        <v>234</v>
      </c>
      <c r="FX131" t="s">
        <v>234</v>
      </c>
      <c r="FY131" t="s">
        <v>234</v>
      </c>
      <c r="FZ131" t="s">
        <v>234</v>
      </c>
      <c r="GA131" t="s">
        <v>234</v>
      </c>
      <c r="GB131" t="s">
        <v>234</v>
      </c>
      <c r="GC131" t="s">
        <v>234</v>
      </c>
      <c r="GD131" t="s">
        <v>234</v>
      </c>
      <c r="GE131" t="s">
        <v>234</v>
      </c>
      <c r="GF131" t="s">
        <v>234</v>
      </c>
      <c r="GG131" t="s">
        <v>234</v>
      </c>
      <c r="GH131" t="s">
        <v>234</v>
      </c>
      <c r="GI131" t="s">
        <v>234</v>
      </c>
      <c r="GJ131" t="s">
        <v>234</v>
      </c>
      <c r="GK131" t="s">
        <v>234</v>
      </c>
      <c r="GL131" t="s">
        <v>234</v>
      </c>
      <c r="GM131" t="s">
        <v>234</v>
      </c>
      <c r="GN131" t="s">
        <v>234</v>
      </c>
      <c r="GO131" t="s">
        <v>234</v>
      </c>
      <c r="GP131" t="s">
        <v>234</v>
      </c>
      <c r="GQ131" t="s">
        <v>234</v>
      </c>
      <c r="GR131" t="s">
        <v>234</v>
      </c>
      <c r="GS131" t="s">
        <v>234</v>
      </c>
      <c r="GT131" t="s">
        <v>234</v>
      </c>
      <c r="GU131" t="s">
        <v>234</v>
      </c>
      <c r="GV131" t="s">
        <v>234</v>
      </c>
      <c r="GW131" t="s">
        <v>234</v>
      </c>
      <c r="GX131" t="s">
        <v>234</v>
      </c>
      <c r="GY131" t="s">
        <v>234</v>
      </c>
      <c r="GZ131" t="s">
        <v>234</v>
      </c>
      <c r="HA131" t="s">
        <v>234</v>
      </c>
      <c r="HB131" t="s">
        <v>234</v>
      </c>
      <c r="HC131" t="s">
        <v>234</v>
      </c>
      <c r="HD131" t="s">
        <v>234</v>
      </c>
      <c r="HE131" t="s">
        <v>237</v>
      </c>
      <c r="HF131" t="s">
        <v>234</v>
      </c>
      <c r="HG131" t="s">
        <v>234</v>
      </c>
      <c r="HH131" t="s">
        <v>234</v>
      </c>
      <c r="HI131" t="s">
        <v>234</v>
      </c>
      <c r="HJ131" t="s">
        <v>234</v>
      </c>
      <c r="HK131" t="s">
        <v>234</v>
      </c>
      <c r="HL131" t="s">
        <v>234</v>
      </c>
      <c r="HM131" t="s">
        <v>234</v>
      </c>
      <c r="HN131" t="s">
        <v>234</v>
      </c>
      <c r="HO131" t="s">
        <v>234</v>
      </c>
      <c r="HP131" t="s">
        <v>234</v>
      </c>
    </row>
    <row r="132" spans="1:224" x14ac:dyDescent="0.2">
      <c r="A132" t="s">
        <v>368</v>
      </c>
      <c r="B132" t="s">
        <v>234</v>
      </c>
      <c r="C132" t="s">
        <v>234</v>
      </c>
      <c r="D132" t="s">
        <v>234</v>
      </c>
      <c r="E132" t="s">
        <v>234</v>
      </c>
      <c r="F132" t="s">
        <v>234</v>
      </c>
      <c r="G132" t="s">
        <v>234</v>
      </c>
      <c r="H132" t="s">
        <v>234</v>
      </c>
      <c r="I132" t="s">
        <v>236</v>
      </c>
      <c r="J132" t="s">
        <v>234</v>
      </c>
      <c r="K132" t="s">
        <v>234</v>
      </c>
      <c r="L132" t="s">
        <v>234</v>
      </c>
      <c r="M132" t="s">
        <v>234</v>
      </c>
      <c r="N132" t="s">
        <v>234</v>
      </c>
      <c r="Q132" t="s">
        <v>234</v>
      </c>
      <c r="R132" t="s">
        <v>234</v>
      </c>
      <c r="S132" t="s">
        <v>234</v>
      </c>
      <c r="T132" t="s">
        <v>234</v>
      </c>
      <c r="U132" t="s">
        <v>234</v>
      </c>
      <c r="V132" t="s">
        <v>234</v>
      </c>
      <c r="W132" t="s">
        <v>236</v>
      </c>
      <c r="X132" t="s">
        <v>234</v>
      </c>
      <c r="Y132" t="s">
        <v>234</v>
      </c>
      <c r="Z132" t="s">
        <v>236</v>
      </c>
      <c r="AA132" t="s">
        <v>234</v>
      </c>
      <c r="AB132" t="s">
        <v>234</v>
      </c>
      <c r="AC132" t="s">
        <v>234</v>
      </c>
      <c r="AF132" t="s">
        <v>234</v>
      </c>
      <c r="AG132" t="s">
        <v>234</v>
      </c>
      <c r="AH132" t="s">
        <v>236</v>
      </c>
      <c r="AI132" t="s">
        <v>234</v>
      </c>
      <c r="AJ132" t="s">
        <v>234</v>
      </c>
      <c r="AK132" t="s">
        <v>234</v>
      </c>
      <c r="AL132" t="s">
        <v>234</v>
      </c>
      <c r="AM132" t="s">
        <v>234</v>
      </c>
      <c r="AN132" t="s">
        <v>234</v>
      </c>
      <c r="AO132" t="s">
        <v>234</v>
      </c>
      <c r="AP132" t="s">
        <v>234</v>
      </c>
      <c r="AQ132" t="s">
        <v>234</v>
      </c>
      <c r="AR132" t="s">
        <v>234</v>
      </c>
      <c r="AU132" t="s">
        <v>234</v>
      </c>
      <c r="AV132" t="s">
        <v>234</v>
      </c>
      <c r="AW132" t="s">
        <v>234</v>
      </c>
      <c r="AX132" t="s">
        <v>236</v>
      </c>
      <c r="AY132" t="s">
        <v>234</v>
      </c>
      <c r="AZ132" t="s">
        <v>234</v>
      </c>
      <c r="BA132" t="s">
        <v>234</v>
      </c>
      <c r="BB132" t="s">
        <v>234</v>
      </c>
      <c r="BC132" t="s">
        <v>234</v>
      </c>
      <c r="BD132" t="s">
        <v>234</v>
      </c>
      <c r="BE132" t="s">
        <v>234</v>
      </c>
      <c r="BH132" t="s">
        <v>234</v>
      </c>
      <c r="BI132" t="s">
        <v>234</v>
      </c>
      <c r="BJ132" t="s">
        <v>234</v>
      </c>
      <c r="BK132" t="s">
        <v>234</v>
      </c>
      <c r="BL132" t="s">
        <v>234</v>
      </c>
      <c r="BM132" t="s">
        <v>234</v>
      </c>
      <c r="BN132" t="s">
        <v>234</v>
      </c>
      <c r="BO132" t="s">
        <v>234</v>
      </c>
      <c r="BP132" t="s">
        <v>234</v>
      </c>
      <c r="BQ132" t="s">
        <v>237</v>
      </c>
      <c r="BR132" t="s">
        <v>234</v>
      </c>
      <c r="BS132" t="s">
        <v>234</v>
      </c>
      <c r="BT132" t="s">
        <v>236</v>
      </c>
      <c r="BW132" t="s">
        <v>234</v>
      </c>
      <c r="BX132" t="s">
        <v>234</v>
      </c>
      <c r="BY132" t="s">
        <v>234</v>
      </c>
      <c r="BZ132" t="s">
        <v>234</v>
      </c>
      <c r="CA132" t="s">
        <v>234</v>
      </c>
      <c r="CB132" t="s">
        <v>234</v>
      </c>
      <c r="CC132" t="s">
        <v>238</v>
      </c>
      <c r="CD132" t="s">
        <v>234</v>
      </c>
      <c r="CE132" t="s">
        <v>234</v>
      </c>
      <c r="CF132" t="s">
        <v>234</v>
      </c>
      <c r="CG132" t="s">
        <v>234</v>
      </c>
      <c r="CH132" t="s">
        <v>234</v>
      </c>
      <c r="CK132" t="s">
        <v>234</v>
      </c>
      <c r="CL132" t="s">
        <v>234</v>
      </c>
      <c r="CM132" t="s">
        <v>234</v>
      </c>
      <c r="CN132" t="s">
        <v>234</v>
      </c>
      <c r="CO132" t="s">
        <v>234</v>
      </c>
      <c r="CP132" t="s">
        <v>234</v>
      </c>
      <c r="CQ132" t="s">
        <v>234</v>
      </c>
      <c r="DF132" t="s">
        <v>234</v>
      </c>
      <c r="DG132" t="s">
        <v>234</v>
      </c>
      <c r="DH132" t="s">
        <v>234</v>
      </c>
      <c r="DI132" t="s">
        <v>234</v>
      </c>
      <c r="DJ132" t="s">
        <v>234</v>
      </c>
      <c r="DK132" t="s">
        <v>234</v>
      </c>
      <c r="DL132" t="s">
        <v>234</v>
      </c>
      <c r="DM132" t="s">
        <v>234</v>
      </c>
      <c r="DN132" t="s">
        <v>234</v>
      </c>
      <c r="DO132" t="s">
        <v>234</v>
      </c>
      <c r="DP132" t="s">
        <v>234</v>
      </c>
      <c r="DQ132" t="s">
        <v>237</v>
      </c>
      <c r="DR132" t="s">
        <v>234</v>
      </c>
      <c r="DS132" t="s">
        <v>234</v>
      </c>
      <c r="DT132" t="s">
        <v>234</v>
      </c>
      <c r="DX132" t="s">
        <v>234</v>
      </c>
      <c r="DY132" t="s">
        <v>234</v>
      </c>
      <c r="DZ132" t="s">
        <v>234</v>
      </c>
      <c r="EA132" t="s">
        <v>234</v>
      </c>
      <c r="EB132" t="s">
        <v>234</v>
      </c>
      <c r="EC132" t="s">
        <v>234</v>
      </c>
      <c r="ED132" t="s">
        <v>234</v>
      </c>
      <c r="EE132" t="s">
        <v>234</v>
      </c>
      <c r="EF132" t="s">
        <v>234</v>
      </c>
      <c r="EG132" t="s">
        <v>234</v>
      </c>
      <c r="EH132" t="s">
        <v>234</v>
      </c>
      <c r="EI132" t="s">
        <v>234</v>
      </c>
      <c r="EJ132" t="s">
        <v>234</v>
      </c>
      <c r="EK132" t="s">
        <v>234</v>
      </c>
      <c r="EL132" t="s">
        <v>234</v>
      </c>
      <c r="EM132" t="s">
        <v>234</v>
      </c>
      <c r="EN132" t="s">
        <v>234</v>
      </c>
      <c r="EO132" t="s">
        <v>234</v>
      </c>
      <c r="EP132" t="s">
        <v>234</v>
      </c>
      <c r="EQ132" t="s">
        <v>234</v>
      </c>
      <c r="ER132" t="s">
        <v>234</v>
      </c>
      <c r="ES132" t="s">
        <v>234</v>
      </c>
      <c r="ET132" t="s">
        <v>234</v>
      </c>
      <c r="EU132" t="s">
        <v>234</v>
      </c>
      <c r="EV132" t="s">
        <v>234</v>
      </c>
      <c r="EW132" t="s">
        <v>234</v>
      </c>
      <c r="EX132" t="s">
        <v>234</v>
      </c>
      <c r="EY132" t="s">
        <v>234</v>
      </c>
      <c r="EZ132" t="s">
        <v>234</v>
      </c>
      <c r="FA132" t="s">
        <v>234</v>
      </c>
      <c r="FB132" t="s">
        <v>234</v>
      </c>
      <c r="FC132" t="s">
        <v>234</v>
      </c>
      <c r="FD132" t="s">
        <v>234</v>
      </c>
      <c r="FE132" t="s">
        <v>234</v>
      </c>
      <c r="FF132" t="s">
        <v>234</v>
      </c>
      <c r="FG132" t="s">
        <v>234</v>
      </c>
      <c r="FH132" t="s">
        <v>234</v>
      </c>
      <c r="FI132" t="s">
        <v>234</v>
      </c>
      <c r="FJ132" t="s">
        <v>234</v>
      </c>
      <c r="FK132" t="s">
        <v>234</v>
      </c>
      <c r="FL132" t="s">
        <v>234</v>
      </c>
      <c r="FM132" t="s">
        <v>234</v>
      </c>
      <c r="FN132" t="s">
        <v>234</v>
      </c>
      <c r="FO132" t="s">
        <v>234</v>
      </c>
      <c r="FP132" t="s">
        <v>234</v>
      </c>
      <c r="FQ132" t="s">
        <v>234</v>
      </c>
      <c r="FR132" t="s">
        <v>234</v>
      </c>
      <c r="FU132" t="s">
        <v>234</v>
      </c>
      <c r="FV132" t="s">
        <v>234</v>
      </c>
      <c r="FW132" t="s">
        <v>234</v>
      </c>
      <c r="FX132" t="s">
        <v>234</v>
      </c>
      <c r="FY132" t="s">
        <v>234</v>
      </c>
      <c r="FZ132" t="s">
        <v>234</v>
      </c>
      <c r="GA132" t="s">
        <v>234</v>
      </c>
      <c r="GB132" t="s">
        <v>234</v>
      </c>
      <c r="GC132" t="s">
        <v>234</v>
      </c>
      <c r="GD132" t="s">
        <v>234</v>
      </c>
      <c r="GE132" t="s">
        <v>234</v>
      </c>
      <c r="GF132" t="s">
        <v>234</v>
      </c>
      <c r="GG132" t="s">
        <v>234</v>
      </c>
      <c r="GH132" t="s">
        <v>234</v>
      </c>
      <c r="GI132" t="s">
        <v>234</v>
      </c>
      <c r="GJ132" t="s">
        <v>234</v>
      </c>
      <c r="GK132" t="s">
        <v>234</v>
      </c>
      <c r="GL132" t="s">
        <v>234</v>
      </c>
      <c r="GM132" t="s">
        <v>234</v>
      </c>
      <c r="GN132" t="s">
        <v>234</v>
      </c>
      <c r="GO132" t="s">
        <v>234</v>
      </c>
      <c r="GP132" t="s">
        <v>234</v>
      </c>
      <c r="GQ132" t="s">
        <v>234</v>
      </c>
      <c r="GR132" t="s">
        <v>234</v>
      </c>
      <c r="GS132" t="s">
        <v>234</v>
      </c>
      <c r="GT132" t="s">
        <v>234</v>
      </c>
      <c r="GU132" t="s">
        <v>234</v>
      </c>
      <c r="GV132" t="s">
        <v>234</v>
      </c>
      <c r="GW132" t="s">
        <v>234</v>
      </c>
      <c r="GX132" t="s">
        <v>234</v>
      </c>
      <c r="GY132" t="s">
        <v>234</v>
      </c>
      <c r="GZ132" t="s">
        <v>234</v>
      </c>
      <c r="HA132" t="s">
        <v>234</v>
      </c>
      <c r="HB132" t="s">
        <v>234</v>
      </c>
      <c r="HC132" t="s">
        <v>234</v>
      </c>
      <c r="HD132" t="s">
        <v>234</v>
      </c>
      <c r="HE132" t="s">
        <v>234</v>
      </c>
      <c r="HF132" t="s">
        <v>234</v>
      </c>
      <c r="HG132" t="s">
        <v>234</v>
      </c>
      <c r="HH132" t="s">
        <v>234</v>
      </c>
      <c r="HI132" t="s">
        <v>234</v>
      </c>
      <c r="HJ132" t="s">
        <v>234</v>
      </c>
      <c r="HK132" t="s">
        <v>234</v>
      </c>
      <c r="HL132" t="s">
        <v>234</v>
      </c>
      <c r="HM132" t="s">
        <v>234</v>
      </c>
      <c r="HN132" t="s">
        <v>234</v>
      </c>
      <c r="HO132" t="s">
        <v>237</v>
      </c>
      <c r="HP132" t="s">
        <v>234</v>
      </c>
    </row>
    <row r="133" spans="1:224" x14ac:dyDescent="0.2">
      <c r="A133" t="s">
        <v>369</v>
      </c>
      <c r="B133" t="s">
        <v>234</v>
      </c>
      <c r="C133" t="s">
        <v>234</v>
      </c>
      <c r="D133" t="s">
        <v>234</v>
      </c>
      <c r="E133" t="s">
        <v>234</v>
      </c>
      <c r="F133" t="s">
        <v>234</v>
      </c>
      <c r="G133" t="s">
        <v>234</v>
      </c>
      <c r="H133" t="s">
        <v>234</v>
      </c>
      <c r="I133" t="s">
        <v>236</v>
      </c>
      <c r="J133" t="s">
        <v>234</v>
      </c>
      <c r="K133" t="s">
        <v>234</v>
      </c>
      <c r="L133" t="s">
        <v>234</v>
      </c>
      <c r="M133" t="s">
        <v>234</v>
      </c>
      <c r="N133" t="s">
        <v>234</v>
      </c>
      <c r="Q133" t="s">
        <v>234</v>
      </c>
      <c r="R133" t="s">
        <v>234</v>
      </c>
      <c r="S133" t="s">
        <v>236</v>
      </c>
      <c r="T133" t="s">
        <v>234</v>
      </c>
      <c r="U133" t="s">
        <v>234</v>
      </c>
      <c r="V133" t="s">
        <v>234</v>
      </c>
      <c r="W133" t="s">
        <v>236</v>
      </c>
      <c r="X133" t="s">
        <v>234</v>
      </c>
      <c r="Y133" t="s">
        <v>234</v>
      </c>
      <c r="Z133" t="s">
        <v>236</v>
      </c>
      <c r="AA133" t="s">
        <v>234</v>
      </c>
      <c r="AB133" t="s">
        <v>234</v>
      </c>
      <c r="AC133" t="s">
        <v>234</v>
      </c>
      <c r="AF133" t="s">
        <v>234</v>
      </c>
      <c r="AG133" t="s">
        <v>234</v>
      </c>
      <c r="AH133" t="s">
        <v>236</v>
      </c>
      <c r="AI133" t="s">
        <v>234</v>
      </c>
      <c r="AJ133" t="s">
        <v>234</v>
      </c>
      <c r="AK133" t="s">
        <v>234</v>
      </c>
      <c r="AL133" t="s">
        <v>234</v>
      </c>
      <c r="AM133" t="s">
        <v>234</v>
      </c>
      <c r="AN133" t="s">
        <v>234</v>
      </c>
      <c r="AO133" t="s">
        <v>234</v>
      </c>
      <c r="AP133" t="s">
        <v>234</v>
      </c>
      <c r="AQ133" t="s">
        <v>234</v>
      </c>
      <c r="AR133" t="s">
        <v>234</v>
      </c>
      <c r="AU133" t="s">
        <v>234</v>
      </c>
      <c r="AV133" t="s">
        <v>234</v>
      </c>
      <c r="AW133" t="s">
        <v>234</v>
      </c>
      <c r="AX133" t="s">
        <v>236</v>
      </c>
      <c r="AY133" t="s">
        <v>234</v>
      </c>
      <c r="AZ133" t="s">
        <v>234</v>
      </c>
      <c r="BA133" t="s">
        <v>234</v>
      </c>
      <c r="BB133" t="s">
        <v>234</v>
      </c>
      <c r="BC133" t="s">
        <v>234</v>
      </c>
      <c r="BD133" t="s">
        <v>234</v>
      </c>
      <c r="BE133" t="s">
        <v>234</v>
      </c>
      <c r="BH133" t="s">
        <v>234</v>
      </c>
      <c r="BI133" t="s">
        <v>234</v>
      </c>
      <c r="BJ133" t="s">
        <v>234</v>
      </c>
      <c r="BK133" t="s">
        <v>234</v>
      </c>
      <c r="BL133" t="s">
        <v>234</v>
      </c>
      <c r="BM133" t="s">
        <v>234</v>
      </c>
      <c r="BN133" t="s">
        <v>234</v>
      </c>
      <c r="BO133" t="s">
        <v>234</v>
      </c>
      <c r="BP133" t="s">
        <v>234</v>
      </c>
      <c r="BQ133" t="s">
        <v>234</v>
      </c>
      <c r="BR133" t="s">
        <v>234</v>
      </c>
      <c r="BS133" t="s">
        <v>234</v>
      </c>
      <c r="BT133" t="s">
        <v>236</v>
      </c>
      <c r="BW133" t="s">
        <v>234</v>
      </c>
      <c r="BX133" t="s">
        <v>234</v>
      </c>
      <c r="BY133" t="s">
        <v>234</v>
      </c>
      <c r="BZ133" t="s">
        <v>234</v>
      </c>
      <c r="CA133" t="s">
        <v>234</v>
      </c>
      <c r="CB133" t="s">
        <v>234</v>
      </c>
      <c r="CC133" t="s">
        <v>238</v>
      </c>
      <c r="CD133" t="s">
        <v>234</v>
      </c>
      <c r="CE133" t="s">
        <v>234</v>
      </c>
      <c r="CF133" t="s">
        <v>234</v>
      </c>
      <c r="CG133" t="s">
        <v>234</v>
      </c>
      <c r="CH133" t="s">
        <v>234</v>
      </c>
      <c r="CK133" t="s">
        <v>234</v>
      </c>
      <c r="CL133" t="s">
        <v>234</v>
      </c>
      <c r="CM133" t="s">
        <v>234</v>
      </c>
      <c r="CN133" t="s">
        <v>234</v>
      </c>
      <c r="CO133" t="s">
        <v>234</v>
      </c>
      <c r="CP133" t="s">
        <v>234</v>
      </c>
      <c r="CQ133" t="s">
        <v>234</v>
      </c>
      <c r="DF133" t="s">
        <v>234</v>
      </c>
      <c r="DG133" t="s">
        <v>234</v>
      </c>
      <c r="DH133" t="s">
        <v>234</v>
      </c>
      <c r="DI133" t="s">
        <v>234</v>
      </c>
      <c r="DJ133" t="s">
        <v>234</v>
      </c>
      <c r="DK133" t="s">
        <v>234</v>
      </c>
      <c r="DL133" t="s">
        <v>234</v>
      </c>
      <c r="DM133" t="s">
        <v>234</v>
      </c>
      <c r="DN133" t="s">
        <v>234</v>
      </c>
      <c r="DO133" t="s">
        <v>234</v>
      </c>
      <c r="DP133" t="s">
        <v>234</v>
      </c>
      <c r="DQ133" t="s">
        <v>234</v>
      </c>
      <c r="DR133" t="s">
        <v>234</v>
      </c>
      <c r="DS133" t="s">
        <v>234</v>
      </c>
      <c r="DT133" t="s">
        <v>234</v>
      </c>
      <c r="DX133" t="s">
        <v>234</v>
      </c>
      <c r="DY133" t="s">
        <v>234</v>
      </c>
      <c r="DZ133" t="s">
        <v>234</v>
      </c>
      <c r="EA133" t="s">
        <v>234</v>
      </c>
      <c r="EB133" t="s">
        <v>235</v>
      </c>
      <c r="EC133" t="s">
        <v>234</v>
      </c>
      <c r="ED133" t="s">
        <v>234</v>
      </c>
      <c r="EE133" t="s">
        <v>234</v>
      </c>
      <c r="EF133" t="s">
        <v>234</v>
      </c>
      <c r="EG133" t="s">
        <v>234</v>
      </c>
      <c r="EH133" t="s">
        <v>234</v>
      </c>
      <c r="EI133" t="s">
        <v>234</v>
      </c>
      <c r="EJ133" t="s">
        <v>234</v>
      </c>
      <c r="EK133" t="s">
        <v>234</v>
      </c>
      <c r="EL133" t="s">
        <v>234</v>
      </c>
      <c r="EM133" t="s">
        <v>234</v>
      </c>
      <c r="EN133" t="s">
        <v>234</v>
      </c>
      <c r="EO133" t="s">
        <v>236</v>
      </c>
      <c r="EP133" t="s">
        <v>234</v>
      </c>
      <c r="EQ133" t="s">
        <v>234</v>
      </c>
      <c r="ER133" t="s">
        <v>234</v>
      </c>
      <c r="ES133" t="s">
        <v>234</v>
      </c>
      <c r="ET133" t="s">
        <v>234</v>
      </c>
      <c r="EU133" t="s">
        <v>234</v>
      </c>
      <c r="EV133" t="s">
        <v>234</v>
      </c>
      <c r="EW133" t="s">
        <v>234</v>
      </c>
      <c r="EX133" t="s">
        <v>234</v>
      </c>
      <c r="EY133" t="s">
        <v>234</v>
      </c>
      <c r="EZ133" t="s">
        <v>234</v>
      </c>
      <c r="FA133" t="s">
        <v>234</v>
      </c>
      <c r="FB133" t="s">
        <v>234</v>
      </c>
      <c r="FC133" t="s">
        <v>234</v>
      </c>
      <c r="FD133" t="s">
        <v>234</v>
      </c>
      <c r="FE133" t="s">
        <v>234</v>
      </c>
      <c r="FF133" t="s">
        <v>234</v>
      </c>
      <c r="FG133" t="s">
        <v>234</v>
      </c>
      <c r="FH133" t="s">
        <v>234</v>
      </c>
      <c r="FI133" t="s">
        <v>234</v>
      </c>
      <c r="FJ133" t="s">
        <v>234</v>
      </c>
      <c r="FK133" t="s">
        <v>234</v>
      </c>
      <c r="FL133" t="s">
        <v>234</v>
      </c>
      <c r="FM133" t="s">
        <v>234</v>
      </c>
      <c r="FN133" t="s">
        <v>234</v>
      </c>
      <c r="FO133" t="s">
        <v>234</v>
      </c>
      <c r="FP133" t="s">
        <v>234</v>
      </c>
      <c r="FQ133" t="s">
        <v>234</v>
      </c>
      <c r="FR133" t="s">
        <v>234</v>
      </c>
      <c r="FU133" t="s">
        <v>234</v>
      </c>
      <c r="FV133" t="s">
        <v>234</v>
      </c>
      <c r="FW133" t="s">
        <v>234</v>
      </c>
      <c r="FX133" t="s">
        <v>234</v>
      </c>
      <c r="FY133" t="s">
        <v>234</v>
      </c>
      <c r="FZ133" t="s">
        <v>234</v>
      </c>
      <c r="GA133" t="s">
        <v>234</v>
      </c>
      <c r="GB133" t="s">
        <v>234</v>
      </c>
      <c r="GC133" t="s">
        <v>234</v>
      </c>
      <c r="GD133" t="s">
        <v>237</v>
      </c>
      <c r="GE133" t="s">
        <v>234</v>
      </c>
      <c r="GF133" t="s">
        <v>234</v>
      </c>
      <c r="GG133" t="s">
        <v>234</v>
      </c>
      <c r="GH133" t="s">
        <v>234</v>
      </c>
      <c r="GI133" t="s">
        <v>234</v>
      </c>
      <c r="GJ133" t="s">
        <v>234</v>
      </c>
      <c r="GK133" t="s">
        <v>234</v>
      </c>
      <c r="GL133" t="s">
        <v>234</v>
      </c>
      <c r="GM133" t="s">
        <v>234</v>
      </c>
      <c r="GN133" t="s">
        <v>234</v>
      </c>
      <c r="GO133" t="s">
        <v>234</v>
      </c>
      <c r="GP133" t="s">
        <v>234</v>
      </c>
      <c r="GQ133" t="s">
        <v>234</v>
      </c>
      <c r="GR133" t="s">
        <v>234</v>
      </c>
      <c r="GS133" t="s">
        <v>234</v>
      </c>
      <c r="GT133" t="s">
        <v>234</v>
      </c>
      <c r="GU133" t="s">
        <v>234</v>
      </c>
      <c r="GV133" t="s">
        <v>234</v>
      </c>
      <c r="GW133" t="s">
        <v>234</v>
      </c>
      <c r="GX133" t="s">
        <v>234</v>
      </c>
      <c r="GY133" t="s">
        <v>234</v>
      </c>
      <c r="GZ133" t="s">
        <v>234</v>
      </c>
      <c r="HA133" t="s">
        <v>234</v>
      </c>
      <c r="HB133" t="s">
        <v>234</v>
      </c>
      <c r="HC133" t="s">
        <v>234</v>
      </c>
      <c r="HD133" t="s">
        <v>234</v>
      </c>
      <c r="HE133" t="s">
        <v>234</v>
      </c>
      <c r="HF133" t="s">
        <v>234</v>
      </c>
      <c r="HG133" t="s">
        <v>234</v>
      </c>
      <c r="HH133" t="s">
        <v>234</v>
      </c>
      <c r="HI133" t="s">
        <v>234</v>
      </c>
      <c r="HJ133" t="s">
        <v>234</v>
      </c>
      <c r="HK133" t="s">
        <v>234</v>
      </c>
      <c r="HL133" t="s">
        <v>234</v>
      </c>
      <c r="HM133" t="s">
        <v>234</v>
      </c>
      <c r="HN133" t="s">
        <v>234</v>
      </c>
      <c r="HO133" t="s">
        <v>234</v>
      </c>
      <c r="HP133" t="s">
        <v>234</v>
      </c>
    </row>
    <row r="134" spans="1:224" x14ac:dyDescent="0.2">
      <c r="A134" t="s">
        <v>370</v>
      </c>
      <c r="B134" t="s">
        <v>234</v>
      </c>
      <c r="C134" t="s">
        <v>234</v>
      </c>
      <c r="D134" t="s">
        <v>234</v>
      </c>
      <c r="E134" t="s">
        <v>234</v>
      </c>
      <c r="F134" t="s">
        <v>234</v>
      </c>
      <c r="G134" t="s">
        <v>234</v>
      </c>
      <c r="H134" t="s">
        <v>234</v>
      </c>
      <c r="I134" t="s">
        <v>234</v>
      </c>
      <c r="J134" t="s">
        <v>234</v>
      </c>
      <c r="K134" t="s">
        <v>234</v>
      </c>
      <c r="L134" t="s">
        <v>234</v>
      </c>
      <c r="M134" t="s">
        <v>234</v>
      </c>
      <c r="N134" t="s">
        <v>234</v>
      </c>
      <c r="Q134" t="s">
        <v>234</v>
      </c>
      <c r="R134" t="s">
        <v>234</v>
      </c>
      <c r="S134" t="s">
        <v>236</v>
      </c>
      <c r="T134" t="s">
        <v>234</v>
      </c>
      <c r="U134" t="s">
        <v>234</v>
      </c>
      <c r="V134" t="s">
        <v>234</v>
      </c>
      <c r="W134" t="s">
        <v>236</v>
      </c>
      <c r="X134" t="s">
        <v>234</v>
      </c>
      <c r="Y134" t="s">
        <v>234</v>
      </c>
      <c r="Z134" t="s">
        <v>236</v>
      </c>
      <c r="AA134" t="s">
        <v>234</v>
      </c>
      <c r="AB134" t="s">
        <v>234</v>
      </c>
      <c r="AC134" t="s">
        <v>234</v>
      </c>
      <c r="AF134" t="s">
        <v>234</v>
      </c>
      <c r="AG134" t="s">
        <v>234</v>
      </c>
      <c r="AH134" t="s">
        <v>236</v>
      </c>
      <c r="AI134" t="s">
        <v>234</v>
      </c>
      <c r="AJ134" t="s">
        <v>234</v>
      </c>
      <c r="AK134" t="s">
        <v>234</v>
      </c>
      <c r="AL134" t="s">
        <v>234</v>
      </c>
      <c r="AM134" t="s">
        <v>234</v>
      </c>
      <c r="AN134" t="s">
        <v>234</v>
      </c>
      <c r="AO134" t="s">
        <v>234</v>
      </c>
      <c r="AP134" t="s">
        <v>234</v>
      </c>
      <c r="AQ134" t="s">
        <v>234</v>
      </c>
      <c r="AR134" t="s">
        <v>234</v>
      </c>
      <c r="AU134" t="s">
        <v>234</v>
      </c>
      <c r="AV134" t="s">
        <v>234</v>
      </c>
      <c r="AW134" t="s">
        <v>234</v>
      </c>
      <c r="AX134" t="s">
        <v>236</v>
      </c>
      <c r="AY134" t="s">
        <v>234</v>
      </c>
      <c r="AZ134" t="s">
        <v>234</v>
      </c>
      <c r="BA134" t="s">
        <v>234</v>
      </c>
      <c r="BB134" t="s">
        <v>234</v>
      </c>
      <c r="BC134" t="s">
        <v>234</v>
      </c>
      <c r="BD134" t="s">
        <v>234</v>
      </c>
      <c r="BE134" t="s">
        <v>234</v>
      </c>
      <c r="BH134" t="s">
        <v>234</v>
      </c>
      <c r="BI134" t="s">
        <v>234</v>
      </c>
      <c r="BJ134" t="s">
        <v>234</v>
      </c>
      <c r="BK134" t="s">
        <v>234</v>
      </c>
      <c r="BL134" t="s">
        <v>234</v>
      </c>
      <c r="BM134" t="s">
        <v>234</v>
      </c>
      <c r="BN134" t="s">
        <v>234</v>
      </c>
      <c r="BO134" t="s">
        <v>234</v>
      </c>
      <c r="BP134" t="s">
        <v>234</v>
      </c>
      <c r="BQ134" t="s">
        <v>234</v>
      </c>
      <c r="BR134" t="s">
        <v>234</v>
      </c>
      <c r="BS134" t="s">
        <v>234</v>
      </c>
      <c r="BT134" t="s">
        <v>236</v>
      </c>
      <c r="BW134" t="s">
        <v>234</v>
      </c>
      <c r="BX134" t="s">
        <v>234</v>
      </c>
      <c r="BY134" t="s">
        <v>234</v>
      </c>
      <c r="BZ134" t="s">
        <v>234</v>
      </c>
      <c r="CA134" t="s">
        <v>234</v>
      </c>
      <c r="CB134" t="s">
        <v>234</v>
      </c>
      <c r="CC134" t="s">
        <v>238</v>
      </c>
      <c r="CD134" t="s">
        <v>234</v>
      </c>
      <c r="CE134" t="s">
        <v>234</v>
      </c>
      <c r="CF134" t="s">
        <v>234</v>
      </c>
      <c r="CG134" t="s">
        <v>234</v>
      </c>
      <c r="CH134" t="s">
        <v>234</v>
      </c>
      <c r="CK134" t="s">
        <v>234</v>
      </c>
      <c r="CL134" t="s">
        <v>234</v>
      </c>
      <c r="CM134" t="s">
        <v>234</v>
      </c>
      <c r="CN134" t="s">
        <v>234</v>
      </c>
      <c r="CO134" t="s">
        <v>234</v>
      </c>
      <c r="CP134" t="s">
        <v>234</v>
      </c>
      <c r="CQ134" t="s">
        <v>234</v>
      </c>
      <c r="DF134" t="s">
        <v>234</v>
      </c>
      <c r="DG134" t="s">
        <v>234</v>
      </c>
      <c r="DH134" t="s">
        <v>234</v>
      </c>
      <c r="DI134" t="s">
        <v>234</v>
      </c>
      <c r="DJ134" t="s">
        <v>234</v>
      </c>
      <c r="DK134" t="s">
        <v>234</v>
      </c>
      <c r="DL134" t="s">
        <v>234</v>
      </c>
      <c r="DM134" t="s">
        <v>234</v>
      </c>
      <c r="DN134" t="s">
        <v>234</v>
      </c>
      <c r="DO134" t="s">
        <v>234</v>
      </c>
      <c r="DP134" t="s">
        <v>234</v>
      </c>
      <c r="DQ134" t="s">
        <v>234</v>
      </c>
      <c r="DR134" t="s">
        <v>234</v>
      </c>
      <c r="DS134" t="s">
        <v>234</v>
      </c>
      <c r="DT134" t="s">
        <v>234</v>
      </c>
      <c r="DX134" t="s">
        <v>234</v>
      </c>
      <c r="DY134" t="s">
        <v>234</v>
      </c>
      <c r="DZ134" t="s">
        <v>234</v>
      </c>
      <c r="EA134" t="s">
        <v>234</v>
      </c>
      <c r="EB134" t="s">
        <v>234</v>
      </c>
      <c r="EC134" t="s">
        <v>234</v>
      </c>
      <c r="ED134" t="s">
        <v>234</v>
      </c>
      <c r="EE134" t="s">
        <v>234</v>
      </c>
      <c r="EF134" t="s">
        <v>234</v>
      </c>
      <c r="EG134" t="s">
        <v>234</v>
      </c>
      <c r="EH134" t="s">
        <v>234</v>
      </c>
      <c r="EI134" t="s">
        <v>234</v>
      </c>
      <c r="EJ134" t="s">
        <v>234</v>
      </c>
      <c r="EK134" t="s">
        <v>234</v>
      </c>
      <c r="EL134" t="s">
        <v>234</v>
      </c>
      <c r="EM134" t="s">
        <v>234</v>
      </c>
      <c r="EN134" t="s">
        <v>234</v>
      </c>
      <c r="EO134" t="s">
        <v>236</v>
      </c>
      <c r="EP134" t="s">
        <v>234</v>
      </c>
      <c r="EQ134" t="s">
        <v>234</v>
      </c>
      <c r="ER134" t="s">
        <v>234</v>
      </c>
      <c r="ES134" t="s">
        <v>234</v>
      </c>
      <c r="ET134" t="s">
        <v>234</v>
      </c>
      <c r="EU134" t="s">
        <v>234</v>
      </c>
      <c r="EV134" t="s">
        <v>234</v>
      </c>
      <c r="EW134" t="s">
        <v>234</v>
      </c>
      <c r="EX134" t="s">
        <v>234</v>
      </c>
      <c r="EY134" t="s">
        <v>234</v>
      </c>
      <c r="EZ134" t="s">
        <v>234</v>
      </c>
      <c r="FA134" t="s">
        <v>234</v>
      </c>
      <c r="FB134" t="s">
        <v>234</v>
      </c>
      <c r="FC134" t="s">
        <v>234</v>
      </c>
      <c r="FD134" t="s">
        <v>234</v>
      </c>
      <c r="FE134" t="s">
        <v>234</v>
      </c>
      <c r="FF134" t="s">
        <v>234</v>
      </c>
      <c r="FG134" t="s">
        <v>234</v>
      </c>
      <c r="FH134" t="s">
        <v>234</v>
      </c>
      <c r="FI134" t="s">
        <v>234</v>
      </c>
      <c r="FJ134" t="s">
        <v>234</v>
      </c>
      <c r="FK134" t="s">
        <v>234</v>
      </c>
      <c r="FL134" t="s">
        <v>234</v>
      </c>
      <c r="FM134" t="s">
        <v>234</v>
      </c>
      <c r="FN134" t="s">
        <v>234</v>
      </c>
      <c r="FO134" t="s">
        <v>234</v>
      </c>
      <c r="FP134" t="s">
        <v>234</v>
      </c>
      <c r="FQ134" t="s">
        <v>234</v>
      </c>
      <c r="FR134" t="s">
        <v>234</v>
      </c>
      <c r="FU134" t="s">
        <v>234</v>
      </c>
      <c r="FV134" t="s">
        <v>234</v>
      </c>
      <c r="FW134" t="s">
        <v>234</v>
      </c>
      <c r="FX134" t="s">
        <v>234</v>
      </c>
      <c r="FY134" t="s">
        <v>234</v>
      </c>
      <c r="FZ134" t="s">
        <v>234</v>
      </c>
      <c r="GA134" t="s">
        <v>234</v>
      </c>
      <c r="GB134" t="s">
        <v>234</v>
      </c>
      <c r="GC134" t="s">
        <v>234</v>
      </c>
      <c r="GD134" t="s">
        <v>237</v>
      </c>
      <c r="GE134" t="s">
        <v>234</v>
      </c>
      <c r="GF134" t="s">
        <v>234</v>
      </c>
      <c r="GG134" t="s">
        <v>234</v>
      </c>
      <c r="GH134" t="s">
        <v>234</v>
      </c>
      <c r="GI134" t="s">
        <v>234</v>
      </c>
      <c r="GJ134" t="s">
        <v>234</v>
      </c>
      <c r="GK134" t="s">
        <v>234</v>
      </c>
      <c r="GL134" t="s">
        <v>234</v>
      </c>
      <c r="GM134" t="s">
        <v>234</v>
      </c>
      <c r="GN134" t="s">
        <v>234</v>
      </c>
      <c r="GO134" t="s">
        <v>234</v>
      </c>
      <c r="GP134" t="s">
        <v>234</v>
      </c>
      <c r="GQ134" t="s">
        <v>234</v>
      </c>
      <c r="GR134" t="s">
        <v>234</v>
      </c>
      <c r="GS134" t="s">
        <v>234</v>
      </c>
      <c r="GT134" t="s">
        <v>234</v>
      </c>
      <c r="GU134" t="s">
        <v>234</v>
      </c>
      <c r="GV134" t="s">
        <v>234</v>
      </c>
      <c r="GW134" t="s">
        <v>234</v>
      </c>
      <c r="GX134" t="s">
        <v>235</v>
      </c>
      <c r="GY134" t="s">
        <v>234</v>
      </c>
      <c r="GZ134" t="s">
        <v>234</v>
      </c>
      <c r="HA134" t="s">
        <v>234</v>
      </c>
      <c r="HB134" t="s">
        <v>234</v>
      </c>
      <c r="HC134" t="s">
        <v>234</v>
      </c>
      <c r="HD134" t="s">
        <v>234</v>
      </c>
      <c r="HE134" t="s">
        <v>234</v>
      </c>
      <c r="HF134" t="s">
        <v>234</v>
      </c>
      <c r="HG134" t="s">
        <v>234</v>
      </c>
      <c r="HH134" t="s">
        <v>234</v>
      </c>
      <c r="HI134" t="s">
        <v>234</v>
      </c>
      <c r="HJ134" t="s">
        <v>234</v>
      </c>
      <c r="HK134" t="s">
        <v>234</v>
      </c>
      <c r="HL134" t="s">
        <v>234</v>
      </c>
      <c r="HM134" t="s">
        <v>234</v>
      </c>
      <c r="HN134" t="s">
        <v>234</v>
      </c>
      <c r="HO134" t="s">
        <v>234</v>
      </c>
      <c r="HP134" t="s">
        <v>234</v>
      </c>
    </row>
    <row r="135" spans="1:224" x14ac:dyDescent="0.2">
      <c r="A135" t="s">
        <v>371</v>
      </c>
      <c r="B135" t="s">
        <v>234</v>
      </c>
      <c r="C135" t="s">
        <v>234</v>
      </c>
      <c r="D135" t="s">
        <v>234</v>
      </c>
      <c r="E135" t="s">
        <v>234</v>
      </c>
      <c r="F135" t="s">
        <v>234</v>
      </c>
      <c r="G135" t="s">
        <v>234</v>
      </c>
      <c r="H135" t="s">
        <v>234</v>
      </c>
      <c r="I135" t="s">
        <v>234</v>
      </c>
      <c r="J135" t="s">
        <v>234</v>
      </c>
      <c r="K135" t="s">
        <v>234</v>
      </c>
      <c r="L135" t="s">
        <v>234</v>
      </c>
      <c r="M135" t="s">
        <v>234</v>
      </c>
      <c r="N135" t="s">
        <v>234</v>
      </c>
      <c r="Q135" t="s">
        <v>234</v>
      </c>
      <c r="R135" t="s">
        <v>234</v>
      </c>
      <c r="S135" t="s">
        <v>241</v>
      </c>
      <c r="T135" t="s">
        <v>234</v>
      </c>
      <c r="U135" t="s">
        <v>234</v>
      </c>
      <c r="V135" t="s">
        <v>234</v>
      </c>
      <c r="W135" t="s">
        <v>236</v>
      </c>
      <c r="X135" t="s">
        <v>234</v>
      </c>
      <c r="Y135" t="s">
        <v>234</v>
      </c>
      <c r="Z135" t="s">
        <v>236</v>
      </c>
      <c r="AA135" t="s">
        <v>234</v>
      </c>
      <c r="AB135" t="s">
        <v>234</v>
      </c>
      <c r="AC135" t="s">
        <v>234</v>
      </c>
      <c r="AF135" t="s">
        <v>234</v>
      </c>
      <c r="AG135" t="s">
        <v>234</v>
      </c>
      <c r="AH135" t="s">
        <v>236</v>
      </c>
      <c r="AI135" t="s">
        <v>234</v>
      </c>
      <c r="AJ135" t="s">
        <v>234</v>
      </c>
      <c r="AK135" t="s">
        <v>234</v>
      </c>
      <c r="AL135" t="s">
        <v>234</v>
      </c>
      <c r="AM135" t="s">
        <v>234</v>
      </c>
      <c r="AN135" t="s">
        <v>234</v>
      </c>
      <c r="AO135" t="s">
        <v>234</v>
      </c>
      <c r="AP135" t="s">
        <v>234</v>
      </c>
      <c r="AQ135" t="s">
        <v>234</v>
      </c>
      <c r="AR135" t="s">
        <v>234</v>
      </c>
      <c r="AU135" t="s">
        <v>234</v>
      </c>
      <c r="AV135" t="s">
        <v>234</v>
      </c>
      <c r="AW135" t="s">
        <v>234</v>
      </c>
      <c r="AX135" t="s">
        <v>236</v>
      </c>
      <c r="AY135" t="s">
        <v>234</v>
      </c>
      <c r="AZ135" t="s">
        <v>234</v>
      </c>
      <c r="BA135" t="s">
        <v>234</v>
      </c>
      <c r="BB135" t="s">
        <v>234</v>
      </c>
      <c r="BC135" t="s">
        <v>234</v>
      </c>
      <c r="BD135" t="s">
        <v>234</v>
      </c>
      <c r="BE135" t="s">
        <v>234</v>
      </c>
      <c r="BH135" t="s">
        <v>234</v>
      </c>
      <c r="BI135" t="s">
        <v>234</v>
      </c>
      <c r="BJ135" t="s">
        <v>234</v>
      </c>
      <c r="BK135" t="s">
        <v>234</v>
      </c>
      <c r="BL135" t="s">
        <v>234</v>
      </c>
      <c r="BM135" t="s">
        <v>234</v>
      </c>
      <c r="BN135" t="s">
        <v>234</v>
      </c>
      <c r="BO135" t="s">
        <v>234</v>
      </c>
      <c r="BP135" t="s">
        <v>234</v>
      </c>
      <c r="BQ135" t="s">
        <v>234</v>
      </c>
      <c r="BR135" t="s">
        <v>234</v>
      </c>
      <c r="BS135" t="s">
        <v>234</v>
      </c>
      <c r="BT135" t="s">
        <v>236</v>
      </c>
      <c r="BW135" t="s">
        <v>234</v>
      </c>
      <c r="BX135" t="s">
        <v>234</v>
      </c>
      <c r="BY135" t="s">
        <v>234</v>
      </c>
      <c r="BZ135" t="s">
        <v>234</v>
      </c>
      <c r="CA135" t="s">
        <v>234</v>
      </c>
      <c r="CB135" t="s">
        <v>234</v>
      </c>
      <c r="CC135" t="s">
        <v>238</v>
      </c>
      <c r="CD135" t="s">
        <v>234</v>
      </c>
      <c r="CE135" t="s">
        <v>234</v>
      </c>
      <c r="CF135" t="s">
        <v>234</v>
      </c>
      <c r="CG135" t="s">
        <v>234</v>
      </c>
      <c r="CH135" t="s">
        <v>234</v>
      </c>
      <c r="CK135" t="s">
        <v>234</v>
      </c>
      <c r="CL135" t="s">
        <v>234</v>
      </c>
      <c r="CM135" t="s">
        <v>234</v>
      </c>
      <c r="CN135" t="s">
        <v>234</v>
      </c>
      <c r="CO135" t="s">
        <v>234</v>
      </c>
      <c r="CP135" t="s">
        <v>234</v>
      </c>
      <c r="CQ135" t="s">
        <v>234</v>
      </c>
      <c r="DF135" t="s">
        <v>234</v>
      </c>
      <c r="DG135" t="s">
        <v>234</v>
      </c>
      <c r="DH135" t="s">
        <v>234</v>
      </c>
      <c r="DI135" t="s">
        <v>234</v>
      </c>
      <c r="DJ135" t="s">
        <v>234</v>
      </c>
      <c r="DK135" t="s">
        <v>234</v>
      </c>
      <c r="DL135" t="s">
        <v>234</v>
      </c>
      <c r="DM135" t="s">
        <v>234</v>
      </c>
      <c r="DN135" t="s">
        <v>234</v>
      </c>
      <c r="DO135" t="s">
        <v>234</v>
      </c>
      <c r="DP135" t="s">
        <v>234</v>
      </c>
      <c r="DQ135" t="s">
        <v>234</v>
      </c>
      <c r="DR135" t="s">
        <v>234</v>
      </c>
      <c r="DS135" t="s">
        <v>234</v>
      </c>
      <c r="DT135" t="s">
        <v>234</v>
      </c>
      <c r="DX135" t="s">
        <v>234</v>
      </c>
      <c r="DY135" t="s">
        <v>234</v>
      </c>
      <c r="DZ135" t="s">
        <v>234</v>
      </c>
      <c r="EA135" t="s">
        <v>234</v>
      </c>
      <c r="EB135" t="s">
        <v>234</v>
      </c>
      <c r="EC135" t="s">
        <v>234</v>
      </c>
      <c r="ED135" t="s">
        <v>234</v>
      </c>
      <c r="EE135" t="s">
        <v>234</v>
      </c>
      <c r="EF135" t="s">
        <v>234</v>
      </c>
      <c r="EG135" t="s">
        <v>234</v>
      </c>
      <c r="EH135" t="s">
        <v>234</v>
      </c>
      <c r="EI135" t="s">
        <v>234</v>
      </c>
      <c r="EJ135" t="s">
        <v>234</v>
      </c>
      <c r="EK135" t="s">
        <v>234</v>
      </c>
      <c r="EL135" t="s">
        <v>234</v>
      </c>
      <c r="EM135" t="s">
        <v>234</v>
      </c>
      <c r="EN135" t="s">
        <v>234</v>
      </c>
      <c r="EO135" t="s">
        <v>241</v>
      </c>
      <c r="EP135" t="s">
        <v>234</v>
      </c>
      <c r="EQ135" t="s">
        <v>234</v>
      </c>
      <c r="ER135" t="s">
        <v>234</v>
      </c>
      <c r="ES135" t="s">
        <v>234</v>
      </c>
      <c r="ET135" t="s">
        <v>234</v>
      </c>
      <c r="EU135" t="s">
        <v>234</v>
      </c>
      <c r="EV135" t="s">
        <v>234</v>
      </c>
      <c r="EW135" t="s">
        <v>234</v>
      </c>
      <c r="EX135" t="s">
        <v>234</v>
      </c>
      <c r="EY135" t="s">
        <v>234</v>
      </c>
      <c r="EZ135" t="s">
        <v>234</v>
      </c>
      <c r="FA135" t="s">
        <v>234</v>
      </c>
      <c r="FB135" t="s">
        <v>234</v>
      </c>
      <c r="FC135" t="s">
        <v>234</v>
      </c>
      <c r="FD135" t="s">
        <v>234</v>
      </c>
      <c r="FE135" t="s">
        <v>234</v>
      </c>
      <c r="FF135" t="s">
        <v>234</v>
      </c>
      <c r="FG135" t="s">
        <v>234</v>
      </c>
      <c r="FH135" t="s">
        <v>234</v>
      </c>
      <c r="FI135" t="s">
        <v>234</v>
      </c>
      <c r="FJ135" t="s">
        <v>234</v>
      </c>
      <c r="FK135" t="s">
        <v>234</v>
      </c>
      <c r="FL135" t="s">
        <v>234</v>
      </c>
      <c r="FM135" t="s">
        <v>234</v>
      </c>
      <c r="FN135" t="s">
        <v>234</v>
      </c>
      <c r="FO135" t="s">
        <v>234</v>
      </c>
      <c r="FP135" t="s">
        <v>234</v>
      </c>
      <c r="FQ135" t="s">
        <v>234</v>
      </c>
      <c r="FR135" t="s">
        <v>234</v>
      </c>
      <c r="FU135" t="s">
        <v>234</v>
      </c>
      <c r="FV135" t="s">
        <v>234</v>
      </c>
      <c r="FW135" t="s">
        <v>234</v>
      </c>
      <c r="FX135" t="s">
        <v>234</v>
      </c>
      <c r="FY135" t="s">
        <v>234</v>
      </c>
      <c r="FZ135" t="s">
        <v>234</v>
      </c>
      <c r="GA135" t="s">
        <v>234</v>
      </c>
      <c r="GB135" t="s">
        <v>234</v>
      </c>
      <c r="GC135" t="s">
        <v>234</v>
      </c>
      <c r="GD135" t="s">
        <v>237</v>
      </c>
      <c r="GE135" t="s">
        <v>234</v>
      </c>
      <c r="GF135" t="s">
        <v>234</v>
      </c>
      <c r="GG135" t="s">
        <v>234</v>
      </c>
      <c r="GH135" t="s">
        <v>234</v>
      </c>
      <c r="GI135" t="s">
        <v>234</v>
      </c>
      <c r="GJ135" t="s">
        <v>234</v>
      </c>
      <c r="GK135" t="s">
        <v>234</v>
      </c>
      <c r="GL135" t="s">
        <v>234</v>
      </c>
      <c r="GM135" t="s">
        <v>234</v>
      </c>
      <c r="GN135" t="s">
        <v>234</v>
      </c>
      <c r="GO135" t="s">
        <v>234</v>
      </c>
      <c r="GP135" t="s">
        <v>234</v>
      </c>
      <c r="GQ135" t="s">
        <v>234</v>
      </c>
      <c r="GR135" t="s">
        <v>234</v>
      </c>
      <c r="GS135" t="s">
        <v>234</v>
      </c>
      <c r="GT135" t="s">
        <v>234</v>
      </c>
      <c r="GU135" t="s">
        <v>234</v>
      </c>
      <c r="GV135" t="s">
        <v>234</v>
      </c>
      <c r="GW135" t="s">
        <v>234</v>
      </c>
      <c r="GX135" t="s">
        <v>234</v>
      </c>
      <c r="GY135" t="s">
        <v>234</v>
      </c>
      <c r="GZ135" t="s">
        <v>234</v>
      </c>
      <c r="HA135" t="s">
        <v>234</v>
      </c>
      <c r="HB135" t="s">
        <v>234</v>
      </c>
      <c r="HC135" t="s">
        <v>234</v>
      </c>
      <c r="HD135" t="s">
        <v>234</v>
      </c>
      <c r="HE135" t="s">
        <v>234</v>
      </c>
      <c r="HF135" t="s">
        <v>234</v>
      </c>
      <c r="HG135" t="s">
        <v>234</v>
      </c>
      <c r="HH135" t="s">
        <v>234</v>
      </c>
      <c r="HI135" t="s">
        <v>234</v>
      </c>
      <c r="HJ135" t="s">
        <v>234</v>
      </c>
      <c r="HK135" t="s">
        <v>234</v>
      </c>
      <c r="HL135" t="s">
        <v>234</v>
      </c>
      <c r="HM135" t="s">
        <v>234</v>
      </c>
      <c r="HN135" t="s">
        <v>234</v>
      </c>
      <c r="HO135" t="s">
        <v>234</v>
      </c>
      <c r="HP135" t="s">
        <v>234</v>
      </c>
    </row>
    <row r="136" spans="1:224" x14ac:dyDescent="0.2">
      <c r="A136" t="s">
        <v>372</v>
      </c>
      <c r="B136" t="s">
        <v>241</v>
      </c>
      <c r="C136" t="s">
        <v>236</v>
      </c>
      <c r="D136" t="s">
        <v>241</v>
      </c>
      <c r="E136" t="s">
        <v>241</v>
      </c>
      <c r="F136" t="s">
        <v>241</v>
      </c>
      <c r="G136" t="s">
        <v>234</v>
      </c>
      <c r="H136" t="s">
        <v>241</v>
      </c>
      <c r="I136" t="s">
        <v>241</v>
      </c>
      <c r="J136" t="s">
        <v>234</v>
      </c>
      <c r="K136" t="s">
        <v>234</v>
      </c>
      <c r="L136" t="s">
        <v>241</v>
      </c>
      <c r="M136" t="s">
        <v>234</v>
      </c>
      <c r="N136" t="s">
        <v>234</v>
      </c>
      <c r="Q136" t="s">
        <v>234</v>
      </c>
      <c r="R136" t="s">
        <v>241</v>
      </c>
      <c r="S136" t="s">
        <v>241</v>
      </c>
      <c r="T136" t="s">
        <v>234</v>
      </c>
      <c r="U136" t="s">
        <v>236</v>
      </c>
      <c r="V136" t="s">
        <v>234</v>
      </c>
      <c r="W136" t="s">
        <v>236</v>
      </c>
      <c r="X136" t="s">
        <v>241</v>
      </c>
      <c r="Y136" t="s">
        <v>241</v>
      </c>
      <c r="Z136" t="s">
        <v>236</v>
      </c>
      <c r="AA136" t="s">
        <v>234</v>
      </c>
      <c r="AB136" t="s">
        <v>234</v>
      </c>
      <c r="AC136" t="s">
        <v>237</v>
      </c>
      <c r="AF136" t="s">
        <v>241</v>
      </c>
      <c r="AG136" t="s">
        <v>241</v>
      </c>
      <c r="AH136" t="s">
        <v>236</v>
      </c>
      <c r="AI136" t="s">
        <v>234</v>
      </c>
      <c r="AJ136" t="s">
        <v>234</v>
      </c>
      <c r="AK136" t="s">
        <v>241</v>
      </c>
      <c r="AL136" t="s">
        <v>234</v>
      </c>
      <c r="AM136" t="s">
        <v>234</v>
      </c>
      <c r="AN136" t="s">
        <v>234</v>
      </c>
      <c r="AO136" t="s">
        <v>234</v>
      </c>
      <c r="AP136" t="s">
        <v>234</v>
      </c>
      <c r="AQ136" t="s">
        <v>241</v>
      </c>
      <c r="AR136" t="s">
        <v>241</v>
      </c>
      <c r="AU136" t="s">
        <v>241</v>
      </c>
      <c r="AV136" t="s">
        <v>241</v>
      </c>
      <c r="AW136" t="s">
        <v>234</v>
      </c>
      <c r="AX136" t="s">
        <v>236</v>
      </c>
      <c r="AY136" t="s">
        <v>234</v>
      </c>
      <c r="AZ136" t="s">
        <v>234</v>
      </c>
      <c r="BA136" t="s">
        <v>234</v>
      </c>
      <c r="BB136" t="s">
        <v>234</v>
      </c>
      <c r="BC136" t="s">
        <v>234</v>
      </c>
      <c r="BD136" t="s">
        <v>241</v>
      </c>
      <c r="BE136" t="s">
        <v>234</v>
      </c>
      <c r="BH136" t="s">
        <v>234</v>
      </c>
      <c r="BI136" t="s">
        <v>234</v>
      </c>
      <c r="BJ136" t="s">
        <v>234</v>
      </c>
      <c r="BK136" t="s">
        <v>241</v>
      </c>
      <c r="BL136" t="s">
        <v>241</v>
      </c>
      <c r="BM136" t="s">
        <v>241</v>
      </c>
      <c r="BN136" t="s">
        <v>234</v>
      </c>
      <c r="BO136" t="s">
        <v>234</v>
      </c>
      <c r="BP136" t="s">
        <v>241</v>
      </c>
      <c r="BQ136" t="s">
        <v>241</v>
      </c>
      <c r="BR136" t="s">
        <v>234</v>
      </c>
      <c r="BS136" t="s">
        <v>234</v>
      </c>
      <c r="BT136" t="s">
        <v>236</v>
      </c>
      <c r="BW136" t="s">
        <v>234</v>
      </c>
      <c r="BX136" t="s">
        <v>234</v>
      </c>
      <c r="BY136" t="s">
        <v>234</v>
      </c>
      <c r="BZ136" t="s">
        <v>234</v>
      </c>
      <c r="CA136" t="s">
        <v>236</v>
      </c>
      <c r="CB136" t="s">
        <v>234</v>
      </c>
      <c r="CC136" t="s">
        <v>238</v>
      </c>
      <c r="CD136" t="s">
        <v>237</v>
      </c>
      <c r="CE136" t="s">
        <v>241</v>
      </c>
      <c r="CF136" t="s">
        <v>241</v>
      </c>
      <c r="CG136" t="s">
        <v>234</v>
      </c>
      <c r="CH136" t="s">
        <v>234</v>
      </c>
      <c r="CK136" t="s">
        <v>234</v>
      </c>
      <c r="CL136" t="s">
        <v>234</v>
      </c>
      <c r="CM136" t="s">
        <v>237</v>
      </c>
      <c r="CN136" t="s">
        <v>234</v>
      </c>
      <c r="CO136" t="s">
        <v>234</v>
      </c>
      <c r="CP136" t="s">
        <v>234</v>
      </c>
      <c r="CQ136" t="s">
        <v>234</v>
      </c>
      <c r="DF136" t="s">
        <v>234</v>
      </c>
      <c r="DG136" t="s">
        <v>234</v>
      </c>
      <c r="DH136" t="s">
        <v>234</v>
      </c>
      <c r="DI136" t="s">
        <v>234</v>
      </c>
      <c r="DJ136" t="s">
        <v>234</v>
      </c>
      <c r="DK136" t="s">
        <v>234</v>
      </c>
      <c r="DL136" t="s">
        <v>234</v>
      </c>
      <c r="DM136" t="s">
        <v>234</v>
      </c>
      <c r="DN136" t="s">
        <v>234</v>
      </c>
      <c r="DO136" t="s">
        <v>234</v>
      </c>
      <c r="DP136" t="s">
        <v>234</v>
      </c>
      <c r="DQ136" t="s">
        <v>234</v>
      </c>
      <c r="DR136" t="s">
        <v>234</v>
      </c>
      <c r="DS136" t="s">
        <v>234</v>
      </c>
      <c r="DT136" t="s">
        <v>234</v>
      </c>
      <c r="DX136" t="s">
        <v>234</v>
      </c>
      <c r="DY136" t="s">
        <v>234</v>
      </c>
      <c r="DZ136" t="s">
        <v>241</v>
      </c>
      <c r="EA136" t="s">
        <v>234</v>
      </c>
      <c r="EB136" t="s">
        <v>234</v>
      </c>
      <c r="EC136" t="s">
        <v>241</v>
      </c>
      <c r="ED136" t="s">
        <v>241</v>
      </c>
      <c r="EE136" t="s">
        <v>241</v>
      </c>
      <c r="EF136" t="s">
        <v>234</v>
      </c>
      <c r="EG136" t="s">
        <v>234</v>
      </c>
      <c r="EH136" t="s">
        <v>234</v>
      </c>
      <c r="EI136" t="s">
        <v>234</v>
      </c>
      <c r="EJ136" t="s">
        <v>237</v>
      </c>
      <c r="EK136" t="s">
        <v>241</v>
      </c>
      <c r="EL136" t="s">
        <v>237</v>
      </c>
      <c r="EM136" t="s">
        <v>237</v>
      </c>
      <c r="EN136" t="s">
        <v>241</v>
      </c>
      <c r="EO136" t="s">
        <v>241</v>
      </c>
      <c r="EP136" t="s">
        <v>234</v>
      </c>
      <c r="EQ136" t="s">
        <v>241</v>
      </c>
      <c r="ER136" t="s">
        <v>241</v>
      </c>
      <c r="ES136" t="s">
        <v>237</v>
      </c>
      <c r="ET136" t="s">
        <v>234</v>
      </c>
      <c r="EU136" t="s">
        <v>234</v>
      </c>
      <c r="EV136" t="s">
        <v>241</v>
      </c>
      <c r="EW136" t="s">
        <v>237</v>
      </c>
      <c r="EX136" t="s">
        <v>237</v>
      </c>
      <c r="EY136" t="s">
        <v>241</v>
      </c>
      <c r="EZ136" t="s">
        <v>234</v>
      </c>
      <c r="FA136" t="s">
        <v>234</v>
      </c>
      <c r="FB136" t="s">
        <v>234</v>
      </c>
      <c r="FC136" t="s">
        <v>234</v>
      </c>
      <c r="FD136" t="s">
        <v>237</v>
      </c>
      <c r="FE136" t="s">
        <v>234</v>
      </c>
      <c r="FF136" t="s">
        <v>236</v>
      </c>
      <c r="FG136" t="s">
        <v>234</v>
      </c>
      <c r="FH136" t="s">
        <v>241</v>
      </c>
      <c r="FI136" t="s">
        <v>241</v>
      </c>
      <c r="FJ136" t="s">
        <v>234</v>
      </c>
      <c r="FK136" t="s">
        <v>234</v>
      </c>
      <c r="FL136" t="s">
        <v>236</v>
      </c>
      <c r="FM136" t="s">
        <v>234</v>
      </c>
      <c r="FN136" t="s">
        <v>234</v>
      </c>
      <c r="FO136" t="s">
        <v>237</v>
      </c>
      <c r="FP136" t="s">
        <v>237</v>
      </c>
      <c r="FQ136" t="s">
        <v>234</v>
      </c>
      <c r="FR136" t="s">
        <v>234</v>
      </c>
      <c r="FU136" t="s">
        <v>234</v>
      </c>
      <c r="FV136" t="s">
        <v>241</v>
      </c>
      <c r="FW136" t="s">
        <v>241</v>
      </c>
      <c r="FX136" t="s">
        <v>241</v>
      </c>
      <c r="FY136" t="s">
        <v>234</v>
      </c>
      <c r="FZ136" t="s">
        <v>234</v>
      </c>
      <c r="GA136" t="s">
        <v>234</v>
      </c>
      <c r="GB136" t="s">
        <v>234</v>
      </c>
      <c r="GC136" t="s">
        <v>241</v>
      </c>
      <c r="GD136" t="s">
        <v>238</v>
      </c>
      <c r="GE136" t="s">
        <v>237</v>
      </c>
      <c r="GF136" t="s">
        <v>241</v>
      </c>
      <c r="GG136" t="s">
        <v>234</v>
      </c>
      <c r="GH136" t="s">
        <v>241</v>
      </c>
      <c r="GI136" t="s">
        <v>241</v>
      </c>
      <c r="GJ136" t="s">
        <v>241</v>
      </c>
      <c r="GK136" t="s">
        <v>241</v>
      </c>
      <c r="GL136" t="s">
        <v>234</v>
      </c>
      <c r="GM136" t="s">
        <v>234</v>
      </c>
      <c r="GN136" t="s">
        <v>234</v>
      </c>
      <c r="GO136" t="s">
        <v>237</v>
      </c>
      <c r="GP136" t="s">
        <v>234</v>
      </c>
      <c r="GQ136" t="s">
        <v>234</v>
      </c>
      <c r="GR136" t="s">
        <v>234</v>
      </c>
      <c r="GS136" t="s">
        <v>237</v>
      </c>
      <c r="GT136" t="s">
        <v>234</v>
      </c>
      <c r="GU136" t="s">
        <v>241</v>
      </c>
      <c r="GV136" t="s">
        <v>241</v>
      </c>
      <c r="GW136" t="s">
        <v>234</v>
      </c>
      <c r="GX136" t="s">
        <v>241</v>
      </c>
      <c r="GY136" t="s">
        <v>241</v>
      </c>
      <c r="GZ136" t="s">
        <v>234</v>
      </c>
      <c r="HA136" t="s">
        <v>234</v>
      </c>
      <c r="HB136" t="s">
        <v>234</v>
      </c>
      <c r="HC136" t="s">
        <v>234</v>
      </c>
      <c r="HD136" t="s">
        <v>234</v>
      </c>
      <c r="HE136" t="s">
        <v>234</v>
      </c>
      <c r="HF136" t="s">
        <v>234</v>
      </c>
      <c r="HG136" t="s">
        <v>234</v>
      </c>
      <c r="HH136" t="s">
        <v>237</v>
      </c>
      <c r="HI136" t="s">
        <v>234</v>
      </c>
      <c r="HJ136" t="s">
        <v>234</v>
      </c>
      <c r="HK136" t="s">
        <v>234</v>
      </c>
      <c r="HL136" t="s">
        <v>234</v>
      </c>
      <c r="HM136" t="s">
        <v>234</v>
      </c>
      <c r="HN136" t="s">
        <v>237</v>
      </c>
      <c r="HO136" t="s">
        <v>234</v>
      </c>
      <c r="HP136" t="s">
        <v>241</v>
      </c>
    </row>
    <row r="137" spans="1:224" x14ac:dyDescent="0.2">
      <c r="A137" t="s">
        <v>373</v>
      </c>
      <c r="B137" t="s">
        <v>234</v>
      </c>
      <c r="C137" t="s">
        <v>234</v>
      </c>
      <c r="D137" t="s">
        <v>234</v>
      </c>
      <c r="E137" t="s">
        <v>234</v>
      </c>
      <c r="F137" t="s">
        <v>234</v>
      </c>
      <c r="G137" t="s">
        <v>234</v>
      </c>
      <c r="H137" t="s">
        <v>234</v>
      </c>
      <c r="I137" t="s">
        <v>234</v>
      </c>
      <c r="J137" t="s">
        <v>234</v>
      </c>
      <c r="K137" t="s">
        <v>234</v>
      </c>
      <c r="L137" t="s">
        <v>234</v>
      </c>
      <c r="M137" t="s">
        <v>234</v>
      </c>
      <c r="N137" t="s">
        <v>234</v>
      </c>
      <c r="Q137" t="s">
        <v>234</v>
      </c>
      <c r="R137" t="s">
        <v>234</v>
      </c>
      <c r="S137" t="s">
        <v>241</v>
      </c>
      <c r="T137" t="s">
        <v>234</v>
      </c>
      <c r="U137" t="s">
        <v>234</v>
      </c>
      <c r="V137" t="s">
        <v>234</v>
      </c>
      <c r="W137" t="s">
        <v>236</v>
      </c>
      <c r="X137" t="s">
        <v>234</v>
      </c>
      <c r="Y137" t="s">
        <v>234</v>
      </c>
      <c r="Z137" t="s">
        <v>236</v>
      </c>
      <c r="AA137" t="s">
        <v>234</v>
      </c>
      <c r="AB137" t="s">
        <v>234</v>
      </c>
      <c r="AC137" t="s">
        <v>234</v>
      </c>
      <c r="AF137" t="s">
        <v>234</v>
      </c>
      <c r="AG137" t="s">
        <v>234</v>
      </c>
      <c r="AH137" t="s">
        <v>236</v>
      </c>
      <c r="AI137" t="s">
        <v>234</v>
      </c>
      <c r="AJ137" t="s">
        <v>234</v>
      </c>
      <c r="AK137" t="s">
        <v>234</v>
      </c>
      <c r="AL137" t="s">
        <v>234</v>
      </c>
      <c r="AM137" t="s">
        <v>234</v>
      </c>
      <c r="AN137" t="s">
        <v>234</v>
      </c>
      <c r="AO137" t="s">
        <v>234</v>
      </c>
      <c r="AP137" t="s">
        <v>234</v>
      </c>
      <c r="AQ137" t="s">
        <v>234</v>
      </c>
      <c r="AR137" t="s">
        <v>234</v>
      </c>
      <c r="AU137" t="s">
        <v>234</v>
      </c>
      <c r="AV137" t="s">
        <v>234</v>
      </c>
      <c r="AW137" t="s">
        <v>234</v>
      </c>
      <c r="AX137" t="s">
        <v>236</v>
      </c>
      <c r="AY137" t="s">
        <v>234</v>
      </c>
      <c r="AZ137" t="s">
        <v>234</v>
      </c>
      <c r="BA137" t="s">
        <v>234</v>
      </c>
      <c r="BB137" t="s">
        <v>234</v>
      </c>
      <c r="BC137" t="s">
        <v>234</v>
      </c>
      <c r="BD137" t="s">
        <v>234</v>
      </c>
      <c r="BE137" t="s">
        <v>234</v>
      </c>
      <c r="BH137" t="s">
        <v>234</v>
      </c>
      <c r="BI137" t="s">
        <v>234</v>
      </c>
      <c r="BJ137" t="s">
        <v>234</v>
      </c>
      <c r="BK137" t="s">
        <v>234</v>
      </c>
      <c r="BL137" t="s">
        <v>234</v>
      </c>
      <c r="BM137" t="s">
        <v>234</v>
      </c>
      <c r="BN137" t="s">
        <v>234</v>
      </c>
      <c r="BO137" t="s">
        <v>234</v>
      </c>
      <c r="BP137" t="s">
        <v>234</v>
      </c>
      <c r="BQ137" t="s">
        <v>234</v>
      </c>
      <c r="BR137" t="s">
        <v>234</v>
      </c>
      <c r="BS137" t="s">
        <v>234</v>
      </c>
      <c r="BT137" t="s">
        <v>236</v>
      </c>
      <c r="BW137" t="s">
        <v>234</v>
      </c>
      <c r="BX137" t="s">
        <v>234</v>
      </c>
      <c r="BY137" t="s">
        <v>234</v>
      </c>
      <c r="BZ137" t="s">
        <v>234</v>
      </c>
      <c r="CA137" t="s">
        <v>234</v>
      </c>
      <c r="CB137" t="s">
        <v>234</v>
      </c>
      <c r="CC137" t="s">
        <v>238</v>
      </c>
      <c r="CD137" t="s">
        <v>234</v>
      </c>
      <c r="CE137" t="s">
        <v>234</v>
      </c>
      <c r="CF137" t="s">
        <v>234</v>
      </c>
      <c r="CG137" t="s">
        <v>234</v>
      </c>
      <c r="CH137" t="s">
        <v>234</v>
      </c>
      <c r="CK137" t="s">
        <v>234</v>
      </c>
      <c r="CL137" t="s">
        <v>234</v>
      </c>
      <c r="CM137" t="s">
        <v>234</v>
      </c>
      <c r="CN137" t="s">
        <v>234</v>
      </c>
      <c r="CO137" t="s">
        <v>234</v>
      </c>
      <c r="CP137" t="s">
        <v>234</v>
      </c>
      <c r="CQ137" t="s">
        <v>234</v>
      </c>
      <c r="DF137" t="s">
        <v>234</v>
      </c>
      <c r="DG137" t="s">
        <v>234</v>
      </c>
      <c r="DH137" t="s">
        <v>234</v>
      </c>
      <c r="DI137" t="s">
        <v>234</v>
      </c>
      <c r="DJ137" t="s">
        <v>234</v>
      </c>
      <c r="DK137" t="s">
        <v>234</v>
      </c>
      <c r="DL137" t="s">
        <v>234</v>
      </c>
      <c r="DM137" t="s">
        <v>234</v>
      </c>
      <c r="DN137" t="s">
        <v>234</v>
      </c>
      <c r="DO137" t="s">
        <v>234</v>
      </c>
      <c r="DP137" t="s">
        <v>234</v>
      </c>
      <c r="DQ137" t="s">
        <v>234</v>
      </c>
      <c r="DR137" t="s">
        <v>234</v>
      </c>
      <c r="DS137" t="s">
        <v>234</v>
      </c>
      <c r="DT137" t="s">
        <v>234</v>
      </c>
      <c r="DX137" t="s">
        <v>234</v>
      </c>
      <c r="DY137" t="s">
        <v>234</v>
      </c>
      <c r="DZ137" t="s">
        <v>234</v>
      </c>
      <c r="EA137" t="s">
        <v>234</v>
      </c>
      <c r="EB137" t="s">
        <v>234</v>
      </c>
      <c r="EC137" t="s">
        <v>234</v>
      </c>
      <c r="ED137" t="s">
        <v>234</v>
      </c>
      <c r="EE137" t="s">
        <v>234</v>
      </c>
      <c r="EF137" t="s">
        <v>234</v>
      </c>
      <c r="EG137" t="s">
        <v>234</v>
      </c>
      <c r="EH137" t="s">
        <v>234</v>
      </c>
      <c r="EI137" t="s">
        <v>234</v>
      </c>
      <c r="EJ137" t="s">
        <v>234</v>
      </c>
      <c r="EK137" t="s">
        <v>234</v>
      </c>
      <c r="EL137" t="s">
        <v>234</v>
      </c>
      <c r="EM137" t="s">
        <v>234</v>
      </c>
      <c r="EN137" t="s">
        <v>234</v>
      </c>
      <c r="EO137" t="s">
        <v>241</v>
      </c>
      <c r="EP137" t="s">
        <v>234</v>
      </c>
      <c r="EQ137" t="s">
        <v>234</v>
      </c>
      <c r="ER137" t="s">
        <v>234</v>
      </c>
      <c r="ES137" t="s">
        <v>234</v>
      </c>
      <c r="ET137" t="s">
        <v>234</v>
      </c>
      <c r="EU137" t="s">
        <v>234</v>
      </c>
      <c r="EV137" t="s">
        <v>234</v>
      </c>
      <c r="EW137" t="s">
        <v>234</v>
      </c>
      <c r="EX137" t="s">
        <v>234</v>
      </c>
      <c r="EY137" t="s">
        <v>234</v>
      </c>
      <c r="EZ137" t="s">
        <v>234</v>
      </c>
      <c r="FA137" t="s">
        <v>234</v>
      </c>
      <c r="FB137" t="s">
        <v>234</v>
      </c>
      <c r="FC137" t="s">
        <v>234</v>
      </c>
      <c r="FD137" t="s">
        <v>234</v>
      </c>
      <c r="FE137" t="s">
        <v>234</v>
      </c>
      <c r="FF137" t="s">
        <v>234</v>
      </c>
      <c r="FG137" t="s">
        <v>234</v>
      </c>
      <c r="FH137" t="s">
        <v>234</v>
      </c>
      <c r="FI137" t="s">
        <v>234</v>
      </c>
      <c r="FJ137" t="s">
        <v>234</v>
      </c>
      <c r="FK137" t="s">
        <v>234</v>
      </c>
      <c r="FL137" t="s">
        <v>234</v>
      </c>
      <c r="FM137" t="s">
        <v>234</v>
      </c>
      <c r="FN137" t="s">
        <v>234</v>
      </c>
      <c r="FO137" t="s">
        <v>234</v>
      </c>
      <c r="FP137" t="s">
        <v>234</v>
      </c>
      <c r="FQ137" t="s">
        <v>234</v>
      </c>
      <c r="FR137" t="s">
        <v>234</v>
      </c>
      <c r="FU137" t="s">
        <v>234</v>
      </c>
      <c r="FV137" t="s">
        <v>234</v>
      </c>
      <c r="FW137" t="s">
        <v>234</v>
      </c>
      <c r="FX137" t="s">
        <v>234</v>
      </c>
      <c r="FY137" t="s">
        <v>234</v>
      </c>
      <c r="FZ137" t="s">
        <v>234</v>
      </c>
      <c r="GA137" t="s">
        <v>234</v>
      </c>
      <c r="GB137" t="s">
        <v>234</v>
      </c>
      <c r="GC137" t="s">
        <v>234</v>
      </c>
      <c r="GD137" t="s">
        <v>237</v>
      </c>
      <c r="GE137" t="s">
        <v>234</v>
      </c>
      <c r="GF137" t="s">
        <v>234</v>
      </c>
      <c r="GG137" t="s">
        <v>234</v>
      </c>
      <c r="GH137" t="s">
        <v>234</v>
      </c>
      <c r="GI137" t="s">
        <v>234</v>
      </c>
      <c r="GJ137" t="s">
        <v>234</v>
      </c>
      <c r="GK137" t="s">
        <v>234</v>
      </c>
      <c r="GL137" t="s">
        <v>234</v>
      </c>
      <c r="GM137" t="s">
        <v>234</v>
      </c>
      <c r="GN137" t="s">
        <v>234</v>
      </c>
      <c r="GO137" t="s">
        <v>234</v>
      </c>
      <c r="GP137" t="s">
        <v>234</v>
      </c>
      <c r="GQ137" t="s">
        <v>234</v>
      </c>
      <c r="GR137" t="s">
        <v>234</v>
      </c>
      <c r="GS137" t="s">
        <v>234</v>
      </c>
      <c r="GT137" t="s">
        <v>234</v>
      </c>
      <c r="GU137" t="s">
        <v>234</v>
      </c>
      <c r="GV137" t="s">
        <v>234</v>
      </c>
      <c r="GW137" t="s">
        <v>234</v>
      </c>
      <c r="GX137" t="s">
        <v>234</v>
      </c>
      <c r="GY137" t="s">
        <v>234</v>
      </c>
      <c r="GZ137" t="s">
        <v>234</v>
      </c>
      <c r="HA137" t="s">
        <v>234</v>
      </c>
      <c r="HB137" t="s">
        <v>234</v>
      </c>
      <c r="HC137" t="s">
        <v>234</v>
      </c>
      <c r="HD137" t="s">
        <v>234</v>
      </c>
      <c r="HE137" t="s">
        <v>234</v>
      </c>
      <c r="HF137" t="s">
        <v>234</v>
      </c>
      <c r="HG137" t="s">
        <v>234</v>
      </c>
      <c r="HH137" t="s">
        <v>234</v>
      </c>
      <c r="HI137" t="s">
        <v>234</v>
      </c>
      <c r="HJ137" t="s">
        <v>234</v>
      </c>
      <c r="HK137" t="s">
        <v>234</v>
      </c>
      <c r="HL137" t="s">
        <v>234</v>
      </c>
      <c r="HM137" t="s">
        <v>234</v>
      </c>
      <c r="HN137" t="s">
        <v>234</v>
      </c>
      <c r="HO137" t="s">
        <v>234</v>
      </c>
      <c r="HP137" t="s">
        <v>234</v>
      </c>
    </row>
    <row r="138" spans="1:224" x14ac:dyDescent="0.2">
      <c r="A138" t="s">
        <v>374</v>
      </c>
      <c r="B138" t="s">
        <v>234</v>
      </c>
      <c r="C138" t="s">
        <v>234</v>
      </c>
      <c r="D138" t="s">
        <v>234</v>
      </c>
      <c r="E138" t="s">
        <v>234</v>
      </c>
      <c r="F138" t="s">
        <v>234</v>
      </c>
      <c r="G138" t="s">
        <v>234</v>
      </c>
      <c r="H138" t="s">
        <v>234</v>
      </c>
      <c r="I138" t="s">
        <v>234</v>
      </c>
      <c r="J138" t="s">
        <v>234</v>
      </c>
      <c r="K138" t="s">
        <v>234</v>
      </c>
      <c r="L138" t="s">
        <v>234</v>
      </c>
      <c r="M138" t="s">
        <v>234</v>
      </c>
      <c r="N138" t="s">
        <v>234</v>
      </c>
      <c r="Q138" t="s">
        <v>234</v>
      </c>
      <c r="R138" t="s">
        <v>234</v>
      </c>
      <c r="S138" t="s">
        <v>234</v>
      </c>
      <c r="T138" t="s">
        <v>234</v>
      </c>
      <c r="U138" t="s">
        <v>234</v>
      </c>
      <c r="V138" t="s">
        <v>234</v>
      </c>
      <c r="W138" t="s">
        <v>236</v>
      </c>
      <c r="X138" t="s">
        <v>234</v>
      </c>
      <c r="Y138" t="s">
        <v>234</v>
      </c>
      <c r="Z138" t="s">
        <v>236</v>
      </c>
      <c r="AA138" t="s">
        <v>234</v>
      </c>
      <c r="AB138" t="s">
        <v>234</v>
      </c>
      <c r="AC138" t="s">
        <v>234</v>
      </c>
      <c r="AF138" t="s">
        <v>234</v>
      </c>
      <c r="AG138" t="s">
        <v>234</v>
      </c>
      <c r="AH138" t="s">
        <v>236</v>
      </c>
      <c r="AI138" t="s">
        <v>234</v>
      </c>
      <c r="AJ138" t="s">
        <v>234</v>
      </c>
      <c r="AK138" t="s">
        <v>234</v>
      </c>
      <c r="AL138" t="s">
        <v>234</v>
      </c>
      <c r="AM138" t="s">
        <v>234</v>
      </c>
      <c r="AN138" t="s">
        <v>234</v>
      </c>
      <c r="AO138" t="s">
        <v>234</v>
      </c>
      <c r="AP138" t="s">
        <v>234</v>
      </c>
      <c r="AQ138" t="s">
        <v>234</v>
      </c>
      <c r="AR138" t="s">
        <v>234</v>
      </c>
      <c r="AU138" t="s">
        <v>234</v>
      </c>
      <c r="AV138" t="s">
        <v>234</v>
      </c>
      <c r="AW138" t="s">
        <v>234</v>
      </c>
      <c r="AX138" t="s">
        <v>236</v>
      </c>
      <c r="AY138" t="s">
        <v>234</v>
      </c>
      <c r="AZ138" t="s">
        <v>234</v>
      </c>
      <c r="BA138" t="s">
        <v>234</v>
      </c>
      <c r="BB138" t="s">
        <v>234</v>
      </c>
      <c r="BC138" t="s">
        <v>234</v>
      </c>
      <c r="BD138" t="s">
        <v>234</v>
      </c>
      <c r="BE138" t="s">
        <v>234</v>
      </c>
      <c r="BH138" t="s">
        <v>234</v>
      </c>
      <c r="BI138" t="s">
        <v>234</v>
      </c>
      <c r="BJ138" t="s">
        <v>234</v>
      </c>
      <c r="BK138" t="s">
        <v>234</v>
      </c>
      <c r="BL138" t="s">
        <v>234</v>
      </c>
      <c r="BM138" t="s">
        <v>234</v>
      </c>
      <c r="BN138" t="s">
        <v>234</v>
      </c>
      <c r="BO138" t="s">
        <v>234</v>
      </c>
      <c r="BP138" t="s">
        <v>234</v>
      </c>
      <c r="BQ138" t="s">
        <v>234</v>
      </c>
      <c r="BR138" t="s">
        <v>234</v>
      </c>
      <c r="BS138" t="s">
        <v>234</v>
      </c>
      <c r="BT138" t="s">
        <v>236</v>
      </c>
      <c r="BW138" t="s">
        <v>234</v>
      </c>
      <c r="BX138" t="s">
        <v>234</v>
      </c>
      <c r="BY138" t="s">
        <v>234</v>
      </c>
      <c r="BZ138" t="s">
        <v>234</v>
      </c>
      <c r="CA138" t="s">
        <v>234</v>
      </c>
      <c r="CB138" t="s">
        <v>234</v>
      </c>
      <c r="CC138" t="s">
        <v>238</v>
      </c>
      <c r="CD138" t="s">
        <v>234</v>
      </c>
      <c r="CE138" t="s">
        <v>234</v>
      </c>
      <c r="CF138" t="s">
        <v>234</v>
      </c>
      <c r="CG138" t="s">
        <v>234</v>
      </c>
      <c r="CH138" t="s">
        <v>234</v>
      </c>
      <c r="CK138" t="s">
        <v>234</v>
      </c>
      <c r="CL138" t="s">
        <v>234</v>
      </c>
      <c r="CM138" t="s">
        <v>234</v>
      </c>
      <c r="CN138" t="s">
        <v>234</v>
      </c>
      <c r="CO138" t="s">
        <v>234</v>
      </c>
      <c r="CP138" t="s">
        <v>234</v>
      </c>
      <c r="CQ138" t="s">
        <v>234</v>
      </c>
      <c r="DF138" t="s">
        <v>234</v>
      </c>
      <c r="DG138" t="s">
        <v>234</v>
      </c>
      <c r="DH138" t="s">
        <v>234</v>
      </c>
      <c r="DI138" t="s">
        <v>234</v>
      </c>
      <c r="DJ138" t="s">
        <v>234</v>
      </c>
      <c r="DK138" t="s">
        <v>234</v>
      </c>
      <c r="DL138" t="s">
        <v>234</v>
      </c>
      <c r="DM138" t="s">
        <v>234</v>
      </c>
      <c r="DN138" t="s">
        <v>234</v>
      </c>
      <c r="DO138" t="s">
        <v>234</v>
      </c>
      <c r="DP138" t="s">
        <v>234</v>
      </c>
      <c r="DQ138" t="s">
        <v>234</v>
      </c>
      <c r="DR138" t="s">
        <v>234</v>
      </c>
      <c r="DS138" t="s">
        <v>234</v>
      </c>
      <c r="DT138" t="s">
        <v>234</v>
      </c>
      <c r="DX138" t="s">
        <v>234</v>
      </c>
      <c r="DY138" t="s">
        <v>234</v>
      </c>
      <c r="DZ138" t="s">
        <v>234</v>
      </c>
      <c r="EA138" t="s">
        <v>234</v>
      </c>
      <c r="EB138" t="s">
        <v>237</v>
      </c>
      <c r="EC138" t="s">
        <v>234</v>
      </c>
      <c r="ED138" t="s">
        <v>234</v>
      </c>
      <c r="EE138" t="s">
        <v>234</v>
      </c>
      <c r="EF138" t="s">
        <v>234</v>
      </c>
      <c r="EG138" t="s">
        <v>234</v>
      </c>
      <c r="EH138" t="s">
        <v>234</v>
      </c>
      <c r="EI138" t="s">
        <v>234</v>
      </c>
      <c r="EJ138" t="s">
        <v>234</v>
      </c>
      <c r="EK138" t="s">
        <v>234</v>
      </c>
      <c r="EL138" t="s">
        <v>234</v>
      </c>
      <c r="EM138" t="s">
        <v>234</v>
      </c>
      <c r="EN138" t="s">
        <v>234</v>
      </c>
      <c r="EO138" t="s">
        <v>234</v>
      </c>
      <c r="EP138" t="s">
        <v>234</v>
      </c>
      <c r="EQ138" t="s">
        <v>234</v>
      </c>
      <c r="ER138" t="s">
        <v>234</v>
      </c>
      <c r="ES138" t="s">
        <v>234</v>
      </c>
      <c r="ET138" t="s">
        <v>234</v>
      </c>
      <c r="EU138" t="s">
        <v>234</v>
      </c>
      <c r="EV138" t="s">
        <v>234</v>
      </c>
      <c r="EW138" t="s">
        <v>234</v>
      </c>
      <c r="EX138" t="s">
        <v>234</v>
      </c>
      <c r="EY138" t="s">
        <v>234</v>
      </c>
      <c r="EZ138" t="s">
        <v>234</v>
      </c>
      <c r="FA138" t="s">
        <v>234</v>
      </c>
      <c r="FB138" t="s">
        <v>234</v>
      </c>
      <c r="FC138" t="s">
        <v>234</v>
      </c>
      <c r="FD138" t="s">
        <v>234</v>
      </c>
      <c r="FE138" t="s">
        <v>234</v>
      </c>
      <c r="FF138" t="s">
        <v>234</v>
      </c>
      <c r="FG138" t="s">
        <v>234</v>
      </c>
      <c r="FH138" t="s">
        <v>234</v>
      </c>
      <c r="FI138" t="s">
        <v>234</v>
      </c>
      <c r="FJ138" t="s">
        <v>234</v>
      </c>
      <c r="FK138" t="s">
        <v>234</v>
      </c>
      <c r="FL138" t="s">
        <v>234</v>
      </c>
      <c r="FM138" t="s">
        <v>234</v>
      </c>
      <c r="FN138" t="s">
        <v>234</v>
      </c>
      <c r="FO138" t="s">
        <v>234</v>
      </c>
      <c r="FP138" t="s">
        <v>234</v>
      </c>
      <c r="FQ138" t="s">
        <v>234</v>
      </c>
      <c r="FR138" t="s">
        <v>234</v>
      </c>
      <c r="FU138" t="s">
        <v>234</v>
      </c>
      <c r="FV138" t="s">
        <v>234</v>
      </c>
      <c r="FW138" t="s">
        <v>234</v>
      </c>
      <c r="FX138" t="s">
        <v>234</v>
      </c>
      <c r="FY138" t="s">
        <v>234</v>
      </c>
      <c r="FZ138" t="s">
        <v>234</v>
      </c>
      <c r="GA138" t="s">
        <v>234</v>
      </c>
      <c r="GB138" t="s">
        <v>234</v>
      </c>
      <c r="GC138" t="s">
        <v>234</v>
      </c>
      <c r="GD138" t="s">
        <v>237</v>
      </c>
      <c r="GE138" t="s">
        <v>234</v>
      </c>
      <c r="GF138" t="s">
        <v>234</v>
      </c>
      <c r="GG138" t="s">
        <v>234</v>
      </c>
      <c r="GH138" t="s">
        <v>234</v>
      </c>
      <c r="GI138" t="s">
        <v>234</v>
      </c>
      <c r="GJ138" t="s">
        <v>234</v>
      </c>
      <c r="GK138" t="s">
        <v>234</v>
      </c>
      <c r="GL138" t="s">
        <v>234</v>
      </c>
      <c r="GM138" t="s">
        <v>234</v>
      </c>
      <c r="GN138" t="s">
        <v>234</v>
      </c>
      <c r="GO138" t="s">
        <v>234</v>
      </c>
      <c r="GP138" t="s">
        <v>234</v>
      </c>
      <c r="GQ138" t="s">
        <v>234</v>
      </c>
      <c r="GR138" t="s">
        <v>234</v>
      </c>
      <c r="GS138" t="s">
        <v>234</v>
      </c>
      <c r="GT138" t="s">
        <v>234</v>
      </c>
      <c r="GU138" t="s">
        <v>234</v>
      </c>
      <c r="GV138" t="s">
        <v>234</v>
      </c>
      <c r="GW138" t="s">
        <v>234</v>
      </c>
      <c r="GX138" t="s">
        <v>234</v>
      </c>
      <c r="GY138" t="s">
        <v>234</v>
      </c>
      <c r="GZ138" t="s">
        <v>234</v>
      </c>
      <c r="HA138" t="s">
        <v>234</v>
      </c>
      <c r="HB138" t="s">
        <v>234</v>
      </c>
      <c r="HC138" t="s">
        <v>234</v>
      </c>
      <c r="HD138" t="s">
        <v>234</v>
      </c>
      <c r="HE138" t="s">
        <v>234</v>
      </c>
      <c r="HF138" t="s">
        <v>234</v>
      </c>
      <c r="HG138" t="s">
        <v>234</v>
      </c>
      <c r="HH138" t="s">
        <v>234</v>
      </c>
      <c r="HI138" t="s">
        <v>234</v>
      </c>
      <c r="HJ138" t="s">
        <v>234</v>
      </c>
      <c r="HK138" t="s">
        <v>234</v>
      </c>
      <c r="HL138" t="s">
        <v>234</v>
      </c>
      <c r="HM138" t="s">
        <v>234</v>
      </c>
      <c r="HN138" t="s">
        <v>234</v>
      </c>
      <c r="HO138" t="s">
        <v>234</v>
      </c>
      <c r="HP138" t="s">
        <v>234</v>
      </c>
    </row>
    <row r="139" spans="1:224" x14ac:dyDescent="0.2">
      <c r="A139" t="s">
        <v>375</v>
      </c>
      <c r="B139" t="s">
        <v>236</v>
      </c>
      <c r="C139" t="s">
        <v>236</v>
      </c>
      <c r="D139" t="s">
        <v>236</v>
      </c>
      <c r="E139" t="s">
        <v>234</v>
      </c>
      <c r="F139" t="s">
        <v>236</v>
      </c>
      <c r="G139" t="s">
        <v>236</v>
      </c>
      <c r="H139" t="s">
        <v>236</v>
      </c>
      <c r="I139" t="s">
        <v>236</v>
      </c>
      <c r="J139" t="s">
        <v>236</v>
      </c>
      <c r="K139" t="s">
        <v>236</v>
      </c>
      <c r="L139" t="s">
        <v>236</v>
      </c>
      <c r="M139" t="s">
        <v>236</v>
      </c>
      <c r="N139" t="s">
        <v>236</v>
      </c>
      <c r="Q139" t="s">
        <v>234</v>
      </c>
      <c r="R139" t="s">
        <v>234</v>
      </c>
      <c r="S139" t="s">
        <v>241</v>
      </c>
      <c r="T139" t="s">
        <v>234</v>
      </c>
      <c r="U139" t="s">
        <v>234</v>
      </c>
      <c r="V139" t="s">
        <v>234</v>
      </c>
      <c r="W139" t="s">
        <v>236</v>
      </c>
      <c r="X139" t="s">
        <v>234</v>
      </c>
      <c r="Y139" t="s">
        <v>234</v>
      </c>
      <c r="Z139" t="s">
        <v>236</v>
      </c>
      <c r="AA139" t="s">
        <v>234</v>
      </c>
      <c r="AB139" t="s">
        <v>234</v>
      </c>
      <c r="AC139" t="s">
        <v>234</v>
      </c>
      <c r="AF139" t="s">
        <v>234</v>
      </c>
      <c r="AG139" t="s">
        <v>234</v>
      </c>
      <c r="AH139" t="s">
        <v>236</v>
      </c>
      <c r="AI139" t="s">
        <v>234</v>
      </c>
      <c r="AJ139" t="s">
        <v>234</v>
      </c>
      <c r="AK139" t="s">
        <v>234</v>
      </c>
      <c r="AL139" t="s">
        <v>234</v>
      </c>
      <c r="AM139" t="s">
        <v>234</v>
      </c>
      <c r="AN139" t="s">
        <v>241</v>
      </c>
      <c r="AO139" t="s">
        <v>234</v>
      </c>
      <c r="AP139" t="s">
        <v>234</v>
      </c>
      <c r="AQ139" t="s">
        <v>234</v>
      </c>
      <c r="AR139" t="s">
        <v>234</v>
      </c>
      <c r="AU139" t="s">
        <v>234</v>
      </c>
      <c r="AV139" t="s">
        <v>234</v>
      </c>
      <c r="AW139" t="s">
        <v>234</v>
      </c>
      <c r="AX139" t="s">
        <v>236</v>
      </c>
      <c r="AY139" t="s">
        <v>234</v>
      </c>
      <c r="AZ139" t="s">
        <v>234</v>
      </c>
      <c r="BA139" t="s">
        <v>241</v>
      </c>
      <c r="BB139" t="s">
        <v>234</v>
      </c>
      <c r="BC139" t="s">
        <v>234</v>
      </c>
      <c r="BD139" t="s">
        <v>234</v>
      </c>
      <c r="BE139" t="s">
        <v>234</v>
      </c>
      <c r="BH139" t="s">
        <v>236</v>
      </c>
      <c r="BI139" t="s">
        <v>236</v>
      </c>
      <c r="BJ139" t="s">
        <v>236</v>
      </c>
      <c r="BK139" t="s">
        <v>236</v>
      </c>
      <c r="BL139" t="s">
        <v>236</v>
      </c>
      <c r="BM139" t="s">
        <v>236</v>
      </c>
      <c r="BN139" t="s">
        <v>236</v>
      </c>
      <c r="BO139" t="s">
        <v>236</v>
      </c>
      <c r="BP139" t="s">
        <v>236</v>
      </c>
      <c r="BQ139" t="s">
        <v>236</v>
      </c>
      <c r="BR139" t="s">
        <v>236</v>
      </c>
      <c r="BS139" t="s">
        <v>236</v>
      </c>
      <c r="BT139" t="s">
        <v>236</v>
      </c>
      <c r="BW139" t="s">
        <v>236</v>
      </c>
      <c r="BX139" t="s">
        <v>236</v>
      </c>
      <c r="BY139" t="s">
        <v>236</v>
      </c>
      <c r="BZ139" t="s">
        <v>236</v>
      </c>
      <c r="CA139" t="s">
        <v>236</v>
      </c>
      <c r="CB139" t="s">
        <v>236</v>
      </c>
      <c r="CC139" t="s">
        <v>238</v>
      </c>
      <c r="CD139" t="s">
        <v>236</v>
      </c>
      <c r="CE139" t="s">
        <v>236</v>
      </c>
      <c r="CF139" t="s">
        <v>236</v>
      </c>
      <c r="CG139" t="s">
        <v>236</v>
      </c>
      <c r="CH139" t="s">
        <v>236</v>
      </c>
      <c r="CK139" t="s">
        <v>234</v>
      </c>
      <c r="CL139" t="s">
        <v>241</v>
      </c>
      <c r="CM139" t="s">
        <v>236</v>
      </c>
      <c r="CN139" t="s">
        <v>234</v>
      </c>
      <c r="CO139" t="s">
        <v>234</v>
      </c>
      <c r="CP139" t="s">
        <v>234</v>
      </c>
      <c r="CQ139" t="s">
        <v>236</v>
      </c>
      <c r="DF139" t="s">
        <v>236</v>
      </c>
      <c r="DG139" t="s">
        <v>236</v>
      </c>
      <c r="DH139" t="s">
        <v>236</v>
      </c>
      <c r="DI139" t="s">
        <v>236</v>
      </c>
      <c r="DJ139" t="s">
        <v>236</v>
      </c>
      <c r="DK139" t="s">
        <v>236</v>
      </c>
      <c r="DL139" t="s">
        <v>236</v>
      </c>
      <c r="DM139" t="s">
        <v>234</v>
      </c>
      <c r="DN139" t="s">
        <v>234</v>
      </c>
      <c r="DO139" t="s">
        <v>234</v>
      </c>
      <c r="DP139" t="s">
        <v>234</v>
      </c>
      <c r="DQ139" t="s">
        <v>234</v>
      </c>
      <c r="DR139" t="s">
        <v>234</v>
      </c>
      <c r="DS139" t="s">
        <v>234</v>
      </c>
      <c r="DT139" t="s">
        <v>234</v>
      </c>
      <c r="DX139" t="s">
        <v>236</v>
      </c>
      <c r="DY139" t="s">
        <v>236</v>
      </c>
      <c r="DZ139" t="s">
        <v>236</v>
      </c>
      <c r="EA139" t="s">
        <v>236</v>
      </c>
      <c r="EB139" t="s">
        <v>236</v>
      </c>
      <c r="EC139" t="s">
        <v>236</v>
      </c>
      <c r="ED139" t="s">
        <v>234</v>
      </c>
      <c r="EE139" t="s">
        <v>234</v>
      </c>
      <c r="EF139" t="s">
        <v>234</v>
      </c>
      <c r="EG139" t="s">
        <v>234</v>
      </c>
      <c r="EH139" t="s">
        <v>234</v>
      </c>
      <c r="EI139" t="s">
        <v>234</v>
      </c>
      <c r="EJ139" t="s">
        <v>236</v>
      </c>
      <c r="EK139" t="s">
        <v>236</v>
      </c>
      <c r="EL139" t="s">
        <v>236</v>
      </c>
      <c r="EM139" t="s">
        <v>236</v>
      </c>
      <c r="EN139" t="s">
        <v>236</v>
      </c>
      <c r="EO139" t="s">
        <v>236</v>
      </c>
      <c r="EP139" t="s">
        <v>234</v>
      </c>
      <c r="EQ139" t="s">
        <v>234</v>
      </c>
      <c r="ER139" t="s">
        <v>234</v>
      </c>
      <c r="ES139" t="s">
        <v>234</v>
      </c>
      <c r="ET139" t="s">
        <v>234</v>
      </c>
      <c r="EU139" t="s">
        <v>234</v>
      </c>
      <c r="EV139" t="s">
        <v>234</v>
      </c>
      <c r="EW139" t="s">
        <v>234</v>
      </c>
      <c r="EX139" t="s">
        <v>234</v>
      </c>
      <c r="EY139" t="s">
        <v>234</v>
      </c>
      <c r="EZ139" t="s">
        <v>234</v>
      </c>
      <c r="FA139" t="s">
        <v>234</v>
      </c>
      <c r="FB139" t="s">
        <v>236</v>
      </c>
      <c r="FC139" t="s">
        <v>234</v>
      </c>
      <c r="FD139" t="s">
        <v>234</v>
      </c>
      <c r="FE139" t="s">
        <v>234</v>
      </c>
      <c r="FF139" t="s">
        <v>234</v>
      </c>
      <c r="FG139" t="s">
        <v>234</v>
      </c>
      <c r="FH139" t="s">
        <v>234</v>
      </c>
      <c r="FI139" t="s">
        <v>234</v>
      </c>
      <c r="FJ139" t="s">
        <v>234</v>
      </c>
      <c r="FK139" t="s">
        <v>234</v>
      </c>
      <c r="FL139" t="s">
        <v>234</v>
      </c>
      <c r="FM139" t="s">
        <v>234</v>
      </c>
      <c r="FN139" t="s">
        <v>234</v>
      </c>
      <c r="FO139" t="s">
        <v>234</v>
      </c>
      <c r="FP139" t="s">
        <v>234</v>
      </c>
      <c r="FQ139" t="s">
        <v>234</v>
      </c>
      <c r="FR139" t="s">
        <v>234</v>
      </c>
      <c r="FU139" t="s">
        <v>236</v>
      </c>
      <c r="FV139" t="s">
        <v>236</v>
      </c>
      <c r="FW139" t="s">
        <v>236</v>
      </c>
      <c r="FX139" t="s">
        <v>236</v>
      </c>
      <c r="FY139" t="s">
        <v>236</v>
      </c>
      <c r="FZ139" t="s">
        <v>236</v>
      </c>
      <c r="GA139" t="s">
        <v>234</v>
      </c>
      <c r="GB139" t="s">
        <v>234</v>
      </c>
      <c r="GC139" t="s">
        <v>234</v>
      </c>
      <c r="GD139" t="s">
        <v>237</v>
      </c>
      <c r="GE139" t="s">
        <v>234</v>
      </c>
      <c r="GF139" t="s">
        <v>234</v>
      </c>
      <c r="GG139" t="s">
        <v>236</v>
      </c>
      <c r="GH139" t="s">
        <v>236</v>
      </c>
      <c r="GI139" t="s">
        <v>234</v>
      </c>
      <c r="GJ139" t="s">
        <v>236</v>
      </c>
      <c r="GK139" t="s">
        <v>236</v>
      </c>
      <c r="GL139" t="s">
        <v>236</v>
      </c>
      <c r="GM139" t="s">
        <v>234</v>
      </c>
      <c r="GN139" t="s">
        <v>234</v>
      </c>
      <c r="GO139" t="s">
        <v>241</v>
      </c>
      <c r="GP139" t="s">
        <v>234</v>
      </c>
      <c r="GQ139" t="s">
        <v>234</v>
      </c>
      <c r="GR139" t="s">
        <v>234</v>
      </c>
      <c r="GS139" t="s">
        <v>234</v>
      </c>
      <c r="GT139" t="s">
        <v>234</v>
      </c>
      <c r="GU139" t="s">
        <v>234</v>
      </c>
      <c r="GV139" t="s">
        <v>234</v>
      </c>
      <c r="GW139" t="s">
        <v>234</v>
      </c>
      <c r="GX139" t="s">
        <v>235</v>
      </c>
      <c r="GY139" t="s">
        <v>234</v>
      </c>
      <c r="GZ139" t="s">
        <v>234</v>
      </c>
      <c r="HA139" t="s">
        <v>234</v>
      </c>
      <c r="HB139" t="s">
        <v>234</v>
      </c>
      <c r="HC139" t="s">
        <v>234</v>
      </c>
      <c r="HD139" t="s">
        <v>234</v>
      </c>
      <c r="HE139" t="s">
        <v>234</v>
      </c>
      <c r="HF139" t="s">
        <v>234</v>
      </c>
      <c r="HG139" t="s">
        <v>234</v>
      </c>
      <c r="HH139" t="s">
        <v>234</v>
      </c>
      <c r="HI139" t="s">
        <v>234</v>
      </c>
      <c r="HJ139" t="s">
        <v>234</v>
      </c>
      <c r="HK139" t="s">
        <v>234</v>
      </c>
      <c r="HL139" t="s">
        <v>234</v>
      </c>
      <c r="HM139" t="s">
        <v>234</v>
      </c>
      <c r="HN139" t="s">
        <v>234</v>
      </c>
      <c r="HO139" t="s">
        <v>234</v>
      </c>
      <c r="HP139" t="s">
        <v>234</v>
      </c>
    </row>
    <row r="140" spans="1:224" x14ac:dyDescent="0.2">
      <c r="A140" t="s">
        <v>376</v>
      </c>
      <c r="B140" t="s">
        <v>234</v>
      </c>
      <c r="C140" t="s">
        <v>234</v>
      </c>
      <c r="D140" t="s">
        <v>234</v>
      </c>
      <c r="E140" t="s">
        <v>234</v>
      </c>
      <c r="F140" t="s">
        <v>234</v>
      </c>
      <c r="G140" t="s">
        <v>234</v>
      </c>
      <c r="H140" t="s">
        <v>234</v>
      </c>
      <c r="I140" t="s">
        <v>236</v>
      </c>
      <c r="J140" t="s">
        <v>234</v>
      </c>
      <c r="K140" t="s">
        <v>234</v>
      </c>
      <c r="L140" t="s">
        <v>234</v>
      </c>
      <c r="M140" t="s">
        <v>234</v>
      </c>
      <c r="N140" t="s">
        <v>234</v>
      </c>
      <c r="Q140" t="s">
        <v>234</v>
      </c>
      <c r="R140" t="s">
        <v>234</v>
      </c>
      <c r="S140" t="s">
        <v>234</v>
      </c>
      <c r="T140" t="s">
        <v>234</v>
      </c>
      <c r="U140" t="s">
        <v>234</v>
      </c>
      <c r="V140" t="s">
        <v>234</v>
      </c>
      <c r="W140" t="s">
        <v>236</v>
      </c>
      <c r="X140" t="s">
        <v>234</v>
      </c>
      <c r="Y140" t="s">
        <v>234</v>
      </c>
      <c r="Z140" t="s">
        <v>236</v>
      </c>
      <c r="AA140" t="s">
        <v>234</v>
      </c>
      <c r="AB140" t="s">
        <v>234</v>
      </c>
      <c r="AC140" t="s">
        <v>234</v>
      </c>
      <c r="AF140" t="s">
        <v>234</v>
      </c>
      <c r="AG140" t="s">
        <v>234</v>
      </c>
      <c r="AH140" t="s">
        <v>236</v>
      </c>
      <c r="AI140" t="s">
        <v>234</v>
      </c>
      <c r="AJ140" t="s">
        <v>234</v>
      </c>
      <c r="AK140" t="s">
        <v>234</v>
      </c>
      <c r="AL140" t="s">
        <v>234</v>
      </c>
      <c r="AM140" t="s">
        <v>234</v>
      </c>
      <c r="AN140" t="s">
        <v>234</v>
      </c>
      <c r="AO140" t="s">
        <v>234</v>
      </c>
      <c r="AP140" t="s">
        <v>234</v>
      </c>
      <c r="AQ140" t="s">
        <v>234</v>
      </c>
      <c r="AR140" t="s">
        <v>234</v>
      </c>
      <c r="AU140" t="s">
        <v>234</v>
      </c>
      <c r="AV140" t="s">
        <v>234</v>
      </c>
      <c r="AW140" t="s">
        <v>234</v>
      </c>
      <c r="AX140" t="s">
        <v>236</v>
      </c>
      <c r="AY140" t="s">
        <v>234</v>
      </c>
      <c r="AZ140" t="s">
        <v>234</v>
      </c>
      <c r="BA140" t="s">
        <v>234</v>
      </c>
      <c r="BB140" t="s">
        <v>234</v>
      </c>
      <c r="BC140" t="s">
        <v>234</v>
      </c>
      <c r="BD140" t="s">
        <v>234</v>
      </c>
      <c r="BE140" t="s">
        <v>234</v>
      </c>
      <c r="BH140" t="s">
        <v>234</v>
      </c>
      <c r="BI140" t="s">
        <v>234</v>
      </c>
      <c r="BJ140" t="s">
        <v>234</v>
      </c>
      <c r="BK140" t="s">
        <v>234</v>
      </c>
      <c r="BL140" t="s">
        <v>234</v>
      </c>
      <c r="BM140" t="s">
        <v>234</v>
      </c>
      <c r="BN140" t="s">
        <v>234</v>
      </c>
      <c r="BO140" t="s">
        <v>234</v>
      </c>
      <c r="BP140" t="s">
        <v>234</v>
      </c>
      <c r="BQ140" t="s">
        <v>234</v>
      </c>
      <c r="BR140" t="s">
        <v>234</v>
      </c>
      <c r="BS140" t="s">
        <v>234</v>
      </c>
      <c r="BT140" t="s">
        <v>236</v>
      </c>
      <c r="BW140" t="s">
        <v>234</v>
      </c>
      <c r="BX140" t="s">
        <v>234</v>
      </c>
      <c r="BY140" t="s">
        <v>234</v>
      </c>
      <c r="BZ140" t="s">
        <v>234</v>
      </c>
      <c r="CA140" t="s">
        <v>234</v>
      </c>
      <c r="CB140" t="s">
        <v>234</v>
      </c>
      <c r="CC140" t="s">
        <v>238</v>
      </c>
      <c r="CD140" t="s">
        <v>234</v>
      </c>
      <c r="CE140" t="s">
        <v>234</v>
      </c>
      <c r="CF140" t="s">
        <v>234</v>
      </c>
      <c r="CG140" t="s">
        <v>234</v>
      </c>
      <c r="CH140" t="s">
        <v>234</v>
      </c>
      <c r="CK140" t="s">
        <v>234</v>
      </c>
      <c r="CL140" t="s">
        <v>236</v>
      </c>
      <c r="CM140" t="s">
        <v>234</v>
      </c>
      <c r="CN140" t="s">
        <v>234</v>
      </c>
      <c r="CO140" t="s">
        <v>234</v>
      </c>
      <c r="CP140" t="s">
        <v>234</v>
      </c>
      <c r="CQ140" t="s">
        <v>234</v>
      </c>
      <c r="DF140" t="s">
        <v>234</v>
      </c>
      <c r="DG140" t="s">
        <v>234</v>
      </c>
      <c r="DH140" t="s">
        <v>234</v>
      </c>
      <c r="DI140" t="s">
        <v>234</v>
      </c>
      <c r="DJ140" t="s">
        <v>234</v>
      </c>
      <c r="DK140" t="s">
        <v>234</v>
      </c>
      <c r="DL140" t="s">
        <v>234</v>
      </c>
      <c r="DM140" t="s">
        <v>234</v>
      </c>
      <c r="DN140" t="s">
        <v>234</v>
      </c>
      <c r="DO140" t="s">
        <v>234</v>
      </c>
      <c r="DP140" t="s">
        <v>234</v>
      </c>
      <c r="DQ140" t="s">
        <v>234</v>
      </c>
      <c r="DR140" t="s">
        <v>234</v>
      </c>
      <c r="DS140" t="s">
        <v>234</v>
      </c>
      <c r="DT140" t="s">
        <v>234</v>
      </c>
      <c r="DX140" t="s">
        <v>234</v>
      </c>
      <c r="DY140" t="s">
        <v>234</v>
      </c>
      <c r="DZ140" t="s">
        <v>234</v>
      </c>
      <c r="EA140" t="s">
        <v>234</v>
      </c>
      <c r="EB140" t="s">
        <v>241</v>
      </c>
      <c r="EC140" t="s">
        <v>234</v>
      </c>
      <c r="ED140" t="s">
        <v>234</v>
      </c>
      <c r="EE140" t="s">
        <v>234</v>
      </c>
      <c r="EF140" t="s">
        <v>234</v>
      </c>
      <c r="EG140" t="s">
        <v>234</v>
      </c>
      <c r="EH140" t="s">
        <v>234</v>
      </c>
      <c r="EI140" t="s">
        <v>234</v>
      </c>
      <c r="EJ140" t="s">
        <v>234</v>
      </c>
      <c r="EK140" t="s">
        <v>234</v>
      </c>
      <c r="EL140" t="s">
        <v>234</v>
      </c>
      <c r="EM140" t="s">
        <v>234</v>
      </c>
      <c r="EN140" t="s">
        <v>234</v>
      </c>
      <c r="EO140" t="s">
        <v>234</v>
      </c>
      <c r="EP140" t="s">
        <v>234</v>
      </c>
      <c r="EQ140" t="s">
        <v>234</v>
      </c>
      <c r="ER140" t="s">
        <v>234</v>
      </c>
      <c r="ES140" t="s">
        <v>234</v>
      </c>
      <c r="ET140" t="s">
        <v>234</v>
      </c>
      <c r="EU140" t="s">
        <v>234</v>
      </c>
      <c r="EV140" t="s">
        <v>234</v>
      </c>
      <c r="EW140" t="s">
        <v>234</v>
      </c>
      <c r="EX140" t="s">
        <v>234</v>
      </c>
      <c r="EY140" t="s">
        <v>234</v>
      </c>
      <c r="EZ140" t="s">
        <v>234</v>
      </c>
      <c r="FA140" t="s">
        <v>234</v>
      </c>
      <c r="FB140" t="s">
        <v>234</v>
      </c>
      <c r="FC140" t="s">
        <v>234</v>
      </c>
      <c r="FD140" t="s">
        <v>234</v>
      </c>
      <c r="FE140" t="s">
        <v>234</v>
      </c>
      <c r="FF140" t="s">
        <v>234</v>
      </c>
      <c r="FG140" t="s">
        <v>234</v>
      </c>
      <c r="FH140" t="s">
        <v>234</v>
      </c>
      <c r="FI140" t="s">
        <v>234</v>
      </c>
      <c r="FJ140" t="s">
        <v>234</v>
      </c>
      <c r="FK140" t="s">
        <v>234</v>
      </c>
      <c r="FL140" t="s">
        <v>234</v>
      </c>
      <c r="FM140" t="s">
        <v>234</v>
      </c>
      <c r="FN140" t="s">
        <v>234</v>
      </c>
      <c r="FO140" t="s">
        <v>234</v>
      </c>
      <c r="FP140" t="s">
        <v>234</v>
      </c>
      <c r="FQ140" t="s">
        <v>234</v>
      </c>
      <c r="FR140" t="s">
        <v>234</v>
      </c>
      <c r="FU140" t="s">
        <v>234</v>
      </c>
      <c r="FV140" t="s">
        <v>234</v>
      </c>
      <c r="FW140" t="s">
        <v>234</v>
      </c>
      <c r="FX140" t="s">
        <v>234</v>
      </c>
      <c r="FY140" t="s">
        <v>234</v>
      </c>
      <c r="FZ140" t="s">
        <v>234</v>
      </c>
      <c r="GA140" t="s">
        <v>234</v>
      </c>
      <c r="GB140" t="s">
        <v>234</v>
      </c>
      <c r="GC140" t="s">
        <v>234</v>
      </c>
      <c r="GD140" t="s">
        <v>234</v>
      </c>
      <c r="GE140" t="s">
        <v>241</v>
      </c>
      <c r="GF140" t="s">
        <v>234</v>
      </c>
      <c r="GG140" t="s">
        <v>234</v>
      </c>
      <c r="GH140" t="s">
        <v>234</v>
      </c>
      <c r="GI140" t="s">
        <v>234</v>
      </c>
      <c r="GJ140" t="s">
        <v>234</v>
      </c>
      <c r="GK140" t="s">
        <v>234</v>
      </c>
      <c r="GL140" t="s">
        <v>234</v>
      </c>
      <c r="GM140" t="s">
        <v>234</v>
      </c>
      <c r="GN140" t="s">
        <v>234</v>
      </c>
      <c r="GO140" t="s">
        <v>234</v>
      </c>
      <c r="GP140" t="s">
        <v>234</v>
      </c>
      <c r="GQ140" t="s">
        <v>234</v>
      </c>
      <c r="GR140" t="s">
        <v>234</v>
      </c>
      <c r="GS140" t="s">
        <v>234</v>
      </c>
      <c r="GT140" t="s">
        <v>234</v>
      </c>
      <c r="GU140" t="s">
        <v>234</v>
      </c>
      <c r="GV140" t="s">
        <v>234</v>
      </c>
      <c r="GW140" t="s">
        <v>234</v>
      </c>
      <c r="GX140" t="s">
        <v>234</v>
      </c>
      <c r="GY140" t="s">
        <v>234</v>
      </c>
      <c r="GZ140" t="s">
        <v>234</v>
      </c>
      <c r="HA140" t="s">
        <v>234</v>
      </c>
      <c r="HB140" t="s">
        <v>234</v>
      </c>
      <c r="HC140" t="s">
        <v>234</v>
      </c>
      <c r="HD140" t="s">
        <v>234</v>
      </c>
      <c r="HE140" t="s">
        <v>234</v>
      </c>
      <c r="HF140" t="s">
        <v>234</v>
      </c>
      <c r="HG140" t="s">
        <v>234</v>
      </c>
      <c r="HH140" t="s">
        <v>234</v>
      </c>
      <c r="HI140" t="s">
        <v>234</v>
      </c>
      <c r="HJ140" t="s">
        <v>234</v>
      </c>
      <c r="HK140" t="s">
        <v>234</v>
      </c>
      <c r="HL140" t="s">
        <v>234</v>
      </c>
      <c r="HM140" t="s">
        <v>234</v>
      </c>
      <c r="HN140" t="s">
        <v>234</v>
      </c>
      <c r="HO140" t="s">
        <v>234</v>
      </c>
      <c r="HP140" t="s">
        <v>234</v>
      </c>
    </row>
    <row r="141" spans="1:224" x14ac:dyDescent="0.2">
      <c r="A141" t="s">
        <v>377</v>
      </c>
      <c r="B141" t="s">
        <v>234</v>
      </c>
      <c r="C141" t="s">
        <v>234</v>
      </c>
      <c r="D141" t="s">
        <v>234</v>
      </c>
      <c r="E141" t="s">
        <v>234</v>
      </c>
      <c r="F141" t="s">
        <v>234</v>
      </c>
      <c r="G141" t="s">
        <v>234</v>
      </c>
      <c r="H141" t="s">
        <v>234</v>
      </c>
      <c r="I141" t="s">
        <v>234</v>
      </c>
      <c r="J141" t="s">
        <v>234</v>
      </c>
      <c r="K141" t="s">
        <v>234</v>
      </c>
      <c r="L141" t="s">
        <v>234</v>
      </c>
      <c r="M141" t="s">
        <v>234</v>
      </c>
      <c r="N141" t="s">
        <v>234</v>
      </c>
      <c r="Q141" t="s">
        <v>234</v>
      </c>
      <c r="R141" t="s">
        <v>234</v>
      </c>
      <c r="S141" t="s">
        <v>241</v>
      </c>
      <c r="T141" t="s">
        <v>234</v>
      </c>
      <c r="U141" t="s">
        <v>234</v>
      </c>
      <c r="V141" t="s">
        <v>234</v>
      </c>
      <c r="W141" t="s">
        <v>236</v>
      </c>
      <c r="X141" t="s">
        <v>234</v>
      </c>
      <c r="Y141" t="s">
        <v>234</v>
      </c>
      <c r="Z141" t="s">
        <v>236</v>
      </c>
      <c r="AA141" t="s">
        <v>234</v>
      </c>
      <c r="AB141" t="s">
        <v>234</v>
      </c>
      <c r="AC141" t="s">
        <v>234</v>
      </c>
      <c r="AF141" t="s">
        <v>234</v>
      </c>
      <c r="AG141" t="s">
        <v>234</v>
      </c>
      <c r="AH141" t="s">
        <v>236</v>
      </c>
      <c r="AI141" t="s">
        <v>234</v>
      </c>
      <c r="AJ141" t="s">
        <v>234</v>
      </c>
      <c r="AK141" t="s">
        <v>234</v>
      </c>
      <c r="AL141" t="s">
        <v>234</v>
      </c>
      <c r="AM141" t="s">
        <v>234</v>
      </c>
      <c r="AN141" t="s">
        <v>234</v>
      </c>
      <c r="AO141" t="s">
        <v>234</v>
      </c>
      <c r="AP141" t="s">
        <v>234</v>
      </c>
      <c r="AQ141" t="s">
        <v>234</v>
      </c>
      <c r="AR141" t="s">
        <v>234</v>
      </c>
      <c r="AU141" t="s">
        <v>234</v>
      </c>
      <c r="AV141" t="s">
        <v>234</v>
      </c>
      <c r="AW141" t="s">
        <v>234</v>
      </c>
      <c r="AX141" t="s">
        <v>236</v>
      </c>
      <c r="AY141" t="s">
        <v>234</v>
      </c>
      <c r="AZ141" t="s">
        <v>234</v>
      </c>
      <c r="BA141" t="s">
        <v>234</v>
      </c>
      <c r="BB141" t="s">
        <v>234</v>
      </c>
      <c r="BC141" t="s">
        <v>234</v>
      </c>
      <c r="BD141" t="s">
        <v>234</v>
      </c>
      <c r="BE141" t="s">
        <v>234</v>
      </c>
      <c r="BH141" t="s">
        <v>234</v>
      </c>
      <c r="BI141" t="s">
        <v>234</v>
      </c>
      <c r="BJ141" t="s">
        <v>234</v>
      </c>
      <c r="BK141" t="s">
        <v>234</v>
      </c>
      <c r="BL141" t="s">
        <v>234</v>
      </c>
      <c r="BM141" t="s">
        <v>234</v>
      </c>
      <c r="BN141" t="s">
        <v>234</v>
      </c>
      <c r="BO141" t="s">
        <v>234</v>
      </c>
      <c r="BP141" t="s">
        <v>234</v>
      </c>
      <c r="BQ141" t="s">
        <v>234</v>
      </c>
      <c r="BR141" t="s">
        <v>234</v>
      </c>
      <c r="BS141" t="s">
        <v>234</v>
      </c>
      <c r="BT141" t="s">
        <v>236</v>
      </c>
      <c r="BW141" t="s">
        <v>234</v>
      </c>
      <c r="BX141" t="s">
        <v>234</v>
      </c>
      <c r="BY141" t="s">
        <v>234</v>
      </c>
      <c r="BZ141" t="s">
        <v>234</v>
      </c>
      <c r="CA141" t="s">
        <v>234</v>
      </c>
      <c r="CB141" t="s">
        <v>234</v>
      </c>
      <c r="CC141" t="s">
        <v>238</v>
      </c>
      <c r="CD141" t="s">
        <v>234</v>
      </c>
      <c r="CE141" t="s">
        <v>234</v>
      </c>
      <c r="CF141" t="s">
        <v>234</v>
      </c>
      <c r="CG141" t="s">
        <v>234</v>
      </c>
      <c r="CH141" t="s">
        <v>234</v>
      </c>
      <c r="CK141" t="s">
        <v>234</v>
      </c>
      <c r="CL141" t="s">
        <v>234</v>
      </c>
      <c r="CM141" t="s">
        <v>234</v>
      </c>
      <c r="CN141" t="s">
        <v>234</v>
      </c>
      <c r="CO141" t="s">
        <v>234</v>
      </c>
      <c r="CP141" t="s">
        <v>234</v>
      </c>
      <c r="CQ141" t="s">
        <v>234</v>
      </c>
      <c r="DF141" t="s">
        <v>234</v>
      </c>
      <c r="DG141" t="s">
        <v>234</v>
      </c>
      <c r="DH141" t="s">
        <v>234</v>
      </c>
      <c r="DI141" t="s">
        <v>234</v>
      </c>
      <c r="DJ141" t="s">
        <v>234</v>
      </c>
      <c r="DK141" t="s">
        <v>234</v>
      </c>
      <c r="DL141" t="s">
        <v>234</v>
      </c>
      <c r="DM141" t="s">
        <v>234</v>
      </c>
      <c r="DN141" t="s">
        <v>234</v>
      </c>
      <c r="DO141" t="s">
        <v>234</v>
      </c>
      <c r="DP141" t="s">
        <v>234</v>
      </c>
      <c r="DQ141" t="s">
        <v>234</v>
      </c>
      <c r="DR141" t="s">
        <v>234</v>
      </c>
      <c r="DS141" t="s">
        <v>235</v>
      </c>
      <c r="DT141" t="s">
        <v>234</v>
      </c>
      <c r="DX141" t="s">
        <v>234</v>
      </c>
      <c r="DY141" t="s">
        <v>234</v>
      </c>
      <c r="DZ141" t="s">
        <v>234</v>
      </c>
      <c r="EA141" t="s">
        <v>234</v>
      </c>
      <c r="EB141" t="s">
        <v>234</v>
      </c>
      <c r="EC141" t="s">
        <v>234</v>
      </c>
      <c r="ED141" t="s">
        <v>234</v>
      </c>
      <c r="EE141" t="s">
        <v>234</v>
      </c>
      <c r="EF141" t="s">
        <v>234</v>
      </c>
      <c r="EG141" t="s">
        <v>234</v>
      </c>
      <c r="EH141" t="s">
        <v>234</v>
      </c>
      <c r="EI141" t="s">
        <v>234</v>
      </c>
      <c r="EJ141" t="s">
        <v>234</v>
      </c>
      <c r="EK141" t="s">
        <v>234</v>
      </c>
      <c r="EL141" t="s">
        <v>234</v>
      </c>
      <c r="EM141" t="s">
        <v>234</v>
      </c>
      <c r="EN141" t="s">
        <v>234</v>
      </c>
      <c r="EO141" t="s">
        <v>241</v>
      </c>
      <c r="EP141" t="s">
        <v>234</v>
      </c>
      <c r="EQ141" t="s">
        <v>234</v>
      </c>
      <c r="ER141" t="s">
        <v>234</v>
      </c>
      <c r="ES141" t="s">
        <v>234</v>
      </c>
      <c r="ET141" t="s">
        <v>234</v>
      </c>
      <c r="EU141" t="s">
        <v>234</v>
      </c>
      <c r="EV141" t="s">
        <v>234</v>
      </c>
      <c r="EW141" t="s">
        <v>234</v>
      </c>
      <c r="EX141" t="s">
        <v>234</v>
      </c>
      <c r="EY141" t="s">
        <v>234</v>
      </c>
      <c r="EZ141" t="s">
        <v>234</v>
      </c>
      <c r="FA141" t="s">
        <v>234</v>
      </c>
      <c r="FB141" t="s">
        <v>234</v>
      </c>
      <c r="FC141" t="s">
        <v>234</v>
      </c>
      <c r="FD141" t="s">
        <v>234</v>
      </c>
      <c r="FE141" t="s">
        <v>234</v>
      </c>
      <c r="FF141" t="s">
        <v>234</v>
      </c>
      <c r="FG141" t="s">
        <v>234</v>
      </c>
      <c r="FH141" t="s">
        <v>234</v>
      </c>
      <c r="FI141" t="s">
        <v>234</v>
      </c>
      <c r="FJ141" t="s">
        <v>234</v>
      </c>
      <c r="FK141" t="s">
        <v>234</v>
      </c>
      <c r="FL141" t="s">
        <v>234</v>
      </c>
      <c r="FM141" t="s">
        <v>234</v>
      </c>
      <c r="FN141" t="s">
        <v>234</v>
      </c>
      <c r="FO141" t="s">
        <v>235</v>
      </c>
      <c r="FP141" t="s">
        <v>234</v>
      </c>
      <c r="FQ141" t="s">
        <v>234</v>
      </c>
      <c r="FR141" t="s">
        <v>234</v>
      </c>
      <c r="FU141" t="s">
        <v>234</v>
      </c>
      <c r="FV141" t="s">
        <v>234</v>
      </c>
      <c r="FW141" t="s">
        <v>234</v>
      </c>
      <c r="FX141" t="s">
        <v>234</v>
      </c>
      <c r="FY141" t="s">
        <v>234</v>
      </c>
      <c r="FZ141" t="s">
        <v>234</v>
      </c>
      <c r="GA141" t="s">
        <v>234</v>
      </c>
      <c r="GB141" t="s">
        <v>234</v>
      </c>
      <c r="GC141" t="s">
        <v>234</v>
      </c>
      <c r="GD141" t="s">
        <v>234</v>
      </c>
      <c r="GE141" t="s">
        <v>234</v>
      </c>
      <c r="GF141" t="s">
        <v>234</v>
      </c>
      <c r="GG141" t="s">
        <v>234</v>
      </c>
      <c r="GH141" t="s">
        <v>234</v>
      </c>
      <c r="GI141" t="s">
        <v>234</v>
      </c>
      <c r="GJ141" t="s">
        <v>234</v>
      </c>
      <c r="GK141" t="s">
        <v>234</v>
      </c>
      <c r="GL141" t="s">
        <v>234</v>
      </c>
      <c r="GM141" t="s">
        <v>234</v>
      </c>
      <c r="GN141" t="s">
        <v>234</v>
      </c>
      <c r="GO141" t="s">
        <v>234</v>
      </c>
      <c r="GP141" t="s">
        <v>234</v>
      </c>
      <c r="GQ141" t="s">
        <v>234</v>
      </c>
      <c r="GR141" t="s">
        <v>234</v>
      </c>
      <c r="GS141" t="s">
        <v>234</v>
      </c>
      <c r="GT141" t="s">
        <v>234</v>
      </c>
      <c r="GU141" t="s">
        <v>234</v>
      </c>
      <c r="GV141" t="s">
        <v>234</v>
      </c>
      <c r="GW141" t="s">
        <v>234</v>
      </c>
      <c r="GX141" t="s">
        <v>234</v>
      </c>
      <c r="GY141" t="s">
        <v>234</v>
      </c>
      <c r="GZ141" t="s">
        <v>234</v>
      </c>
      <c r="HA141" t="s">
        <v>234</v>
      </c>
      <c r="HB141" t="s">
        <v>234</v>
      </c>
      <c r="HC141" t="s">
        <v>234</v>
      </c>
      <c r="HD141" t="s">
        <v>234</v>
      </c>
      <c r="HE141" t="s">
        <v>234</v>
      </c>
      <c r="HF141" t="s">
        <v>234</v>
      </c>
      <c r="HG141" t="s">
        <v>234</v>
      </c>
      <c r="HH141" t="s">
        <v>234</v>
      </c>
      <c r="HI141" t="s">
        <v>234</v>
      </c>
      <c r="HJ141" t="s">
        <v>234</v>
      </c>
      <c r="HK141" t="s">
        <v>234</v>
      </c>
      <c r="HL141" t="s">
        <v>234</v>
      </c>
      <c r="HM141" t="s">
        <v>234</v>
      </c>
      <c r="HN141" t="s">
        <v>234</v>
      </c>
      <c r="HO141" t="s">
        <v>234</v>
      </c>
      <c r="HP141" t="s">
        <v>234</v>
      </c>
    </row>
    <row r="142" spans="1:224" x14ac:dyDescent="0.2">
      <c r="A142" t="s">
        <v>378</v>
      </c>
      <c r="B142" t="s">
        <v>234</v>
      </c>
      <c r="C142" t="s">
        <v>234</v>
      </c>
      <c r="D142" t="s">
        <v>234</v>
      </c>
      <c r="E142" t="s">
        <v>234</v>
      </c>
      <c r="F142" t="s">
        <v>234</v>
      </c>
      <c r="G142" t="s">
        <v>234</v>
      </c>
      <c r="H142" t="s">
        <v>234</v>
      </c>
      <c r="I142" t="s">
        <v>235</v>
      </c>
      <c r="J142" t="s">
        <v>234</v>
      </c>
      <c r="K142" t="s">
        <v>234</v>
      </c>
      <c r="L142" t="s">
        <v>234</v>
      </c>
      <c r="M142" t="s">
        <v>234</v>
      </c>
      <c r="N142" t="s">
        <v>234</v>
      </c>
      <c r="Q142" t="s">
        <v>236</v>
      </c>
      <c r="R142" t="s">
        <v>234</v>
      </c>
      <c r="S142" t="s">
        <v>234</v>
      </c>
      <c r="T142" t="s">
        <v>234</v>
      </c>
      <c r="U142" t="s">
        <v>235</v>
      </c>
      <c r="V142" t="s">
        <v>234</v>
      </c>
      <c r="W142" t="s">
        <v>236</v>
      </c>
      <c r="X142" t="s">
        <v>234</v>
      </c>
      <c r="Y142" t="s">
        <v>234</v>
      </c>
      <c r="Z142" t="s">
        <v>236</v>
      </c>
      <c r="AA142" t="s">
        <v>234</v>
      </c>
      <c r="AB142" t="s">
        <v>234</v>
      </c>
      <c r="AC142" t="s">
        <v>234</v>
      </c>
      <c r="AF142" t="s">
        <v>234</v>
      </c>
      <c r="AG142" t="s">
        <v>234</v>
      </c>
      <c r="AH142" t="s">
        <v>236</v>
      </c>
      <c r="AI142" t="s">
        <v>234</v>
      </c>
      <c r="AJ142" t="s">
        <v>234</v>
      </c>
      <c r="AK142" t="s">
        <v>234</v>
      </c>
      <c r="AL142" t="s">
        <v>237</v>
      </c>
      <c r="AM142" t="s">
        <v>237</v>
      </c>
      <c r="AN142" t="s">
        <v>234</v>
      </c>
      <c r="AO142" t="s">
        <v>234</v>
      </c>
      <c r="AP142" t="s">
        <v>237</v>
      </c>
      <c r="AQ142" t="s">
        <v>234</v>
      </c>
      <c r="AR142" t="s">
        <v>234</v>
      </c>
      <c r="AU142" t="s">
        <v>234</v>
      </c>
      <c r="AV142" t="s">
        <v>234</v>
      </c>
      <c r="AW142" t="s">
        <v>234</v>
      </c>
      <c r="AX142" t="s">
        <v>236</v>
      </c>
      <c r="AY142" t="s">
        <v>234</v>
      </c>
      <c r="AZ142" t="s">
        <v>234</v>
      </c>
      <c r="BA142" t="s">
        <v>237</v>
      </c>
      <c r="BB142" t="s">
        <v>234</v>
      </c>
      <c r="BC142" t="s">
        <v>237</v>
      </c>
      <c r="BD142" t="s">
        <v>234</v>
      </c>
      <c r="BE142" t="s">
        <v>234</v>
      </c>
      <c r="BH142" t="s">
        <v>234</v>
      </c>
      <c r="BI142" t="s">
        <v>234</v>
      </c>
      <c r="BJ142" t="s">
        <v>234</v>
      </c>
      <c r="BK142" t="s">
        <v>234</v>
      </c>
      <c r="BL142" t="s">
        <v>234</v>
      </c>
      <c r="BM142" t="s">
        <v>234</v>
      </c>
      <c r="BN142" t="s">
        <v>234</v>
      </c>
      <c r="BO142" t="s">
        <v>234</v>
      </c>
      <c r="BP142" t="s">
        <v>234</v>
      </c>
      <c r="BQ142" t="s">
        <v>234</v>
      </c>
      <c r="BR142" t="s">
        <v>234</v>
      </c>
      <c r="BS142" t="s">
        <v>234</v>
      </c>
      <c r="BT142" t="s">
        <v>236</v>
      </c>
      <c r="BW142" t="s">
        <v>234</v>
      </c>
      <c r="BX142" t="s">
        <v>234</v>
      </c>
      <c r="BY142" t="s">
        <v>234</v>
      </c>
      <c r="BZ142" t="s">
        <v>234</v>
      </c>
      <c r="CA142" t="s">
        <v>234</v>
      </c>
      <c r="CB142" t="s">
        <v>234</v>
      </c>
      <c r="CC142" t="s">
        <v>238</v>
      </c>
      <c r="CD142" t="s">
        <v>234</v>
      </c>
      <c r="CE142" t="s">
        <v>234</v>
      </c>
      <c r="CF142" t="s">
        <v>234</v>
      </c>
      <c r="CG142" t="s">
        <v>234</v>
      </c>
      <c r="CH142" t="s">
        <v>234</v>
      </c>
      <c r="CK142" t="s">
        <v>234</v>
      </c>
      <c r="CL142" t="s">
        <v>234</v>
      </c>
      <c r="CM142" t="s">
        <v>234</v>
      </c>
      <c r="CN142" t="s">
        <v>234</v>
      </c>
      <c r="CO142" t="s">
        <v>234</v>
      </c>
      <c r="CP142" t="s">
        <v>234</v>
      </c>
      <c r="CQ142" t="s">
        <v>234</v>
      </c>
      <c r="DF142" t="s">
        <v>234</v>
      </c>
      <c r="DG142" t="s">
        <v>234</v>
      </c>
      <c r="DH142" t="s">
        <v>234</v>
      </c>
      <c r="DI142" t="s">
        <v>234</v>
      </c>
      <c r="DJ142" t="s">
        <v>234</v>
      </c>
      <c r="DK142" t="s">
        <v>234</v>
      </c>
      <c r="DL142" t="s">
        <v>234</v>
      </c>
      <c r="DM142" t="s">
        <v>234</v>
      </c>
      <c r="DN142" t="s">
        <v>234</v>
      </c>
      <c r="DO142" t="s">
        <v>234</v>
      </c>
      <c r="DP142" t="s">
        <v>234</v>
      </c>
      <c r="DQ142" t="s">
        <v>234</v>
      </c>
      <c r="DR142" t="s">
        <v>234</v>
      </c>
      <c r="DS142" t="s">
        <v>234</v>
      </c>
      <c r="DT142" t="s">
        <v>234</v>
      </c>
      <c r="DX142" t="s">
        <v>234</v>
      </c>
      <c r="DY142" t="s">
        <v>234</v>
      </c>
      <c r="DZ142" t="s">
        <v>234</v>
      </c>
      <c r="EA142" t="s">
        <v>234</v>
      </c>
      <c r="EB142" t="s">
        <v>235</v>
      </c>
      <c r="EC142" t="s">
        <v>234</v>
      </c>
      <c r="ED142" t="s">
        <v>234</v>
      </c>
      <c r="EE142" t="s">
        <v>234</v>
      </c>
      <c r="EF142" t="s">
        <v>234</v>
      </c>
      <c r="EG142" t="s">
        <v>234</v>
      </c>
      <c r="EH142" t="s">
        <v>234</v>
      </c>
      <c r="EI142" t="s">
        <v>237</v>
      </c>
      <c r="EJ142" t="s">
        <v>234</v>
      </c>
      <c r="EK142" t="s">
        <v>234</v>
      </c>
      <c r="EL142" t="s">
        <v>234</v>
      </c>
      <c r="EM142" t="s">
        <v>234</v>
      </c>
      <c r="EN142" t="s">
        <v>234</v>
      </c>
      <c r="EO142" t="s">
        <v>234</v>
      </c>
      <c r="EP142" t="s">
        <v>234</v>
      </c>
      <c r="EQ142" t="s">
        <v>234</v>
      </c>
      <c r="ER142" t="s">
        <v>234</v>
      </c>
      <c r="ES142" t="s">
        <v>234</v>
      </c>
      <c r="ET142" t="s">
        <v>234</v>
      </c>
      <c r="EU142" t="s">
        <v>241</v>
      </c>
      <c r="EV142" t="s">
        <v>234</v>
      </c>
      <c r="EW142" t="s">
        <v>234</v>
      </c>
      <c r="EX142" t="s">
        <v>234</v>
      </c>
      <c r="EY142" t="s">
        <v>234</v>
      </c>
      <c r="EZ142" t="s">
        <v>234</v>
      </c>
      <c r="FA142" t="s">
        <v>234</v>
      </c>
      <c r="FB142" t="s">
        <v>234</v>
      </c>
      <c r="FC142" t="s">
        <v>234</v>
      </c>
      <c r="FD142" t="s">
        <v>234</v>
      </c>
      <c r="FE142" t="s">
        <v>234</v>
      </c>
      <c r="FF142" t="s">
        <v>234</v>
      </c>
      <c r="FG142" t="s">
        <v>234</v>
      </c>
      <c r="FH142" t="s">
        <v>234</v>
      </c>
      <c r="FI142" t="s">
        <v>234</v>
      </c>
      <c r="FJ142" t="s">
        <v>234</v>
      </c>
      <c r="FK142" t="s">
        <v>234</v>
      </c>
      <c r="FL142" t="s">
        <v>234</v>
      </c>
      <c r="FM142" t="s">
        <v>234</v>
      </c>
      <c r="FN142" t="s">
        <v>241</v>
      </c>
      <c r="FO142" t="s">
        <v>234</v>
      </c>
      <c r="FP142" t="s">
        <v>234</v>
      </c>
      <c r="FQ142" t="s">
        <v>234</v>
      </c>
      <c r="FR142" t="s">
        <v>234</v>
      </c>
      <c r="FU142" t="s">
        <v>234</v>
      </c>
      <c r="FV142" t="s">
        <v>234</v>
      </c>
      <c r="FW142" t="s">
        <v>234</v>
      </c>
      <c r="FX142" t="s">
        <v>234</v>
      </c>
      <c r="FY142" t="s">
        <v>234</v>
      </c>
      <c r="FZ142" t="s">
        <v>234</v>
      </c>
      <c r="GA142" t="s">
        <v>234</v>
      </c>
      <c r="GB142" t="s">
        <v>234</v>
      </c>
      <c r="GC142" t="s">
        <v>234</v>
      </c>
      <c r="GD142" t="s">
        <v>234</v>
      </c>
      <c r="GE142" t="s">
        <v>234</v>
      </c>
      <c r="GF142" t="s">
        <v>234</v>
      </c>
      <c r="GG142" t="s">
        <v>234</v>
      </c>
      <c r="GH142" t="s">
        <v>234</v>
      </c>
      <c r="GI142" t="s">
        <v>234</v>
      </c>
      <c r="GJ142" t="s">
        <v>234</v>
      </c>
      <c r="GK142" t="s">
        <v>234</v>
      </c>
      <c r="GL142" t="s">
        <v>234</v>
      </c>
      <c r="GM142" t="s">
        <v>234</v>
      </c>
      <c r="GN142" t="s">
        <v>234</v>
      </c>
      <c r="GO142" t="s">
        <v>234</v>
      </c>
      <c r="GP142" t="s">
        <v>234</v>
      </c>
      <c r="GQ142" t="s">
        <v>234</v>
      </c>
      <c r="GR142" t="s">
        <v>234</v>
      </c>
      <c r="GS142" t="s">
        <v>234</v>
      </c>
      <c r="GT142" t="s">
        <v>234</v>
      </c>
      <c r="GU142" t="s">
        <v>234</v>
      </c>
      <c r="GV142" t="s">
        <v>234</v>
      </c>
      <c r="GW142" t="s">
        <v>234</v>
      </c>
      <c r="GX142" t="s">
        <v>234</v>
      </c>
      <c r="GY142" t="s">
        <v>234</v>
      </c>
      <c r="GZ142" t="s">
        <v>234</v>
      </c>
      <c r="HA142" t="s">
        <v>234</v>
      </c>
      <c r="HB142" t="s">
        <v>234</v>
      </c>
      <c r="HC142" t="s">
        <v>234</v>
      </c>
      <c r="HD142" t="s">
        <v>234</v>
      </c>
      <c r="HE142" t="s">
        <v>234</v>
      </c>
      <c r="HF142" t="s">
        <v>241</v>
      </c>
      <c r="HG142" t="s">
        <v>234</v>
      </c>
      <c r="HH142" t="s">
        <v>234</v>
      </c>
      <c r="HI142" t="s">
        <v>234</v>
      </c>
      <c r="HJ142" t="s">
        <v>234</v>
      </c>
      <c r="HK142" t="s">
        <v>234</v>
      </c>
      <c r="HL142" t="s">
        <v>234</v>
      </c>
      <c r="HM142" t="s">
        <v>234</v>
      </c>
      <c r="HN142" t="s">
        <v>234</v>
      </c>
      <c r="HO142" t="s">
        <v>234</v>
      </c>
      <c r="HP142" t="s">
        <v>234</v>
      </c>
    </row>
    <row r="143" spans="1:224" x14ac:dyDescent="0.2">
      <c r="A143" t="s">
        <v>379</v>
      </c>
      <c r="B143" t="s">
        <v>234</v>
      </c>
      <c r="C143" t="s">
        <v>234</v>
      </c>
      <c r="D143" t="s">
        <v>234</v>
      </c>
      <c r="E143" t="s">
        <v>234</v>
      </c>
      <c r="F143" t="s">
        <v>234</v>
      </c>
      <c r="G143" t="s">
        <v>234</v>
      </c>
      <c r="H143" t="s">
        <v>234</v>
      </c>
      <c r="I143" t="s">
        <v>234</v>
      </c>
      <c r="J143" t="s">
        <v>234</v>
      </c>
      <c r="K143" t="s">
        <v>234</v>
      </c>
      <c r="L143" t="s">
        <v>234</v>
      </c>
      <c r="M143" t="s">
        <v>234</v>
      </c>
      <c r="N143" t="s">
        <v>234</v>
      </c>
      <c r="Q143" t="s">
        <v>234</v>
      </c>
      <c r="R143" t="s">
        <v>234</v>
      </c>
      <c r="S143" t="s">
        <v>234</v>
      </c>
      <c r="T143" t="s">
        <v>234</v>
      </c>
      <c r="U143" t="s">
        <v>234</v>
      </c>
      <c r="V143" t="s">
        <v>234</v>
      </c>
      <c r="W143" t="s">
        <v>236</v>
      </c>
      <c r="X143" t="s">
        <v>234</v>
      </c>
      <c r="Y143" t="s">
        <v>234</v>
      </c>
      <c r="Z143" t="s">
        <v>236</v>
      </c>
      <c r="AA143" t="s">
        <v>234</v>
      </c>
      <c r="AB143" t="s">
        <v>234</v>
      </c>
      <c r="AC143" t="s">
        <v>234</v>
      </c>
      <c r="AF143" t="s">
        <v>234</v>
      </c>
      <c r="AG143" t="s">
        <v>234</v>
      </c>
      <c r="AH143" t="s">
        <v>236</v>
      </c>
      <c r="AI143" t="s">
        <v>234</v>
      </c>
      <c r="AJ143" t="s">
        <v>234</v>
      </c>
      <c r="AK143" t="s">
        <v>234</v>
      </c>
      <c r="AL143" t="s">
        <v>234</v>
      </c>
      <c r="AM143" t="s">
        <v>234</v>
      </c>
      <c r="AN143" t="s">
        <v>234</v>
      </c>
      <c r="AO143" t="s">
        <v>234</v>
      </c>
      <c r="AP143" t="s">
        <v>234</v>
      </c>
      <c r="AQ143" t="s">
        <v>234</v>
      </c>
      <c r="AR143" t="s">
        <v>234</v>
      </c>
      <c r="AU143" t="s">
        <v>234</v>
      </c>
      <c r="AV143" t="s">
        <v>234</v>
      </c>
      <c r="AW143" t="s">
        <v>234</v>
      </c>
      <c r="AX143" t="s">
        <v>236</v>
      </c>
      <c r="AY143" t="s">
        <v>234</v>
      </c>
      <c r="AZ143" t="s">
        <v>234</v>
      </c>
      <c r="BA143" t="s">
        <v>234</v>
      </c>
      <c r="BB143" t="s">
        <v>234</v>
      </c>
      <c r="BC143" t="s">
        <v>234</v>
      </c>
      <c r="BD143" t="s">
        <v>234</v>
      </c>
      <c r="BE143" t="s">
        <v>234</v>
      </c>
      <c r="BH143" t="s">
        <v>234</v>
      </c>
      <c r="BI143" t="s">
        <v>234</v>
      </c>
      <c r="BJ143" t="s">
        <v>234</v>
      </c>
      <c r="BK143" t="s">
        <v>234</v>
      </c>
      <c r="BL143" t="s">
        <v>234</v>
      </c>
      <c r="BM143" t="s">
        <v>234</v>
      </c>
      <c r="BN143" t="s">
        <v>234</v>
      </c>
      <c r="BO143" t="s">
        <v>234</v>
      </c>
      <c r="BP143" t="s">
        <v>234</v>
      </c>
      <c r="BQ143" t="s">
        <v>237</v>
      </c>
      <c r="BR143" t="s">
        <v>234</v>
      </c>
      <c r="BS143" t="s">
        <v>234</v>
      </c>
      <c r="BT143" t="s">
        <v>236</v>
      </c>
      <c r="BW143" t="s">
        <v>234</v>
      </c>
      <c r="BX143" t="s">
        <v>234</v>
      </c>
      <c r="BY143" t="s">
        <v>234</v>
      </c>
      <c r="BZ143" t="s">
        <v>234</v>
      </c>
      <c r="CA143" t="s">
        <v>234</v>
      </c>
      <c r="CB143" t="s">
        <v>234</v>
      </c>
      <c r="CC143" t="s">
        <v>238</v>
      </c>
      <c r="CD143" t="s">
        <v>234</v>
      </c>
      <c r="CE143" t="s">
        <v>234</v>
      </c>
      <c r="CF143" t="s">
        <v>234</v>
      </c>
      <c r="CG143" t="s">
        <v>234</v>
      </c>
      <c r="CH143" t="s">
        <v>234</v>
      </c>
      <c r="CK143" t="s">
        <v>234</v>
      </c>
      <c r="CL143" t="s">
        <v>234</v>
      </c>
      <c r="CM143" t="s">
        <v>234</v>
      </c>
      <c r="CN143" t="s">
        <v>234</v>
      </c>
      <c r="CO143" t="s">
        <v>234</v>
      </c>
      <c r="CP143" t="s">
        <v>234</v>
      </c>
      <c r="CQ143" t="s">
        <v>234</v>
      </c>
      <c r="DF143" t="s">
        <v>234</v>
      </c>
      <c r="DG143" t="s">
        <v>234</v>
      </c>
      <c r="DH143" t="s">
        <v>234</v>
      </c>
      <c r="DI143" t="s">
        <v>234</v>
      </c>
      <c r="DJ143" t="s">
        <v>234</v>
      </c>
      <c r="DK143" t="s">
        <v>234</v>
      </c>
      <c r="DL143" t="s">
        <v>234</v>
      </c>
      <c r="DM143" t="s">
        <v>234</v>
      </c>
      <c r="DN143" t="s">
        <v>234</v>
      </c>
      <c r="DO143" t="s">
        <v>234</v>
      </c>
      <c r="DP143" t="s">
        <v>234</v>
      </c>
      <c r="DQ143" t="s">
        <v>237</v>
      </c>
      <c r="DR143" t="s">
        <v>234</v>
      </c>
      <c r="DS143" t="s">
        <v>234</v>
      </c>
      <c r="DT143" t="s">
        <v>234</v>
      </c>
      <c r="DX143" t="s">
        <v>234</v>
      </c>
      <c r="DY143" t="s">
        <v>234</v>
      </c>
      <c r="DZ143" t="s">
        <v>234</v>
      </c>
      <c r="EA143" t="s">
        <v>234</v>
      </c>
      <c r="EB143" t="s">
        <v>234</v>
      </c>
      <c r="EC143" t="s">
        <v>234</v>
      </c>
      <c r="ED143" t="s">
        <v>234</v>
      </c>
      <c r="EE143" t="s">
        <v>234</v>
      </c>
      <c r="EF143" t="s">
        <v>234</v>
      </c>
      <c r="EG143" t="s">
        <v>234</v>
      </c>
      <c r="EH143" t="s">
        <v>234</v>
      </c>
      <c r="EI143" t="s">
        <v>234</v>
      </c>
      <c r="EJ143" t="s">
        <v>234</v>
      </c>
      <c r="EK143" t="s">
        <v>234</v>
      </c>
      <c r="EL143" t="s">
        <v>234</v>
      </c>
      <c r="EM143" t="s">
        <v>234</v>
      </c>
      <c r="EN143" t="s">
        <v>234</v>
      </c>
      <c r="EO143" t="s">
        <v>234</v>
      </c>
      <c r="EP143" t="s">
        <v>234</v>
      </c>
      <c r="EQ143" t="s">
        <v>234</v>
      </c>
      <c r="ER143" t="s">
        <v>234</v>
      </c>
      <c r="ES143" t="s">
        <v>234</v>
      </c>
      <c r="ET143" t="s">
        <v>234</v>
      </c>
      <c r="EU143" t="s">
        <v>234</v>
      </c>
      <c r="EV143" t="s">
        <v>234</v>
      </c>
      <c r="EW143" t="s">
        <v>234</v>
      </c>
      <c r="EX143" t="s">
        <v>234</v>
      </c>
      <c r="EY143" t="s">
        <v>234</v>
      </c>
      <c r="EZ143" t="s">
        <v>234</v>
      </c>
      <c r="FA143" t="s">
        <v>234</v>
      </c>
      <c r="FB143" t="s">
        <v>234</v>
      </c>
      <c r="FC143" t="s">
        <v>234</v>
      </c>
      <c r="FD143" t="s">
        <v>234</v>
      </c>
      <c r="FE143" t="s">
        <v>234</v>
      </c>
      <c r="FF143" t="s">
        <v>234</v>
      </c>
      <c r="FG143" t="s">
        <v>234</v>
      </c>
      <c r="FH143" t="s">
        <v>234</v>
      </c>
      <c r="FI143" t="s">
        <v>234</v>
      </c>
      <c r="FJ143" t="s">
        <v>234</v>
      </c>
      <c r="FK143" t="s">
        <v>234</v>
      </c>
      <c r="FL143" t="s">
        <v>234</v>
      </c>
      <c r="FM143" t="s">
        <v>234</v>
      </c>
      <c r="FN143" t="s">
        <v>234</v>
      </c>
      <c r="FO143" t="s">
        <v>234</v>
      </c>
      <c r="FP143" t="s">
        <v>234</v>
      </c>
      <c r="FQ143" t="s">
        <v>234</v>
      </c>
      <c r="FR143" t="s">
        <v>234</v>
      </c>
      <c r="FU143" t="s">
        <v>234</v>
      </c>
      <c r="FV143" t="s">
        <v>234</v>
      </c>
      <c r="FW143" t="s">
        <v>234</v>
      </c>
      <c r="FX143" t="s">
        <v>234</v>
      </c>
      <c r="FY143" t="s">
        <v>234</v>
      </c>
      <c r="FZ143" t="s">
        <v>234</v>
      </c>
      <c r="GA143" t="s">
        <v>234</v>
      </c>
      <c r="GB143" t="s">
        <v>234</v>
      </c>
      <c r="GC143" t="s">
        <v>234</v>
      </c>
      <c r="GD143" t="s">
        <v>234</v>
      </c>
      <c r="GE143" t="s">
        <v>234</v>
      </c>
      <c r="GF143" t="s">
        <v>234</v>
      </c>
      <c r="GG143" t="s">
        <v>234</v>
      </c>
      <c r="GH143" t="s">
        <v>234</v>
      </c>
      <c r="GI143" t="s">
        <v>234</v>
      </c>
      <c r="GJ143" t="s">
        <v>234</v>
      </c>
      <c r="GK143" t="s">
        <v>234</v>
      </c>
      <c r="GL143" t="s">
        <v>234</v>
      </c>
      <c r="GM143" t="s">
        <v>234</v>
      </c>
      <c r="GN143" t="s">
        <v>234</v>
      </c>
      <c r="GO143" t="s">
        <v>234</v>
      </c>
      <c r="GP143" t="s">
        <v>234</v>
      </c>
      <c r="GQ143" t="s">
        <v>234</v>
      </c>
      <c r="GR143" t="s">
        <v>234</v>
      </c>
      <c r="GS143" t="s">
        <v>234</v>
      </c>
      <c r="GT143" t="s">
        <v>234</v>
      </c>
      <c r="GU143" t="s">
        <v>234</v>
      </c>
      <c r="GV143" t="s">
        <v>234</v>
      </c>
      <c r="GW143" t="s">
        <v>234</v>
      </c>
      <c r="GX143" t="s">
        <v>234</v>
      </c>
      <c r="GY143" t="s">
        <v>234</v>
      </c>
      <c r="GZ143" t="s">
        <v>234</v>
      </c>
      <c r="HA143" t="s">
        <v>234</v>
      </c>
      <c r="HB143" t="s">
        <v>234</v>
      </c>
      <c r="HC143" t="s">
        <v>234</v>
      </c>
      <c r="HD143" t="s">
        <v>234</v>
      </c>
      <c r="HE143" t="s">
        <v>234</v>
      </c>
      <c r="HF143" t="s">
        <v>234</v>
      </c>
      <c r="HG143" t="s">
        <v>234</v>
      </c>
      <c r="HH143" t="s">
        <v>234</v>
      </c>
      <c r="HI143" t="s">
        <v>234</v>
      </c>
      <c r="HJ143" t="s">
        <v>234</v>
      </c>
      <c r="HK143" t="s">
        <v>234</v>
      </c>
      <c r="HL143" t="s">
        <v>234</v>
      </c>
      <c r="HM143" t="s">
        <v>234</v>
      </c>
      <c r="HN143" t="s">
        <v>234</v>
      </c>
      <c r="HO143" t="s">
        <v>237</v>
      </c>
      <c r="HP143" t="s">
        <v>234</v>
      </c>
    </row>
    <row r="144" spans="1:224" x14ac:dyDescent="0.2">
      <c r="A144" t="s">
        <v>380</v>
      </c>
      <c r="B144" t="s">
        <v>234</v>
      </c>
      <c r="C144" t="s">
        <v>234</v>
      </c>
      <c r="D144" t="s">
        <v>234</v>
      </c>
      <c r="E144" t="s">
        <v>234</v>
      </c>
      <c r="F144" t="s">
        <v>234</v>
      </c>
      <c r="G144" t="s">
        <v>234</v>
      </c>
      <c r="H144" t="s">
        <v>234</v>
      </c>
      <c r="I144" t="s">
        <v>234</v>
      </c>
      <c r="J144" t="s">
        <v>234</v>
      </c>
      <c r="K144" t="s">
        <v>234</v>
      </c>
      <c r="L144" t="s">
        <v>234</v>
      </c>
      <c r="M144" t="s">
        <v>234</v>
      </c>
      <c r="N144" t="s">
        <v>234</v>
      </c>
      <c r="Q144" t="s">
        <v>234</v>
      </c>
      <c r="R144" t="s">
        <v>234</v>
      </c>
      <c r="S144" t="s">
        <v>234</v>
      </c>
      <c r="T144" t="s">
        <v>234</v>
      </c>
      <c r="U144" t="s">
        <v>234</v>
      </c>
      <c r="V144" t="s">
        <v>234</v>
      </c>
      <c r="W144" t="s">
        <v>236</v>
      </c>
      <c r="X144" t="s">
        <v>234</v>
      </c>
      <c r="Y144" t="s">
        <v>234</v>
      </c>
      <c r="Z144" t="s">
        <v>236</v>
      </c>
      <c r="AA144" t="s">
        <v>234</v>
      </c>
      <c r="AB144" t="s">
        <v>234</v>
      </c>
      <c r="AC144" t="s">
        <v>234</v>
      </c>
      <c r="AF144" t="s">
        <v>234</v>
      </c>
      <c r="AG144" t="s">
        <v>234</v>
      </c>
      <c r="AH144" t="s">
        <v>236</v>
      </c>
      <c r="AI144" t="s">
        <v>234</v>
      </c>
      <c r="AJ144" t="s">
        <v>234</v>
      </c>
      <c r="AK144" t="s">
        <v>234</v>
      </c>
      <c r="AL144" t="s">
        <v>234</v>
      </c>
      <c r="AM144" t="s">
        <v>234</v>
      </c>
      <c r="AN144" t="s">
        <v>234</v>
      </c>
      <c r="AO144" t="s">
        <v>234</v>
      </c>
      <c r="AP144" t="s">
        <v>234</v>
      </c>
      <c r="AQ144" t="s">
        <v>234</v>
      </c>
      <c r="AR144" t="s">
        <v>234</v>
      </c>
      <c r="AU144" t="s">
        <v>234</v>
      </c>
      <c r="AV144" t="s">
        <v>234</v>
      </c>
      <c r="AW144" t="s">
        <v>234</v>
      </c>
      <c r="AX144" t="s">
        <v>236</v>
      </c>
      <c r="AY144" t="s">
        <v>234</v>
      </c>
      <c r="AZ144" t="s">
        <v>234</v>
      </c>
      <c r="BA144" t="s">
        <v>234</v>
      </c>
      <c r="BB144" t="s">
        <v>234</v>
      </c>
      <c r="BC144" t="s">
        <v>234</v>
      </c>
      <c r="BD144" t="s">
        <v>234</v>
      </c>
      <c r="BE144" t="s">
        <v>234</v>
      </c>
      <c r="BH144" t="s">
        <v>234</v>
      </c>
      <c r="BI144" t="s">
        <v>234</v>
      </c>
      <c r="BJ144" t="s">
        <v>234</v>
      </c>
      <c r="BK144" t="s">
        <v>234</v>
      </c>
      <c r="BL144" t="s">
        <v>234</v>
      </c>
      <c r="BM144" t="s">
        <v>234</v>
      </c>
      <c r="BN144" t="s">
        <v>234</v>
      </c>
      <c r="BO144" t="s">
        <v>234</v>
      </c>
      <c r="BP144" t="s">
        <v>234</v>
      </c>
      <c r="BQ144" t="s">
        <v>234</v>
      </c>
      <c r="BR144" t="s">
        <v>234</v>
      </c>
      <c r="BS144" t="s">
        <v>234</v>
      </c>
      <c r="BT144" t="s">
        <v>236</v>
      </c>
      <c r="BW144" t="s">
        <v>234</v>
      </c>
      <c r="BX144" t="s">
        <v>234</v>
      </c>
      <c r="BY144" t="s">
        <v>234</v>
      </c>
      <c r="BZ144" t="s">
        <v>234</v>
      </c>
      <c r="CA144" t="s">
        <v>234</v>
      </c>
      <c r="CB144" t="s">
        <v>234</v>
      </c>
      <c r="CC144" t="s">
        <v>238</v>
      </c>
      <c r="CD144" t="s">
        <v>234</v>
      </c>
      <c r="CE144" t="s">
        <v>234</v>
      </c>
      <c r="CF144" t="s">
        <v>234</v>
      </c>
      <c r="CG144" t="s">
        <v>234</v>
      </c>
      <c r="CH144" t="s">
        <v>234</v>
      </c>
      <c r="CK144" t="s">
        <v>234</v>
      </c>
      <c r="CL144" t="s">
        <v>234</v>
      </c>
      <c r="CM144" t="s">
        <v>234</v>
      </c>
      <c r="CN144" t="s">
        <v>234</v>
      </c>
      <c r="CO144" t="s">
        <v>234</v>
      </c>
      <c r="CP144" t="s">
        <v>234</v>
      </c>
      <c r="CQ144" t="s">
        <v>234</v>
      </c>
      <c r="DF144" t="s">
        <v>234</v>
      </c>
      <c r="DG144" t="s">
        <v>234</v>
      </c>
      <c r="DH144" t="s">
        <v>234</v>
      </c>
      <c r="DI144" t="s">
        <v>234</v>
      </c>
      <c r="DJ144" t="s">
        <v>234</v>
      </c>
      <c r="DK144" t="s">
        <v>234</v>
      </c>
      <c r="DL144" t="s">
        <v>234</v>
      </c>
      <c r="DM144" t="s">
        <v>234</v>
      </c>
      <c r="DN144" t="s">
        <v>234</v>
      </c>
      <c r="DO144" t="s">
        <v>234</v>
      </c>
      <c r="DP144" t="s">
        <v>234</v>
      </c>
      <c r="DQ144" t="s">
        <v>234</v>
      </c>
      <c r="DR144" t="s">
        <v>234</v>
      </c>
      <c r="DS144" t="s">
        <v>234</v>
      </c>
      <c r="DT144" t="s">
        <v>234</v>
      </c>
      <c r="DX144" t="s">
        <v>234</v>
      </c>
      <c r="DY144" t="s">
        <v>234</v>
      </c>
      <c r="DZ144" t="s">
        <v>234</v>
      </c>
      <c r="EA144" t="s">
        <v>234</v>
      </c>
      <c r="EB144" t="s">
        <v>234</v>
      </c>
      <c r="EC144" t="s">
        <v>234</v>
      </c>
      <c r="ED144" t="s">
        <v>234</v>
      </c>
      <c r="EE144" t="s">
        <v>234</v>
      </c>
      <c r="EF144" t="s">
        <v>234</v>
      </c>
      <c r="EG144" t="s">
        <v>234</v>
      </c>
      <c r="EH144" t="s">
        <v>234</v>
      </c>
      <c r="EI144" t="s">
        <v>234</v>
      </c>
      <c r="EJ144" t="s">
        <v>234</v>
      </c>
      <c r="EK144" t="s">
        <v>234</v>
      </c>
      <c r="EL144" t="s">
        <v>234</v>
      </c>
      <c r="EM144" t="s">
        <v>234</v>
      </c>
      <c r="EN144" t="s">
        <v>234</v>
      </c>
      <c r="EO144" t="s">
        <v>234</v>
      </c>
      <c r="EP144" t="s">
        <v>234</v>
      </c>
      <c r="EQ144" t="s">
        <v>234</v>
      </c>
      <c r="ER144" t="s">
        <v>234</v>
      </c>
      <c r="ES144" t="s">
        <v>234</v>
      </c>
      <c r="ET144" t="s">
        <v>234</v>
      </c>
      <c r="EU144" t="s">
        <v>234</v>
      </c>
      <c r="EV144" t="s">
        <v>234</v>
      </c>
      <c r="EW144" t="s">
        <v>234</v>
      </c>
      <c r="EX144" t="s">
        <v>234</v>
      </c>
      <c r="EY144" t="s">
        <v>234</v>
      </c>
      <c r="EZ144" t="s">
        <v>234</v>
      </c>
      <c r="FA144" t="s">
        <v>234</v>
      </c>
      <c r="FB144" t="s">
        <v>234</v>
      </c>
      <c r="FC144" t="s">
        <v>234</v>
      </c>
      <c r="FD144" t="s">
        <v>234</v>
      </c>
      <c r="FE144" t="s">
        <v>234</v>
      </c>
      <c r="FF144" t="s">
        <v>234</v>
      </c>
      <c r="FG144" t="s">
        <v>234</v>
      </c>
      <c r="FH144" t="s">
        <v>234</v>
      </c>
      <c r="FI144" t="s">
        <v>234</v>
      </c>
      <c r="FJ144" t="s">
        <v>234</v>
      </c>
      <c r="FK144" t="s">
        <v>234</v>
      </c>
      <c r="FL144" t="s">
        <v>234</v>
      </c>
      <c r="FM144" t="s">
        <v>234</v>
      </c>
      <c r="FN144" t="s">
        <v>234</v>
      </c>
      <c r="FO144" t="s">
        <v>234</v>
      </c>
      <c r="FP144" t="s">
        <v>234</v>
      </c>
      <c r="FQ144" t="s">
        <v>234</v>
      </c>
      <c r="FR144" t="s">
        <v>234</v>
      </c>
      <c r="FU144" t="s">
        <v>234</v>
      </c>
      <c r="FV144" t="s">
        <v>234</v>
      </c>
      <c r="FW144" t="s">
        <v>234</v>
      </c>
      <c r="FX144" t="s">
        <v>234</v>
      </c>
      <c r="FY144" t="s">
        <v>234</v>
      </c>
      <c r="FZ144" t="s">
        <v>234</v>
      </c>
      <c r="GA144" t="s">
        <v>234</v>
      </c>
      <c r="GB144" t="s">
        <v>234</v>
      </c>
      <c r="GC144" t="s">
        <v>234</v>
      </c>
      <c r="GD144" t="s">
        <v>237</v>
      </c>
      <c r="GE144" t="s">
        <v>234</v>
      </c>
      <c r="GF144" t="s">
        <v>234</v>
      </c>
      <c r="GG144" t="s">
        <v>234</v>
      </c>
      <c r="GH144" t="s">
        <v>234</v>
      </c>
      <c r="GI144" t="s">
        <v>234</v>
      </c>
      <c r="GJ144" t="s">
        <v>234</v>
      </c>
      <c r="GK144" t="s">
        <v>234</v>
      </c>
      <c r="GL144" t="s">
        <v>234</v>
      </c>
      <c r="GM144" t="s">
        <v>234</v>
      </c>
      <c r="GN144" t="s">
        <v>234</v>
      </c>
      <c r="GO144" t="s">
        <v>234</v>
      </c>
      <c r="GP144" t="s">
        <v>234</v>
      </c>
      <c r="GQ144" t="s">
        <v>234</v>
      </c>
      <c r="GR144" t="s">
        <v>234</v>
      </c>
      <c r="GS144" t="s">
        <v>234</v>
      </c>
      <c r="GT144" t="s">
        <v>234</v>
      </c>
      <c r="GU144" t="s">
        <v>234</v>
      </c>
      <c r="GV144" t="s">
        <v>234</v>
      </c>
      <c r="GW144" t="s">
        <v>234</v>
      </c>
      <c r="GX144" t="s">
        <v>234</v>
      </c>
      <c r="GY144" t="s">
        <v>234</v>
      </c>
      <c r="GZ144" t="s">
        <v>234</v>
      </c>
      <c r="HA144" t="s">
        <v>234</v>
      </c>
      <c r="HB144" t="s">
        <v>234</v>
      </c>
      <c r="HC144" t="s">
        <v>234</v>
      </c>
      <c r="HD144" t="s">
        <v>234</v>
      </c>
      <c r="HE144" t="s">
        <v>234</v>
      </c>
      <c r="HF144" t="s">
        <v>234</v>
      </c>
      <c r="HG144" t="s">
        <v>234</v>
      </c>
      <c r="HH144" t="s">
        <v>234</v>
      </c>
      <c r="HI144" t="s">
        <v>234</v>
      </c>
      <c r="HJ144" t="s">
        <v>234</v>
      </c>
      <c r="HK144" t="s">
        <v>234</v>
      </c>
      <c r="HL144" t="s">
        <v>234</v>
      </c>
      <c r="HM144" t="s">
        <v>234</v>
      </c>
      <c r="HN144" t="s">
        <v>234</v>
      </c>
      <c r="HO144" t="s">
        <v>234</v>
      </c>
      <c r="HP144" t="s">
        <v>234</v>
      </c>
    </row>
    <row r="145" spans="1:224" x14ac:dyDescent="0.2">
      <c r="A145" t="s">
        <v>381</v>
      </c>
      <c r="B145" t="s">
        <v>236</v>
      </c>
      <c r="C145" t="s">
        <v>236</v>
      </c>
      <c r="D145" t="s">
        <v>236</v>
      </c>
      <c r="E145" t="s">
        <v>236</v>
      </c>
      <c r="F145" t="s">
        <v>236</v>
      </c>
      <c r="G145" t="s">
        <v>236</v>
      </c>
      <c r="H145" t="s">
        <v>236</v>
      </c>
      <c r="I145" t="s">
        <v>236</v>
      </c>
      <c r="J145" t="s">
        <v>236</v>
      </c>
      <c r="K145" t="s">
        <v>236</v>
      </c>
      <c r="L145" t="s">
        <v>236</v>
      </c>
      <c r="M145" t="s">
        <v>236</v>
      </c>
      <c r="N145" t="s">
        <v>236</v>
      </c>
      <c r="Q145" t="s">
        <v>236</v>
      </c>
      <c r="R145" t="s">
        <v>236</v>
      </c>
      <c r="S145" t="s">
        <v>236</v>
      </c>
      <c r="T145" t="s">
        <v>236</v>
      </c>
      <c r="U145" t="s">
        <v>236</v>
      </c>
      <c r="V145" t="s">
        <v>236</v>
      </c>
      <c r="W145" t="s">
        <v>236</v>
      </c>
      <c r="X145" t="s">
        <v>236</v>
      </c>
      <c r="Y145" t="s">
        <v>236</v>
      </c>
      <c r="Z145" t="s">
        <v>236</v>
      </c>
      <c r="AA145" t="s">
        <v>236</v>
      </c>
      <c r="AB145" t="s">
        <v>236</v>
      </c>
      <c r="AC145" t="s">
        <v>236</v>
      </c>
      <c r="AF145" t="s">
        <v>236</v>
      </c>
      <c r="AG145" t="s">
        <v>236</v>
      </c>
      <c r="AH145" t="s">
        <v>236</v>
      </c>
      <c r="AI145" t="s">
        <v>236</v>
      </c>
      <c r="AJ145" t="s">
        <v>236</v>
      </c>
      <c r="AK145" t="s">
        <v>236</v>
      </c>
      <c r="AL145" t="s">
        <v>236</v>
      </c>
      <c r="AM145" t="s">
        <v>236</v>
      </c>
      <c r="AN145" t="s">
        <v>236</v>
      </c>
      <c r="AO145" t="s">
        <v>236</v>
      </c>
      <c r="AP145" t="s">
        <v>236</v>
      </c>
      <c r="AQ145" t="s">
        <v>236</v>
      </c>
      <c r="AR145" t="s">
        <v>236</v>
      </c>
      <c r="AU145" t="s">
        <v>236</v>
      </c>
      <c r="AV145" t="s">
        <v>236</v>
      </c>
      <c r="AW145" t="s">
        <v>236</v>
      </c>
      <c r="AX145" t="s">
        <v>236</v>
      </c>
      <c r="AY145" t="s">
        <v>236</v>
      </c>
      <c r="AZ145" t="s">
        <v>236</v>
      </c>
      <c r="BA145" t="s">
        <v>236</v>
      </c>
      <c r="BB145" t="s">
        <v>236</v>
      </c>
      <c r="BC145" t="s">
        <v>236</v>
      </c>
      <c r="BD145" t="s">
        <v>236</v>
      </c>
      <c r="BE145" t="s">
        <v>236</v>
      </c>
      <c r="BH145" t="s">
        <v>236</v>
      </c>
      <c r="BI145" t="s">
        <v>236</v>
      </c>
      <c r="BJ145" t="s">
        <v>236</v>
      </c>
      <c r="BK145" t="s">
        <v>236</v>
      </c>
      <c r="BL145" t="s">
        <v>236</v>
      </c>
      <c r="BM145" t="s">
        <v>236</v>
      </c>
      <c r="BN145" t="s">
        <v>236</v>
      </c>
      <c r="BO145" t="s">
        <v>236</v>
      </c>
      <c r="BP145" t="s">
        <v>236</v>
      </c>
      <c r="BQ145" t="s">
        <v>236</v>
      </c>
      <c r="BR145" t="s">
        <v>236</v>
      </c>
      <c r="BS145" t="s">
        <v>236</v>
      </c>
      <c r="BT145" t="s">
        <v>236</v>
      </c>
      <c r="BW145" t="s">
        <v>236</v>
      </c>
      <c r="BX145" t="s">
        <v>236</v>
      </c>
      <c r="BY145" t="s">
        <v>236</v>
      </c>
      <c r="BZ145" t="s">
        <v>236</v>
      </c>
      <c r="CA145" t="s">
        <v>236</v>
      </c>
      <c r="CB145" t="s">
        <v>236</v>
      </c>
      <c r="CC145" t="s">
        <v>238</v>
      </c>
      <c r="CD145" t="s">
        <v>236</v>
      </c>
      <c r="CE145" t="s">
        <v>236</v>
      </c>
      <c r="CF145" t="s">
        <v>236</v>
      </c>
      <c r="CG145" t="s">
        <v>236</v>
      </c>
      <c r="CH145" t="s">
        <v>236</v>
      </c>
      <c r="CK145" t="s">
        <v>236</v>
      </c>
      <c r="CL145" t="s">
        <v>236</v>
      </c>
      <c r="CM145" t="s">
        <v>236</v>
      </c>
      <c r="CN145" t="s">
        <v>236</v>
      </c>
      <c r="CO145" t="s">
        <v>236</v>
      </c>
      <c r="CP145" t="s">
        <v>236</v>
      </c>
      <c r="CQ145" t="s">
        <v>236</v>
      </c>
      <c r="DF145" t="s">
        <v>236</v>
      </c>
      <c r="DG145" t="s">
        <v>236</v>
      </c>
      <c r="DH145" t="s">
        <v>236</v>
      </c>
      <c r="DI145" t="s">
        <v>236</v>
      </c>
      <c r="DJ145" t="s">
        <v>236</v>
      </c>
      <c r="DK145" t="s">
        <v>236</v>
      </c>
      <c r="DL145" t="s">
        <v>236</v>
      </c>
      <c r="DM145" t="s">
        <v>236</v>
      </c>
      <c r="DN145" t="s">
        <v>236</v>
      </c>
      <c r="DO145" t="s">
        <v>236</v>
      </c>
      <c r="DP145" t="s">
        <v>236</v>
      </c>
      <c r="DQ145" t="s">
        <v>236</v>
      </c>
      <c r="DR145" t="s">
        <v>236</v>
      </c>
      <c r="DS145" t="s">
        <v>236</v>
      </c>
      <c r="DT145" t="s">
        <v>236</v>
      </c>
      <c r="DX145" t="s">
        <v>236</v>
      </c>
      <c r="DY145" t="s">
        <v>236</v>
      </c>
      <c r="DZ145" t="s">
        <v>236</v>
      </c>
      <c r="EA145" t="s">
        <v>236</v>
      </c>
      <c r="EB145" t="s">
        <v>235</v>
      </c>
      <c r="EC145" t="s">
        <v>236</v>
      </c>
      <c r="ED145" t="s">
        <v>236</v>
      </c>
      <c r="EE145" t="s">
        <v>236</v>
      </c>
      <c r="EF145" t="s">
        <v>236</v>
      </c>
      <c r="EG145" t="s">
        <v>236</v>
      </c>
      <c r="EH145" t="s">
        <v>236</v>
      </c>
      <c r="EI145" t="s">
        <v>236</v>
      </c>
      <c r="EJ145" t="s">
        <v>236</v>
      </c>
      <c r="EK145" t="s">
        <v>236</v>
      </c>
      <c r="EL145" t="s">
        <v>236</v>
      </c>
      <c r="EM145" t="s">
        <v>236</v>
      </c>
      <c r="EN145" t="s">
        <v>236</v>
      </c>
      <c r="EO145" t="s">
        <v>236</v>
      </c>
      <c r="EP145" t="s">
        <v>236</v>
      </c>
      <c r="EQ145" t="s">
        <v>236</v>
      </c>
      <c r="ER145" t="s">
        <v>236</v>
      </c>
      <c r="ES145" t="s">
        <v>236</v>
      </c>
      <c r="ET145" t="s">
        <v>236</v>
      </c>
      <c r="EU145" t="s">
        <v>236</v>
      </c>
      <c r="EV145" t="s">
        <v>236</v>
      </c>
      <c r="EW145" t="s">
        <v>236</v>
      </c>
      <c r="EX145" t="s">
        <v>236</v>
      </c>
      <c r="EY145" t="s">
        <v>236</v>
      </c>
      <c r="EZ145" t="s">
        <v>236</v>
      </c>
      <c r="FA145" t="s">
        <v>236</v>
      </c>
      <c r="FB145" t="s">
        <v>236</v>
      </c>
      <c r="FC145" t="s">
        <v>236</v>
      </c>
      <c r="FD145" t="s">
        <v>236</v>
      </c>
      <c r="FE145" t="s">
        <v>236</v>
      </c>
      <c r="FF145" t="s">
        <v>236</v>
      </c>
      <c r="FG145" t="s">
        <v>236</v>
      </c>
      <c r="FH145" t="s">
        <v>236</v>
      </c>
      <c r="FI145" t="s">
        <v>236</v>
      </c>
      <c r="FJ145" t="s">
        <v>236</v>
      </c>
      <c r="FK145" t="s">
        <v>236</v>
      </c>
      <c r="FL145" t="s">
        <v>236</v>
      </c>
      <c r="FM145" t="s">
        <v>236</v>
      </c>
      <c r="FN145" t="s">
        <v>236</v>
      </c>
      <c r="FO145" t="s">
        <v>236</v>
      </c>
      <c r="FP145" t="s">
        <v>236</v>
      </c>
      <c r="FQ145" t="s">
        <v>236</v>
      </c>
      <c r="FR145" t="s">
        <v>236</v>
      </c>
      <c r="FU145" t="s">
        <v>236</v>
      </c>
      <c r="FV145" t="s">
        <v>236</v>
      </c>
      <c r="FW145" t="s">
        <v>236</v>
      </c>
      <c r="FX145" t="s">
        <v>236</v>
      </c>
      <c r="FY145" t="s">
        <v>236</v>
      </c>
      <c r="FZ145" t="s">
        <v>236</v>
      </c>
      <c r="GA145" t="s">
        <v>236</v>
      </c>
      <c r="GB145" t="s">
        <v>236</v>
      </c>
      <c r="GC145" t="s">
        <v>236</v>
      </c>
      <c r="GD145" t="s">
        <v>236</v>
      </c>
      <c r="GE145" t="s">
        <v>236</v>
      </c>
      <c r="GF145" t="s">
        <v>236</v>
      </c>
      <c r="GG145" t="s">
        <v>236</v>
      </c>
      <c r="GH145" t="s">
        <v>236</v>
      </c>
      <c r="GI145" t="s">
        <v>236</v>
      </c>
      <c r="GJ145" t="s">
        <v>236</v>
      </c>
      <c r="GK145" t="s">
        <v>236</v>
      </c>
      <c r="GL145" t="s">
        <v>236</v>
      </c>
      <c r="GM145" t="s">
        <v>236</v>
      </c>
      <c r="GN145" t="s">
        <v>236</v>
      </c>
      <c r="GO145" t="s">
        <v>236</v>
      </c>
      <c r="GP145" t="s">
        <v>236</v>
      </c>
      <c r="GQ145" t="s">
        <v>236</v>
      </c>
      <c r="GR145" t="s">
        <v>236</v>
      </c>
      <c r="GS145" t="s">
        <v>236</v>
      </c>
      <c r="GT145" t="s">
        <v>236</v>
      </c>
      <c r="GU145" t="s">
        <v>236</v>
      </c>
      <c r="GV145" t="s">
        <v>236</v>
      </c>
      <c r="GW145" t="s">
        <v>236</v>
      </c>
      <c r="GX145" t="s">
        <v>236</v>
      </c>
      <c r="GY145" t="s">
        <v>236</v>
      </c>
      <c r="GZ145" t="s">
        <v>236</v>
      </c>
      <c r="HA145" t="s">
        <v>236</v>
      </c>
      <c r="HB145" t="s">
        <v>236</v>
      </c>
      <c r="HC145" t="s">
        <v>236</v>
      </c>
      <c r="HD145" t="s">
        <v>236</v>
      </c>
      <c r="HE145" t="s">
        <v>236</v>
      </c>
      <c r="HF145" t="s">
        <v>236</v>
      </c>
      <c r="HG145" t="s">
        <v>236</v>
      </c>
      <c r="HH145" t="s">
        <v>236</v>
      </c>
      <c r="HI145" t="s">
        <v>236</v>
      </c>
      <c r="HJ145" t="s">
        <v>236</v>
      </c>
      <c r="HK145" t="s">
        <v>236</v>
      </c>
      <c r="HL145" t="s">
        <v>236</v>
      </c>
      <c r="HM145" t="s">
        <v>236</v>
      </c>
      <c r="HN145" t="s">
        <v>236</v>
      </c>
      <c r="HO145" t="s">
        <v>236</v>
      </c>
      <c r="HP145" t="s">
        <v>236</v>
      </c>
    </row>
    <row r="146" spans="1:224" x14ac:dyDescent="0.2">
      <c r="A146" t="s">
        <v>382</v>
      </c>
      <c r="B146" t="s">
        <v>234</v>
      </c>
      <c r="C146" t="s">
        <v>234</v>
      </c>
      <c r="D146" t="s">
        <v>236</v>
      </c>
      <c r="E146" t="s">
        <v>234</v>
      </c>
      <c r="F146" t="s">
        <v>234</v>
      </c>
      <c r="G146" t="s">
        <v>234</v>
      </c>
      <c r="H146" t="s">
        <v>234</v>
      </c>
      <c r="I146" t="s">
        <v>235</v>
      </c>
      <c r="J146" t="s">
        <v>234</v>
      </c>
      <c r="K146" t="s">
        <v>234</v>
      </c>
      <c r="L146" t="s">
        <v>234</v>
      </c>
      <c r="M146" t="s">
        <v>234</v>
      </c>
      <c r="N146" t="s">
        <v>234</v>
      </c>
      <c r="Q146" t="s">
        <v>234</v>
      </c>
      <c r="R146" t="s">
        <v>234</v>
      </c>
      <c r="S146" t="s">
        <v>234</v>
      </c>
      <c r="T146" t="s">
        <v>234</v>
      </c>
      <c r="U146" t="s">
        <v>234</v>
      </c>
      <c r="V146" t="s">
        <v>234</v>
      </c>
      <c r="W146" t="s">
        <v>236</v>
      </c>
      <c r="X146" t="s">
        <v>234</v>
      </c>
      <c r="Y146" t="s">
        <v>234</v>
      </c>
      <c r="Z146" t="s">
        <v>236</v>
      </c>
      <c r="AA146" t="s">
        <v>234</v>
      </c>
      <c r="AB146" t="s">
        <v>234</v>
      </c>
      <c r="AC146" t="s">
        <v>234</v>
      </c>
      <c r="AF146" t="s">
        <v>234</v>
      </c>
      <c r="AG146" t="s">
        <v>234</v>
      </c>
      <c r="AH146" t="s">
        <v>236</v>
      </c>
      <c r="AI146" t="s">
        <v>234</v>
      </c>
      <c r="AJ146" t="s">
        <v>234</v>
      </c>
      <c r="AK146" t="s">
        <v>234</v>
      </c>
      <c r="AL146" t="s">
        <v>234</v>
      </c>
      <c r="AM146" t="s">
        <v>234</v>
      </c>
      <c r="AN146" t="s">
        <v>234</v>
      </c>
      <c r="AO146" t="s">
        <v>234</v>
      </c>
      <c r="AP146" t="s">
        <v>234</v>
      </c>
      <c r="AQ146" t="s">
        <v>234</v>
      </c>
      <c r="AR146" t="s">
        <v>234</v>
      </c>
      <c r="AU146" t="s">
        <v>234</v>
      </c>
      <c r="AV146" t="s">
        <v>234</v>
      </c>
      <c r="AW146" t="s">
        <v>234</v>
      </c>
      <c r="AX146" t="s">
        <v>236</v>
      </c>
      <c r="AY146" t="s">
        <v>234</v>
      </c>
      <c r="AZ146" t="s">
        <v>234</v>
      </c>
      <c r="BA146" t="s">
        <v>234</v>
      </c>
      <c r="BB146" t="s">
        <v>234</v>
      </c>
      <c r="BC146" t="s">
        <v>234</v>
      </c>
      <c r="BD146" t="s">
        <v>234</v>
      </c>
      <c r="BE146" t="s">
        <v>234</v>
      </c>
      <c r="BH146" t="s">
        <v>234</v>
      </c>
      <c r="BI146" t="s">
        <v>234</v>
      </c>
      <c r="BJ146" t="s">
        <v>234</v>
      </c>
      <c r="BK146" t="s">
        <v>234</v>
      </c>
      <c r="BL146" t="s">
        <v>234</v>
      </c>
      <c r="BM146" t="s">
        <v>234</v>
      </c>
      <c r="BN146" t="s">
        <v>234</v>
      </c>
      <c r="BO146" t="s">
        <v>234</v>
      </c>
      <c r="BP146" t="s">
        <v>236</v>
      </c>
      <c r="BQ146" t="s">
        <v>234</v>
      </c>
      <c r="BR146" t="s">
        <v>234</v>
      </c>
      <c r="BS146" t="s">
        <v>234</v>
      </c>
      <c r="BT146" t="s">
        <v>236</v>
      </c>
      <c r="BW146" t="s">
        <v>234</v>
      </c>
      <c r="BX146" t="s">
        <v>234</v>
      </c>
      <c r="BY146" t="s">
        <v>234</v>
      </c>
      <c r="BZ146" t="s">
        <v>234</v>
      </c>
      <c r="CA146" t="s">
        <v>234</v>
      </c>
      <c r="CB146" t="s">
        <v>234</v>
      </c>
      <c r="CC146" t="s">
        <v>238</v>
      </c>
      <c r="CD146" t="s">
        <v>234</v>
      </c>
      <c r="CE146" t="s">
        <v>234</v>
      </c>
      <c r="CF146" t="s">
        <v>234</v>
      </c>
      <c r="CG146" t="s">
        <v>234</v>
      </c>
      <c r="CH146" t="s">
        <v>234</v>
      </c>
      <c r="CK146" t="s">
        <v>234</v>
      </c>
      <c r="CL146" t="s">
        <v>234</v>
      </c>
      <c r="CM146" t="s">
        <v>234</v>
      </c>
      <c r="CN146" t="s">
        <v>234</v>
      </c>
      <c r="CO146" t="s">
        <v>234</v>
      </c>
      <c r="CP146" t="s">
        <v>234</v>
      </c>
      <c r="CQ146" t="s">
        <v>234</v>
      </c>
      <c r="DF146" t="s">
        <v>234</v>
      </c>
      <c r="DG146" t="s">
        <v>234</v>
      </c>
      <c r="DH146" t="s">
        <v>234</v>
      </c>
      <c r="DI146" t="s">
        <v>234</v>
      </c>
      <c r="DJ146" t="s">
        <v>234</v>
      </c>
      <c r="DK146" t="s">
        <v>234</v>
      </c>
      <c r="DL146" t="s">
        <v>234</v>
      </c>
      <c r="DM146" t="s">
        <v>234</v>
      </c>
      <c r="DN146" t="s">
        <v>234</v>
      </c>
      <c r="DO146" t="s">
        <v>234</v>
      </c>
      <c r="DP146" t="s">
        <v>234</v>
      </c>
      <c r="DQ146" t="s">
        <v>234</v>
      </c>
      <c r="DR146" t="s">
        <v>234</v>
      </c>
      <c r="DS146" t="s">
        <v>234</v>
      </c>
      <c r="DT146" t="s">
        <v>234</v>
      </c>
      <c r="DX146" t="s">
        <v>234</v>
      </c>
      <c r="DY146" t="s">
        <v>234</v>
      </c>
      <c r="DZ146" t="s">
        <v>234</v>
      </c>
      <c r="EA146" t="s">
        <v>234</v>
      </c>
      <c r="EB146" t="s">
        <v>234</v>
      </c>
      <c r="EC146" t="s">
        <v>234</v>
      </c>
      <c r="ED146" t="s">
        <v>234</v>
      </c>
      <c r="EE146" t="s">
        <v>234</v>
      </c>
      <c r="EF146" t="s">
        <v>234</v>
      </c>
      <c r="EG146" t="s">
        <v>234</v>
      </c>
      <c r="EH146" t="s">
        <v>234</v>
      </c>
      <c r="EI146" t="s">
        <v>234</v>
      </c>
      <c r="EJ146" t="s">
        <v>234</v>
      </c>
      <c r="EK146" t="s">
        <v>234</v>
      </c>
      <c r="EL146" t="s">
        <v>237</v>
      </c>
      <c r="EM146" t="s">
        <v>234</v>
      </c>
      <c r="EN146" t="s">
        <v>234</v>
      </c>
      <c r="EO146" t="s">
        <v>234</v>
      </c>
      <c r="EP146" t="s">
        <v>234</v>
      </c>
      <c r="EQ146" t="s">
        <v>234</v>
      </c>
      <c r="ER146" t="s">
        <v>234</v>
      </c>
      <c r="ES146" t="s">
        <v>234</v>
      </c>
      <c r="ET146" t="s">
        <v>234</v>
      </c>
      <c r="EU146" t="s">
        <v>234</v>
      </c>
      <c r="EV146" t="s">
        <v>234</v>
      </c>
      <c r="EW146" t="s">
        <v>234</v>
      </c>
      <c r="EX146" t="s">
        <v>234</v>
      </c>
      <c r="EY146" t="s">
        <v>234</v>
      </c>
      <c r="EZ146" t="s">
        <v>234</v>
      </c>
      <c r="FA146" t="s">
        <v>234</v>
      </c>
      <c r="FB146" t="s">
        <v>234</v>
      </c>
      <c r="FC146" t="s">
        <v>234</v>
      </c>
      <c r="FD146" t="s">
        <v>236</v>
      </c>
      <c r="FE146" t="s">
        <v>234</v>
      </c>
      <c r="FF146" t="s">
        <v>234</v>
      </c>
      <c r="FG146" t="s">
        <v>234</v>
      </c>
      <c r="FH146" t="s">
        <v>234</v>
      </c>
      <c r="FI146" t="s">
        <v>234</v>
      </c>
      <c r="FJ146" t="s">
        <v>234</v>
      </c>
      <c r="FK146" t="s">
        <v>234</v>
      </c>
      <c r="FL146" t="s">
        <v>234</v>
      </c>
      <c r="FM146" t="s">
        <v>234</v>
      </c>
      <c r="FN146" t="s">
        <v>234</v>
      </c>
      <c r="FO146" t="s">
        <v>234</v>
      </c>
      <c r="FP146" t="s">
        <v>234</v>
      </c>
      <c r="FQ146" t="s">
        <v>234</v>
      </c>
      <c r="FR146" t="s">
        <v>234</v>
      </c>
      <c r="FU146" t="s">
        <v>234</v>
      </c>
      <c r="FV146" t="s">
        <v>234</v>
      </c>
      <c r="FW146" t="s">
        <v>234</v>
      </c>
      <c r="FX146" t="s">
        <v>234</v>
      </c>
      <c r="FY146" t="s">
        <v>234</v>
      </c>
      <c r="FZ146" t="s">
        <v>234</v>
      </c>
      <c r="GA146" t="s">
        <v>234</v>
      </c>
      <c r="GB146" t="s">
        <v>237</v>
      </c>
      <c r="GC146" t="s">
        <v>234</v>
      </c>
      <c r="GD146" t="s">
        <v>234</v>
      </c>
      <c r="GE146" t="s">
        <v>236</v>
      </c>
      <c r="GF146" t="s">
        <v>234</v>
      </c>
      <c r="GG146" t="s">
        <v>237</v>
      </c>
      <c r="GH146" t="s">
        <v>234</v>
      </c>
      <c r="GI146" t="s">
        <v>234</v>
      </c>
      <c r="GJ146" t="s">
        <v>234</v>
      </c>
      <c r="GK146" t="s">
        <v>237</v>
      </c>
      <c r="GL146" t="s">
        <v>234</v>
      </c>
      <c r="GM146" t="s">
        <v>234</v>
      </c>
      <c r="GN146" t="s">
        <v>234</v>
      </c>
      <c r="GO146" t="s">
        <v>234</v>
      </c>
      <c r="GP146" t="s">
        <v>234</v>
      </c>
      <c r="GQ146" t="s">
        <v>234</v>
      </c>
      <c r="GR146" t="s">
        <v>234</v>
      </c>
      <c r="GS146" t="s">
        <v>234</v>
      </c>
      <c r="GT146" t="s">
        <v>234</v>
      </c>
      <c r="GU146" t="s">
        <v>234</v>
      </c>
      <c r="GV146" t="s">
        <v>234</v>
      </c>
      <c r="GW146" t="s">
        <v>234</v>
      </c>
      <c r="GX146" t="s">
        <v>234</v>
      </c>
      <c r="GY146" t="s">
        <v>234</v>
      </c>
      <c r="GZ146" t="s">
        <v>234</v>
      </c>
      <c r="HA146" t="s">
        <v>234</v>
      </c>
      <c r="HB146" t="s">
        <v>234</v>
      </c>
      <c r="HC146" t="s">
        <v>234</v>
      </c>
      <c r="HD146" t="s">
        <v>234</v>
      </c>
      <c r="HE146" t="s">
        <v>234</v>
      </c>
      <c r="HF146" t="s">
        <v>234</v>
      </c>
      <c r="HG146" t="s">
        <v>234</v>
      </c>
      <c r="HH146" t="s">
        <v>234</v>
      </c>
      <c r="HI146" t="s">
        <v>234</v>
      </c>
      <c r="HJ146" t="s">
        <v>234</v>
      </c>
      <c r="HK146" t="s">
        <v>234</v>
      </c>
      <c r="HL146" t="s">
        <v>234</v>
      </c>
      <c r="HM146" t="s">
        <v>234</v>
      </c>
      <c r="HN146" t="s">
        <v>234</v>
      </c>
      <c r="HO146" t="s">
        <v>234</v>
      </c>
      <c r="HP146" t="s">
        <v>234</v>
      </c>
    </row>
    <row r="147" spans="1:224" x14ac:dyDescent="0.2">
      <c r="A147" t="s">
        <v>383</v>
      </c>
      <c r="B147" t="s">
        <v>236</v>
      </c>
      <c r="C147" t="s">
        <v>236</v>
      </c>
      <c r="D147" t="s">
        <v>234</v>
      </c>
      <c r="E147" t="s">
        <v>234</v>
      </c>
      <c r="F147" t="s">
        <v>236</v>
      </c>
      <c r="G147" t="s">
        <v>234</v>
      </c>
      <c r="H147" t="s">
        <v>234</v>
      </c>
      <c r="I147" t="s">
        <v>236</v>
      </c>
      <c r="J147" t="s">
        <v>234</v>
      </c>
      <c r="K147" t="s">
        <v>234</v>
      </c>
      <c r="L147" t="s">
        <v>234</v>
      </c>
      <c r="M147" t="s">
        <v>234</v>
      </c>
      <c r="N147" t="s">
        <v>234</v>
      </c>
      <c r="Q147" t="s">
        <v>234</v>
      </c>
      <c r="R147" t="s">
        <v>234</v>
      </c>
      <c r="S147" t="s">
        <v>234</v>
      </c>
      <c r="T147" t="s">
        <v>241</v>
      </c>
      <c r="U147" t="s">
        <v>234</v>
      </c>
      <c r="V147" t="s">
        <v>234</v>
      </c>
      <c r="W147" t="s">
        <v>236</v>
      </c>
      <c r="X147" t="s">
        <v>234</v>
      </c>
      <c r="Y147" t="s">
        <v>234</v>
      </c>
      <c r="Z147" t="s">
        <v>236</v>
      </c>
      <c r="AA147" t="s">
        <v>234</v>
      </c>
      <c r="AB147" t="s">
        <v>234</v>
      </c>
      <c r="AC147" t="s">
        <v>238</v>
      </c>
      <c r="AF147" t="s">
        <v>236</v>
      </c>
      <c r="AG147" t="s">
        <v>236</v>
      </c>
      <c r="AH147" t="s">
        <v>236</v>
      </c>
      <c r="AI147" t="s">
        <v>236</v>
      </c>
      <c r="AJ147" t="s">
        <v>236</v>
      </c>
      <c r="AK147" t="s">
        <v>236</v>
      </c>
      <c r="AL147" t="s">
        <v>236</v>
      </c>
      <c r="AM147" t="s">
        <v>236</v>
      </c>
      <c r="AN147" t="s">
        <v>236</v>
      </c>
      <c r="AO147" t="s">
        <v>236</v>
      </c>
      <c r="AP147" t="s">
        <v>236</v>
      </c>
      <c r="AQ147" t="s">
        <v>236</v>
      </c>
      <c r="AR147" t="s">
        <v>236</v>
      </c>
      <c r="AU147" t="s">
        <v>234</v>
      </c>
      <c r="AV147" t="s">
        <v>236</v>
      </c>
      <c r="AW147" t="s">
        <v>236</v>
      </c>
      <c r="AX147" t="s">
        <v>236</v>
      </c>
      <c r="AY147" t="s">
        <v>241</v>
      </c>
      <c r="AZ147" t="s">
        <v>234</v>
      </c>
      <c r="BA147" t="s">
        <v>238</v>
      </c>
      <c r="BB147" t="s">
        <v>234</v>
      </c>
      <c r="BC147" t="s">
        <v>241</v>
      </c>
      <c r="BD147" t="s">
        <v>234</v>
      </c>
      <c r="BE147" t="s">
        <v>234</v>
      </c>
      <c r="BH147" t="s">
        <v>234</v>
      </c>
      <c r="BI147" t="s">
        <v>234</v>
      </c>
      <c r="BJ147" t="s">
        <v>241</v>
      </c>
      <c r="BK147" t="s">
        <v>241</v>
      </c>
      <c r="BL147" t="s">
        <v>234</v>
      </c>
      <c r="BM147" t="s">
        <v>234</v>
      </c>
      <c r="BN147" t="s">
        <v>234</v>
      </c>
      <c r="BO147" t="s">
        <v>234</v>
      </c>
      <c r="BP147" t="s">
        <v>234</v>
      </c>
      <c r="BQ147" t="s">
        <v>234</v>
      </c>
      <c r="BR147" t="s">
        <v>236</v>
      </c>
      <c r="BS147" t="s">
        <v>234</v>
      </c>
      <c r="BT147" t="s">
        <v>236</v>
      </c>
      <c r="BW147" t="s">
        <v>241</v>
      </c>
      <c r="BX147" t="s">
        <v>234</v>
      </c>
      <c r="BY147" t="s">
        <v>234</v>
      </c>
      <c r="BZ147" t="s">
        <v>241</v>
      </c>
      <c r="CA147" t="s">
        <v>234</v>
      </c>
      <c r="CB147" t="s">
        <v>234</v>
      </c>
      <c r="CC147" t="s">
        <v>238</v>
      </c>
      <c r="CD147" t="s">
        <v>234</v>
      </c>
      <c r="CE147" t="s">
        <v>234</v>
      </c>
      <c r="CF147" t="s">
        <v>234</v>
      </c>
      <c r="CG147" t="s">
        <v>234</v>
      </c>
      <c r="CH147" t="s">
        <v>234</v>
      </c>
      <c r="CK147" t="s">
        <v>234</v>
      </c>
      <c r="CL147" t="s">
        <v>236</v>
      </c>
      <c r="CM147" t="s">
        <v>236</v>
      </c>
      <c r="CN147" t="s">
        <v>234</v>
      </c>
      <c r="CO147" t="s">
        <v>234</v>
      </c>
      <c r="CP147" t="s">
        <v>241</v>
      </c>
      <c r="CQ147" t="s">
        <v>234</v>
      </c>
      <c r="DF147" t="s">
        <v>234</v>
      </c>
      <c r="DG147" t="s">
        <v>234</v>
      </c>
      <c r="DH147" t="s">
        <v>234</v>
      </c>
      <c r="DI147" t="s">
        <v>234</v>
      </c>
      <c r="DJ147" t="s">
        <v>234</v>
      </c>
      <c r="DK147" t="s">
        <v>234</v>
      </c>
      <c r="DL147" t="s">
        <v>234</v>
      </c>
      <c r="DM147" t="s">
        <v>234</v>
      </c>
      <c r="DN147" t="s">
        <v>234</v>
      </c>
      <c r="DO147" t="s">
        <v>234</v>
      </c>
      <c r="DP147" t="s">
        <v>234</v>
      </c>
      <c r="DQ147" t="s">
        <v>237</v>
      </c>
      <c r="DR147" t="s">
        <v>234</v>
      </c>
      <c r="DS147" t="s">
        <v>234</v>
      </c>
      <c r="DT147" t="s">
        <v>234</v>
      </c>
      <c r="DX147" t="s">
        <v>234</v>
      </c>
      <c r="DY147" t="s">
        <v>236</v>
      </c>
      <c r="DZ147" t="s">
        <v>234</v>
      </c>
      <c r="EA147" t="s">
        <v>234</v>
      </c>
      <c r="EB147" t="s">
        <v>235</v>
      </c>
      <c r="EC147" t="s">
        <v>234</v>
      </c>
      <c r="ED147" t="s">
        <v>234</v>
      </c>
      <c r="EE147" t="s">
        <v>234</v>
      </c>
      <c r="EF147" t="s">
        <v>234</v>
      </c>
      <c r="EG147" t="s">
        <v>234</v>
      </c>
      <c r="EH147" t="s">
        <v>234</v>
      </c>
      <c r="EI147" t="s">
        <v>234</v>
      </c>
      <c r="EJ147" t="s">
        <v>234</v>
      </c>
      <c r="EK147" t="s">
        <v>234</v>
      </c>
      <c r="EL147" t="s">
        <v>234</v>
      </c>
      <c r="EM147" t="s">
        <v>234</v>
      </c>
      <c r="EN147" t="s">
        <v>234</v>
      </c>
      <c r="EO147" t="s">
        <v>234</v>
      </c>
      <c r="EP147" t="s">
        <v>234</v>
      </c>
      <c r="EQ147" t="s">
        <v>234</v>
      </c>
      <c r="ER147" t="s">
        <v>234</v>
      </c>
      <c r="ES147" t="s">
        <v>234</v>
      </c>
      <c r="ET147" t="s">
        <v>234</v>
      </c>
      <c r="EU147" t="s">
        <v>234</v>
      </c>
      <c r="EV147" t="s">
        <v>234</v>
      </c>
      <c r="EW147" t="s">
        <v>234</v>
      </c>
      <c r="EX147" t="s">
        <v>234</v>
      </c>
      <c r="EY147" t="s">
        <v>234</v>
      </c>
      <c r="EZ147" t="s">
        <v>234</v>
      </c>
      <c r="FA147" t="s">
        <v>234</v>
      </c>
      <c r="FB147" t="s">
        <v>234</v>
      </c>
      <c r="FC147" t="s">
        <v>234</v>
      </c>
      <c r="FD147" t="s">
        <v>234</v>
      </c>
      <c r="FE147" t="s">
        <v>234</v>
      </c>
      <c r="FF147" t="s">
        <v>234</v>
      </c>
      <c r="FG147" t="s">
        <v>234</v>
      </c>
      <c r="FH147" t="s">
        <v>234</v>
      </c>
      <c r="FI147" t="s">
        <v>237</v>
      </c>
      <c r="FJ147" t="s">
        <v>241</v>
      </c>
      <c r="FK147" t="s">
        <v>234</v>
      </c>
      <c r="FL147" t="s">
        <v>234</v>
      </c>
      <c r="FM147" t="s">
        <v>234</v>
      </c>
      <c r="FN147" t="s">
        <v>241</v>
      </c>
      <c r="FO147" t="s">
        <v>234</v>
      </c>
      <c r="FP147" t="s">
        <v>234</v>
      </c>
      <c r="FQ147" t="s">
        <v>234</v>
      </c>
      <c r="FR147" t="s">
        <v>234</v>
      </c>
      <c r="FU147" t="s">
        <v>235</v>
      </c>
      <c r="FV147" t="s">
        <v>234</v>
      </c>
      <c r="FW147" t="s">
        <v>234</v>
      </c>
      <c r="FX147" t="s">
        <v>234</v>
      </c>
      <c r="FY147" t="s">
        <v>234</v>
      </c>
      <c r="FZ147" t="s">
        <v>234</v>
      </c>
      <c r="GA147" t="s">
        <v>234</v>
      </c>
      <c r="GB147" t="s">
        <v>234</v>
      </c>
      <c r="GC147" t="s">
        <v>234</v>
      </c>
      <c r="GD147" t="s">
        <v>234</v>
      </c>
      <c r="GE147" t="s">
        <v>234</v>
      </c>
      <c r="GF147" t="s">
        <v>234</v>
      </c>
      <c r="GG147" t="s">
        <v>234</v>
      </c>
      <c r="GH147" t="s">
        <v>234</v>
      </c>
      <c r="GI147" t="s">
        <v>234</v>
      </c>
      <c r="GJ147" t="s">
        <v>234</v>
      </c>
      <c r="GK147" t="s">
        <v>234</v>
      </c>
      <c r="GL147" t="s">
        <v>234</v>
      </c>
      <c r="GM147" t="s">
        <v>241</v>
      </c>
      <c r="GN147" t="s">
        <v>241</v>
      </c>
      <c r="GO147" t="s">
        <v>234</v>
      </c>
      <c r="GP147" t="s">
        <v>241</v>
      </c>
      <c r="GQ147" t="s">
        <v>241</v>
      </c>
      <c r="GR147" t="s">
        <v>236</v>
      </c>
      <c r="GS147" t="s">
        <v>234</v>
      </c>
      <c r="GT147" t="s">
        <v>234</v>
      </c>
      <c r="GU147" t="s">
        <v>234</v>
      </c>
      <c r="GV147" t="s">
        <v>234</v>
      </c>
      <c r="GW147" t="s">
        <v>234</v>
      </c>
      <c r="GX147" t="s">
        <v>234</v>
      </c>
      <c r="GY147" t="s">
        <v>234</v>
      </c>
      <c r="GZ147" t="s">
        <v>234</v>
      </c>
      <c r="HA147" t="s">
        <v>234</v>
      </c>
      <c r="HB147" t="s">
        <v>234</v>
      </c>
      <c r="HC147" t="s">
        <v>234</v>
      </c>
      <c r="HD147" t="s">
        <v>234</v>
      </c>
      <c r="HE147" t="s">
        <v>237</v>
      </c>
      <c r="HF147" t="s">
        <v>234</v>
      </c>
      <c r="HG147" t="s">
        <v>234</v>
      </c>
      <c r="HH147" t="s">
        <v>234</v>
      </c>
      <c r="HI147" t="s">
        <v>234</v>
      </c>
      <c r="HJ147" t="s">
        <v>237</v>
      </c>
      <c r="HK147" t="s">
        <v>234</v>
      </c>
      <c r="HL147" t="s">
        <v>234</v>
      </c>
      <c r="HM147" t="s">
        <v>234</v>
      </c>
      <c r="HN147" t="s">
        <v>234</v>
      </c>
      <c r="HO147" t="s">
        <v>234</v>
      </c>
      <c r="HP147" t="s">
        <v>234</v>
      </c>
    </row>
    <row r="148" spans="1:224" x14ac:dyDescent="0.2">
      <c r="A148" t="s">
        <v>384</v>
      </c>
      <c r="B148" t="s">
        <v>234</v>
      </c>
      <c r="C148" t="s">
        <v>234</v>
      </c>
      <c r="D148" t="s">
        <v>234</v>
      </c>
      <c r="E148" t="s">
        <v>234</v>
      </c>
      <c r="F148" t="s">
        <v>234</v>
      </c>
      <c r="G148" t="s">
        <v>234</v>
      </c>
      <c r="H148" t="s">
        <v>234</v>
      </c>
      <c r="I148" t="s">
        <v>237</v>
      </c>
      <c r="J148" t="s">
        <v>234</v>
      </c>
      <c r="K148" t="s">
        <v>234</v>
      </c>
      <c r="L148" t="s">
        <v>235</v>
      </c>
      <c r="M148" t="s">
        <v>234</v>
      </c>
      <c r="N148" t="s">
        <v>234</v>
      </c>
      <c r="Q148" t="s">
        <v>234</v>
      </c>
      <c r="R148" t="s">
        <v>234</v>
      </c>
      <c r="S148" t="s">
        <v>241</v>
      </c>
      <c r="T148" t="s">
        <v>234</v>
      </c>
      <c r="U148" t="s">
        <v>234</v>
      </c>
      <c r="V148" t="s">
        <v>234</v>
      </c>
      <c r="W148" t="s">
        <v>236</v>
      </c>
      <c r="X148" t="s">
        <v>234</v>
      </c>
      <c r="Y148" t="s">
        <v>234</v>
      </c>
      <c r="Z148" t="s">
        <v>236</v>
      </c>
      <c r="AA148" t="s">
        <v>234</v>
      </c>
      <c r="AB148" t="s">
        <v>234</v>
      </c>
      <c r="AC148" t="s">
        <v>234</v>
      </c>
      <c r="AF148" t="s">
        <v>234</v>
      </c>
      <c r="AG148" t="s">
        <v>234</v>
      </c>
      <c r="AH148" t="s">
        <v>236</v>
      </c>
      <c r="AI148" t="s">
        <v>234</v>
      </c>
      <c r="AJ148" t="s">
        <v>234</v>
      </c>
      <c r="AK148" t="s">
        <v>234</v>
      </c>
      <c r="AL148" t="s">
        <v>234</v>
      </c>
      <c r="AM148" t="s">
        <v>234</v>
      </c>
      <c r="AN148" t="s">
        <v>234</v>
      </c>
      <c r="AO148" t="s">
        <v>234</v>
      </c>
      <c r="AP148" t="s">
        <v>234</v>
      </c>
      <c r="AQ148" t="s">
        <v>234</v>
      </c>
      <c r="AR148" t="s">
        <v>234</v>
      </c>
      <c r="AU148" t="s">
        <v>234</v>
      </c>
      <c r="AV148" t="s">
        <v>234</v>
      </c>
      <c r="AW148" t="s">
        <v>234</v>
      </c>
      <c r="AX148" t="s">
        <v>236</v>
      </c>
      <c r="AY148" t="s">
        <v>234</v>
      </c>
      <c r="AZ148" t="s">
        <v>234</v>
      </c>
      <c r="BA148" t="s">
        <v>234</v>
      </c>
      <c r="BB148" t="s">
        <v>234</v>
      </c>
      <c r="BC148" t="s">
        <v>234</v>
      </c>
      <c r="BD148" t="s">
        <v>234</v>
      </c>
      <c r="BE148" t="s">
        <v>234</v>
      </c>
      <c r="BH148" t="s">
        <v>234</v>
      </c>
      <c r="BI148" t="s">
        <v>234</v>
      </c>
      <c r="BJ148" t="s">
        <v>234</v>
      </c>
      <c r="BK148" t="s">
        <v>234</v>
      </c>
      <c r="BL148" t="s">
        <v>234</v>
      </c>
      <c r="BM148" t="s">
        <v>234</v>
      </c>
      <c r="BN148" t="s">
        <v>234</v>
      </c>
      <c r="BO148" t="s">
        <v>234</v>
      </c>
      <c r="BP148" t="s">
        <v>234</v>
      </c>
      <c r="BQ148" t="s">
        <v>234</v>
      </c>
      <c r="BR148" t="s">
        <v>234</v>
      </c>
      <c r="BS148" t="s">
        <v>234</v>
      </c>
      <c r="BT148" t="s">
        <v>236</v>
      </c>
      <c r="BW148" t="s">
        <v>234</v>
      </c>
      <c r="BX148" t="s">
        <v>234</v>
      </c>
      <c r="BY148" t="s">
        <v>234</v>
      </c>
      <c r="BZ148" t="s">
        <v>234</v>
      </c>
      <c r="CA148" t="s">
        <v>234</v>
      </c>
      <c r="CB148" t="s">
        <v>234</v>
      </c>
      <c r="CC148" t="s">
        <v>238</v>
      </c>
      <c r="CD148" t="s">
        <v>234</v>
      </c>
      <c r="CE148" t="s">
        <v>234</v>
      </c>
      <c r="CF148" t="s">
        <v>234</v>
      </c>
      <c r="CG148" t="s">
        <v>234</v>
      </c>
      <c r="CH148" t="s">
        <v>234</v>
      </c>
      <c r="CK148" t="s">
        <v>234</v>
      </c>
      <c r="CL148" t="s">
        <v>234</v>
      </c>
      <c r="CM148" t="s">
        <v>234</v>
      </c>
      <c r="CN148" t="s">
        <v>234</v>
      </c>
      <c r="CO148" t="s">
        <v>234</v>
      </c>
      <c r="CP148" t="s">
        <v>234</v>
      </c>
      <c r="CQ148" t="s">
        <v>234</v>
      </c>
      <c r="DF148" t="s">
        <v>234</v>
      </c>
      <c r="DG148" t="s">
        <v>234</v>
      </c>
      <c r="DH148" t="s">
        <v>234</v>
      </c>
      <c r="DI148" t="s">
        <v>234</v>
      </c>
      <c r="DJ148" t="s">
        <v>234</v>
      </c>
      <c r="DK148" t="s">
        <v>234</v>
      </c>
      <c r="DL148" t="s">
        <v>234</v>
      </c>
      <c r="DM148" t="s">
        <v>234</v>
      </c>
      <c r="DN148" t="s">
        <v>234</v>
      </c>
      <c r="DO148" t="s">
        <v>234</v>
      </c>
      <c r="DP148" t="s">
        <v>234</v>
      </c>
      <c r="DQ148" t="s">
        <v>234</v>
      </c>
      <c r="DR148" t="s">
        <v>234</v>
      </c>
      <c r="DS148" t="s">
        <v>234</v>
      </c>
      <c r="DT148" t="s">
        <v>234</v>
      </c>
      <c r="DX148" t="s">
        <v>234</v>
      </c>
      <c r="DY148" t="s">
        <v>234</v>
      </c>
      <c r="DZ148" t="s">
        <v>234</v>
      </c>
      <c r="EA148" t="s">
        <v>234</v>
      </c>
      <c r="EB148" t="s">
        <v>234</v>
      </c>
      <c r="EC148" t="s">
        <v>234</v>
      </c>
      <c r="ED148" t="s">
        <v>234</v>
      </c>
      <c r="EE148" t="s">
        <v>234</v>
      </c>
      <c r="EF148" t="s">
        <v>234</v>
      </c>
      <c r="EG148" t="s">
        <v>234</v>
      </c>
      <c r="EH148" t="s">
        <v>234</v>
      </c>
      <c r="EI148" t="s">
        <v>234</v>
      </c>
      <c r="EJ148" t="s">
        <v>234</v>
      </c>
      <c r="EK148" t="s">
        <v>234</v>
      </c>
      <c r="EL148" t="s">
        <v>234</v>
      </c>
      <c r="EM148" t="s">
        <v>234</v>
      </c>
      <c r="EN148" t="s">
        <v>234</v>
      </c>
      <c r="EO148" t="s">
        <v>241</v>
      </c>
      <c r="EP148" t="s">
        <v>234</v>
      </c>
      <c r="EQ148" t="s">
        <v>234</v>
      </c>
      <c r="ER148" t="s">
        <v>234</v>
      </c>
      <c r="ES148" t="s">
        <v>234</v>
      </c>
      <c r="ET148" t="s">
        <v>234</v>
      </c>
      <c r="EU148" t="s">
        <v>234</v>
      </c>
      <c r="EV148" t="s">
        <v>234</v>
      </c>
      <c r="EW148" t="s">
        <v>234</v>
      </c>
      <c r="EX148" t="s">
        <v>234</v>
      </c>
      <c r="EY148" t="s">
        <v>234</v>
      </c>
      <c r="EZ148" t="s">
        <v>234</v>
      </c>
      <c r="FA148" t="s">
        <v>234</v>
      </c>
      <c r="FB148" t="s">
        <v>234</v>
      </c>
      <c r="FC148" t="s">
        <v>234</v>
      </c>
      <c r="FD148" t="s">
        <v>234</v>
      </c>
      <c r="FE148" t="s">
        <v>234</v>
      </c>
      <c r="FF148" t="s">
        <v>234</v>
      </c>
      <c r="FG148" t="s">
        <v>234</v>
      </c>
      <c r="FH148" t="s">
        <v>234</v>
      </c>
      <c r="FI148" t="s">
        <v>234</v>
      </c>
      <c r="FJ148" t="s">
        <v>234</v>
      </c>
      <c r="FK148" t="s">
        <v>234</v>
      </c>
      <c r="FL148" t="s">
        <v>234</v>
      </c>
      <c r="FM148" t="s">
        <v>234</v>
      </c>
      <c r="FN148" t="s">
        <v>234</v>
      </c>
      <c r="FO148" t="s">
        <v>234</v>
      </c>
      <c r="FP148" t="s">
        <v>234</v>
      </c>
      <c r="FQ148" t="s">
        <v>234</v>
      </c>
      <c r="FR148" t="s">
        <v>234</v>
      </c>
      <c r="FU148" t="s">
        <v>234</v>
      </c>
      <c r="FV148" t="s">
        <v>234</v>
      </c>
      <c r="FW148" t="s">
        <v>234</v>
      </c>
      <c r="FX148" t="s">
        <v>234</v>
      </c>
      <c r="FY148" t="s">
        <v>234</v>
      </c>
      <c r="FZ148" t="s">
        <v>234</v>
      </c>
      <c r="GA148" t="s">
        <v>234</v>
      </c>
      <c r="GB148" t="s">
        <v>234</v>
      </c>
      <c r="GC148" t="s">
        <v>241</v>
      </c>
      <c r="GD148" t="s">
        <v>237</v>
      </c>
      <c r="GE148" t="s">
        <v>234</v>
      </c>
      <c r="GF148" t="s">
        <v>234</v>
      </c>
      <c r="GG148" t="s">
        <v>234</v>
      </c>
      <c r="GH148" t="s">
        <v>234</v>
      </c>
      <c r="GI148" t="s">
        <v>234</v>
      </c>
      <c r="GJ148" t="s">
        <v>234</v>
      </c>
      <c r="GK148" t="s">
        <v>234</v>
      </c>
      <c r="GL148" t="s">
        <v>234</v>
      </c>
      <c r="GM148" t="s">
        <v>234</v>
      </c>
      <c r="GN148" t="s">
        <v>234</v>
      </c>
      <c r="GO148" t="s">
        <v>241</v>
      </c>
      <c r="GP148" t="s">
        <v>234</v>
      </c>
      <c r="GQ148" t="s">
        <v>234</v>
      </c>
      <c r="GR148" t="s">
        <v>234</v>
      </c>
      <c r="GS148" t="s">
        <v>234</v>
      </c>
      <c r="GT148" t="s">
        <v>234</v>
      </c>
      <c r="GU148" t="s">
        <v>234</v>
      </c>
      <c r="GV148" t="s">
        <v>234</v>
      </c>
      <c r="GW148" t="s">
        <v>234</v>
      </c>
      <c r="GX148" t="s">
        <v>234</v>
      </c>
      <c r="GY148" t="s">
        <v>234</v>
      </c>
      <c r="GZ148" t="s">
        <v>234</v>
      </c>
      <c r="HA148" t="s">
        <v>234</v>
      </c>
      <c r="HB148" t="s">
        <v>234</v>
      </c>
      <c r="HC148" t="s">
        <v>234</v>
      </c>
      <c r="HD148" t="s">
        <v>234</v>
      </c>
      <c r="HE148" t="s">
        <v>234</v>
      </c>
      <c r="HF148" t="s">
        <v>234</v>
      </c>
      <c r="HG148" t="s">
        <v>234</v>
      </c>
      <c r="HH148" t="s">
        <v>234</v>
      </c>
      <c r="HI148" t="s">
        <v>234</v>
      </c>
      <c r="HJ148" t="s">
        <v>234</v>
      </c>
      <c r="HK148" t="s">
        <v>234</v>
      </c>
      <c r="HL148" t="s">
        <v>234</v>
      </c>
      <c r="HM148" t="s">
        <v>234</v>
      </c>
      <c r="HN148" t="s">
        <v>234</v>
      </c>
      <c r="HO148" t="s">
        <v>234</v>
      </c>
      <c r="HP148" t="s">
        <v>234</v>
      </c>
    </row>
    <row r="149" spans="1:224" x14ac:dyDescent="0.2">
      <c r="A149" t="s">
        <v>385</v>
      </c>
      <c r="B149" t="s">
        <v>234</v>
      </c>
      <c r="C149" t="s">
        <v>234</v>
      </c>
      <c r="D149" t="s">
        <v>234</v>
      </c>
      <c r="E149" t="s">
        <v>234</v>
      </c>
      <c r="F149" t="s">
        <v>234</v>
      </c>
      <c r="G149" t="s">
        <v>234</v>
      </c>
      <c r="H149" t="s">
        <v>234</v>
      </c>
      <c r="I149" t="s">
        <v>234</v>
      </c>
      <c r="J149" t="s">
        <v>234</v>
      </c>
      <c r="K149" t="s">
        <v>234</v>
      </c>
      <c r="L149" t="s">
        <v>234</v>
      </c>
      <c r="M149" t="s">
        <v>234</v>
      </c>
      <c r="N149" t="s">
        <v>234</v>
      </c>
      <c r="Q149" t="s">
        <v>234</v>
      </c>
      <c r="R149" t="s">
        <v>234</v>
      </c>
      <c r="S149" t="s">
        <v>241</v>
      </c>
      <c r="T149" t="s">
        <v>234</v>
      </c>
      <c r="U149" t="s">
        <v>234</v>
      </c>
      <c r="V149" t="s">
        <v>234</v>
      </c>
      <c r="W149" t="s">
        <v>236</v>
      </c>
      <c r="X149" t="s">
        <v>234</v>
      </c>
      <c r="Y149" t="s">
        <v>234</v>
      </c>
      <c r="Z149" t="s">
        <v>236</v>
      </c>
      <c r="AA149" t="s">
        <v>234</v>
      </c>
      <c r="AB149" t="s">
        <v>234</v>
      </c>
      <c r="AC149" t="s">
        <v>234</v>
      </c>
      <c r="AF149" t="s">
        <v>234</v>
      </c>
      <c r="AG149" t="s">
        <v>234</v>
      </c>
      <c r="AH149" t="s">
        <v>236</v>
      </c>
      <c r="AI149" t="s">
        <v>234</v>
      </c>
      <c r="AJ149" t="s">
        <v>234</v>
      </c>
      <c r="AK149" t="s">
        <v>234</v>
      </c>
      <c r="AL149" t="s">
        <v>234</v>
      </c>
      <c r="AM149" t="s">
        <v>234</v>
      </c>
      <c r="AN149" t="s">
        <v>234</v>
      </c>
      <c r="AO149" t="s">
        <v>234</v>
      </c>
      <c r="AP149" t="s">
        <v>234</v>
      </c>
      <c r="AQ149" t="s">
        <v>234</v>
      </c>
      <c r="AR149" t="s">
        <v>234</v>
      </c>
      <c r="AU149" t="s">
        <v>234</v>
      </c>
      <c r="AV149" t="s">
        <v>234</v>
      </c>
      <c r="AW149" t="s">
        <v>234</v>
      </c>
      <c r="AX149" t="s">
        <v>236</v>
      </c>
      <c r="AY149" t="s">
        <v>234</v>
      </c>
      <c r="AZ149" t="s">
        <v>235</v>
      </c>
      <c r="BA149" t="s">
        <v>234</v>
      </c>
      <c r="BB149" t="s">
        <v>234</v>
      </c>
      <c r="BC149" t="s">
        <v>234</v>
      </c>
      <c r="BD149" t="s">
        <v>234</v>
      </c>
      <c r="BE149" t="s">
        <v>234</v>
      </c>
      <c r="BH149" t="s">
        <v>234</v>
      </c>
      <c r="BI149" t="s">
        <v>234</v>
      </c>
      <c r="BJ149" t="s">
        <v>234</v>
      </c>
      <c r="BK149" t="s">
        <v>234</v>
      </c>
      <c r="BL149" t="s">
        <v>234</v>
      </c>
      <c r="BM149" t="s">
        <v>234</v>
      </c>
      <c r="BN149" t="s">
        <v>234</v>
      </c>
      <c r="BO149" t="s">
        <v>234</v>
      </c>
      <c r="BP149" t="s">
        <v>234</v>
      </c>
      <c r="BQ149" t="s">
        <v>234</v>
      </c>
      <c r="BR149" t="s">
        <v>234</v>
      </c>
      <c r="BS149" t="s">
        <v>234</v>
      </c>
      <c r="BT149" t="s">
        <v>236</v>
      </c>
      <c r="BW149" t="s">
        <v>234</v>
      </c>
      <c r="BX149" t="s">
        <v>234</v>
      </c>
      <c r="BY149" t="s">
        <v>234</v>
      </c>
      <c r="BZ149" t="s">
        <v>234</v>
      </c>
      <c r="CA149" t="s">
        <v>234</v>
      </c>
      <c r="CB149" t="s">
        <v>234</v>
      </c>
      <c r="CC149" t="s">
        <v>238</v>
      </c>
      <c r="CD149" t="s">
        <v>234</v>
      </c>
      <c r="CE149" t="s">
        <v>234</v>
      </c>
      <c r="CF149" t="s">
        <v>234</v>
      </c>
      <c r="CG149" t="s">
        <v>234</v>
      </c>
      <c r="CH149" t="s">
        <v>234</v>
      </c>
      <c r="CK149" t="s">
        <v>234</v>
      </c>
      <c r="CL149" t="s">
        <v>234</v>
      </c>
      <c r="CM149" t="s">
        <v>234</v>
      </c>
      <c r="CN149" t="s">
        <v>234</v>
      </c>
      <c r="CO149" t="s">
        <v>234</v>
      </c>
      <c r="CP149" t="s">
        <v>234</v>
      </c>
      <c r="CQ149" t="s">
        <v>234</v>
      </c>
      <c r="DF149" t="s">
        <v>234</v>
      </c>
      <c r="DG149" t="s">
        <v>234</v>
      </c>
      <c r="DH149" t="s">
        <v>234</v>
      </c>
      <c r="DI149" t="s">
        <v>234</v>
      </c>
      <c r="DJ149" t="s">
        <v>234</v>
      </c>
      <c r="DK149" t="s">
        <v>234</v>
      </c>
      <c r="DL149" t="s">
        <v>234</v>
      </c>
      <c r="DM149" t="s">
        <v>234</v>
      </c>
      <c r="DN149" t="s">
        <v>234</v>
      </c>
      <c r="DO149" t="s">
        <v>234</v>
      </c>
      <c r="DP149" t="s">
        <v>234</v>
      </c>
      <c r="DQ149" t="s">
        <v>234</v>
      </c>
      <c r="DR149" t="s">
        <v>234</v>
      </c>
      <c r="DS149" t="s">
        <v>234</v>
      </c>
      <c r="DT149" t="s">
        <v>234</v>
      </c>
      <c r="DX149" t="s">
        <v>234</v>
      </c>
      <c r="DY149" t="s">
        <v>234</v>
      </c>
      <c r="DZ149" t="s">
        <v>234</v>
      </c>
      <c r="EA149" t="s">
        <v>234</v>
      </c>
      <c r="EB149" t="s">
        <v>234</v>
      </c>
      <c r="EC149" t="s">
        <v>234</v>
      </c>
      <c r="ED149" t="s">
        <v>234</v>
      </c>
      <c r="EE149" t="s">
        <v>234</v>
      </c>
      <c r="EF149" t="s">
        <v>234</v>
      </c>
      <c r="EG149" t="s">
        <v>234</v>
      </c>
      <c r="EH149" t="s">
        <v>234</v>
      </c>
      <c r="EI149" t="s">
        <v>234</v>
      </c>
      <c r="EJ149" t="s">
        <v>234</v>
      </c>
      <c r="EK149" t="s">
        <v>234</v>
      </c>
      <c r="EL149" t="s">
        <v>234</v>
      </c>
      <c r="EM149" t="s">
        <v>234</v>
      </c>
      <c r="EN149" t="s">
        <v>234</v>
      </c>
      <c r="EO149" t="s">
        <v>241</v>
      </c>
      <c r="EP149" t="s">
        <v>234</v>
      </c>
      <c r="EQ149" t="s">
        <v>234</v>
      </c>
      <c r="ER149" t="s">
        <v>234</v>
      </c>
      <c r="ES149" t="s">
        <v>234</v>
      </c>
      <c r="ET149" t="s">
        <v>234</v>
      </c>
      <c r="EU149" t="s">
        <v>234</v>
      </c>
      <c r="EV149" t="s">
        <v>234</v>
      </c>
      <c r="EW149" t="s">
        <v>234</v>
      </c>
      <c r="EX149" t="s">
        <v>234</v>
      </c>
      <c r="EY149" t="s">
        <v>234</v>
      </c>
      <c r="EZ149" t="s">
        <v>234</v>
      </c>
      <c r="FA149" t="s">
        <v>234</v>
      </c>
      <c r="FB149" t="s">
        <v>234</v>
      </c>
      <c r="FC149" t="s">
        <v>234</v>
      </c>
      <c r="FD149" t="s">
        <v>234</v>
      </c>
      <c r="FE149" t="s">
        <v>234</v>
      </c>
      <c r="FF149" t="s">
        <v>234</v>
      </c>
      <c r="FG149" t="s">
        <v>235</v>
      </c>
      <c r="FH149" t="s">
        <v>234</v>
      </c>
      <c r="FI149" t="s">
        <v>234</v>
      </c>
      <c r="FJ149" t="s">
        <v>234</v>
      </c>
      <c r="FK149" t="s">
        <v>234</v>
      </c>
      <c r="FL149" t="s">
        <v>234</v>
      </c>
      <c r="FM149" t="s">
        <v>234</v>
      </c>
      <c r="FN149" t="s">
        <v>234</v>
      </c>
      <c r="FO149" t="s">
        <v>234</v>
      </c>
      <c r="FP149" t="s">
        <v>234</v>
      </c>
      <c r="FQ149" t="s">
        <v>234</v>
      </c>
      <c r="FR149" t="s">
        <v>234</v>
      </c>
      <c r="FU149" t="s">
        <v>234</v>
      </c>
      <c r="FV149" t="s">
        <v>234</v>
      </c>
      <c r="FW149" t="s">
        <v>234</v>
      </c>
      <c r="FX149" t="s">
        <v>234</v>
      </c>
      <c r="FY149" t="s">
        <v>234</v>
      </c>
      <c r="FZ149" t="s">
        <v>234</v>
      </c>
      <c r="GA149" t="s">
        <v>234</v>
      </c>
      <c r="GB149" t="s">
        <v>234</v>
      </c>
      <c r="GC149" t="s">
        <v>234</v>
      </c>
      <c r="GD149" t="s">
        <v>237</v>
      </c>
      <c r="GE149" t="s">
        <v>234</v>
      </c>
      <c r="GF149" t="s">
        <v>234</v>
      </c>
      <c r="GG149" t="s">
        <v>234</v>
      </c>
      <c r="GH149" t="s">
        <v>235</v>
      </c>
      <c r="GI149" t="s">
        <v>234</v>
      </c>
      <c r="GJ149" t="s">
        <v>234</v>
      </c>
      <c r="GK149" t="s">
        <v>234</v>
      </c>
      <c r="GL149" t="s">
        <v>234</v>
      </c>
      <c r="GM149" t="s">
        <v>234</v>
      </c>
      <c r="GN149" t="s">
        <v>234</v>
      </c>
      <c r="GO149" t="s">
        <v>234</v>
      </c>
      <c r="GP149" t="s">
        <v>234</v>
      </c>
      <c r="GQ149" t="s">
        <v>234</v>
      </c>
      <c r="GR149" t="s">
        <v>234</v>
      </c>
      <c r="GS149" t="s">
        <v>234</v>
      </c>
      <c r="GT149" t="s">
        <v>234</v>
      </c>
      <c r="GU149" t="s">
        <v>234</v>
      </c>
      <c r="GV149" t="s">
        <v>234</v>
      </c>
      <c r="GW149" t="s">
        <v>234</v>
      </c>
      <c r="GX149" t="s">
        <v>234</v>
      </c>
      <c r="GY149" t="s">
        <v>234</v>
      </c>
      <c r="GZ149" t="s">
        <v>234</v>
      </c>
      <c r="HA149" t="s">
        <v>234</v>
      </c>
      <c r="HB149" t="s">
        <v>234</v>
      </c>
      <c r="HC149" t="s">
        <v>234</v>
      </c>
      <c r="HD149" t="s">
        <v>234</v>
      </c>
      <c r="HE149" t="s">
        <v>234</v>
      </c>
      <c r="HF149" t="s">
        <v>234</v>
      </c>
      <c r="HG149" t="s">
        <v>234</v>
      </c>
      <c r="HH149" t="s">
        <v>234</v>
      </c>
      <c r="HI149" t="s">
        <v>234</v>
      </c>
      <c r="HJ149" t="s">
        <v>234</v>
      </c>
      <c r="HK149" t="s">
        <v>234</v>
      </c>
      <c r="HL149" t="s">
        <v>234</v>
      </c>
      <c r="HM149" t="s">
        <v>234</v>
      </c>
      <c r="HN149" t="s">
        <v>234</v>
      </c>
      <c r="HO149" t="s">
        <v>234</v>
      </c>
      <c r="HP149" t="s">
        <v>234</v>
      </c>
    </row>
    <row r="150" spans="1:224" x14ac:dyDescent="0.2">
      <c r="A150" t="s">
        <v>386</v>
      </c>
      <c r="B150" t="s">
        <v>234</v>
      </c>
      <c r="C150" t="s">
        <v>234</v>
      </c>
      <c r="D150" t="s">
        <v>234</v>
      </c>
      <c r="E150" t="s">
        <v>234</v>
      </c>
      <c r="F150" t="s">
        <v>234</v>
      </c>
      <c r="G150" t="s">
        <v>234</v>
      </c>
      <c r="H150" t="s">
        <v>234</v>
      </c>
      <c r="I150" t="s">
        <v>236</v>
      </c>
      <c r="J150" t="s">
        <v>234</v>
      </c>
      <c r="K150" t="s">
        <v>234</v>
      </c>
      <c r="L150" t="s">
        <v>234</v>
      </c>
      <c r="M150" t="s">
        <v>234</v>
      </c>
      <c r="N150" t="s">
        <v>234</v>
      </c>
      <c r="Q150" t="s">
        <v>234</v>
      </c>
      <c r="R150" t="s">
        <v>234</v>
      </c>
      <c r="S150" t="s">
        <v>241</v>
      </c>
      <c r="T150" t="s">
        <v>234</v>
      </c>
      <c r="U150" t="s">
        <v>234</v>
      </c>
      <c r="V150" t="s">
        <v>234</v>
      </c>
      <c r="W150" t="s">
        <v>236</v>
      </c>
      <c r="X150" t="s">
        <v>234</v>
      </c>
      <c r="Y150" t="s">
        <v>234</v>
      </c>
      <c r="Z150" t="s">
        <v>236</v>
      </c>
      <c r="AA150" t="s">
        <v>234</v>
      </c>
      <c r="AB150" t="s">
        <v>241</v>
      </c>
      <c r="AC150" t="s">
        <v>234</v>
      </c>
      <c r="AF150" t="s">
        <v>234</v>
      </c>
      <c r="AG150" t="s">
        <v>234</v>
      </c>
      <c r="AH150" t="s">
        <v>236</v>
      </c>
      <c r="AI150" t="s">
        <v>234</v>
      </c>
      <c r="AJ150" t="s">
        <v>234</v>
      </c>
      <c r="AK150" t="s">
        <v>234</v>
      </c>
      <c r="AL150" t="s">
        <v>234</v>
      </c>
      <c r="AM150" t="s">
        <v>234</v>
      </c>
      <c r="AN150" t="s">
        <v>234</v>
      </c>
      <c r="AO150" t="s">
        <v>234</v>
      </c>
      <c r="AP150" t="s">
        <v>234</v>
      </c>
      <c r="AQ150" t="s">
        <v>234</v>
      </c>
      <c r="AR150" t="s">
        <v>234</v>
      </c>
      <c r="AU150" t="s">
        <v>234</v>
      </c>
      <c r="AV150" t="s">
        <v>234</v>
      </c>
      <c r="AW150" t="s">
        <v>234</v>
      </c>
      <c r="AX150" t="s">
        <v>236</v>
      </c>
      <c r="AY150" t="s">
        <v>234</v>
      </c>
      <c r="AZ150" t="s">
        <v>234</v>
      </c>
      <c r="BA150" t="s">
        <v>234</v>
      </c>
      <c r="BB150" t="s">
        <v>234</v>
      </c>
      <c r="BC150" t="s">
        <v>234</v>
      </c>
      <c r="BD150" t="s">
        <v>234</v>
      </c>
      <c r="BE150" t="s">
        <v>234</v>
      </c>
      <c r="BH150" t="s">
        <v>234</v>
      </c>
      <c r="BI150" t="s">
        <v>234</v>
      </c>
      <c r="BJ150" t="s">
        <v>234</v>
      </c>
      <c r="BK150" t="s">
        <v>234</v>
      </c>
      <c r="BL150" t="s">
        <v>234</v>
      </c>
      <c r="BM150" t="s">
        <v>234</v>
      </c>
      <c r="BN150" t="s">
        <v>234</v>
      </c>
      <c r="BO150" t="s">
        <v>234</v>
      </c>
      <c r="BP150" t="s">
        <v>234</v>
      </c>
      <c r="BQ150" t="s">
        <v>241</v>
      </c>
      <c r="BR150" t="s">
        <v>241</v>
      </c>
      <c r="BS150" t="s">
        <v>234</v>
      </c>
      <c r="BT150" t="s">
        <v>236</v>
      </c>
      <c r="BW150" t="s">
        <v>234</v>
      </c>
      <c r="BX150" t="s">
        <v>234</v>
      </c>
      <c r="BY150" t="s">
        <v>234</v>
      </c>
      <c r="BZ150" t="s">
        <v>234</v>
      </c>
      <c r="CA150" t="s">
        <v>234</v>
      </c>
      <c r="CB150" t="s">
        <v>234</v>
      </c>
      <c r="CC150" t="s">
        <v>238</v>
      </c>
      <c r="CD150" t="s">
        <v>234</v>
      </c>
      <c r="CE150" t="s">
        <v>234</v>
      </c>
      <c r="CF150" t="s">
        <v>234</v>
      </c>
      <c r="CG150" t="s">
        <v>234</v>
      </c>
      <c r="CH150" t="s">
        <v>234</v>
      </c>
      <c r="CK150" t="s">
        <v>234</v>
      </c>
      <c r="CL150" t="s">
        <v>234</v>
      </c>
      <c r="CM150" t="s">
        <v>234</v>
      </c>
      <c r="CN150" t="s">
        <v>241</v>
      </c>
      <c r="CO150" t="s">
        <v>234</v>
      </c>
      <c r="CP150" t="s">
        <v>234</v>
      </c>
      <c r="CQ150" t="s">
        <v>234</v>
      </c>
      <c r="DF150" t="s">
        <v>234</v>
      </c>
      <c r="DG150" t="s">
        <v>234</v>
      </c>
      <c r="DH150" t="s">
        <v>234</v>
      </c>
      <c r="DI150" t="s">
        <v>234</v>
      </c>
      <c r="DJ150" t="s">
        <v>234</v>
      </c>
      <c r="DK150" t="s">
        <v>241</v>
      </c>
      <c r="DL150" t="s">
        <v>234</v>
      </c>
      <c r="DM150" t="s">
        <v>234</v>
      </c>
      <c r="DN150" t="s">
        <v>234</v>
      </c>
      <c r="DO150" t="s">
        <v>234</v>
      </c>
      <c r="DP150" t="s">
        <v>241</v>
      </c>
      <c r="DQ150" t="s">
        <v>234</v>
      </c>
      <c r="DR150" t="s">
        <v>234</v>
      </c>
      <c r="DS150" t="s">
        <v>234</v>
      </c>
      <c r="DT150" t="s">
        <v>234</v>
      </c>
      <c r="DX150" t="s">
        <v>234</v>
      </c>
      <c r="DY150" t="s">
        <v>241</v>
      </c>
      <c r="DZ150" t="s">
        <v>234</v>
      </c>
      <c r="EA150" t="s">
        <v>234</v>
      </c>
      <c r="EB150" t="s">
        <v>234</v>
      </c>
      <c r="EC150" t="s">
        <v>234</v>
      </c>
      <c r="ED150" t="s">
        <v>234</v>
      </c>
      <c r="EE150" t="s">
        <v>234</v>
      </c>
      <c r="EF150" t="s">
        <v>234</v>
      </c>
      <c r="EG150" t="s">
        <v>234</v>
      </c>
      <c r="EH150" t="s">
        <v>234</v>
      </c>
      <c r="EI150" t="s">
        <v>234</v>
      </c>
      <c r="EJ150" t="s">
        <v>234</v>
      </c>
      <c r="EK150" t="s">
        <v>241</v>
      </c>
      <c r="EL150" t="s">
        <v>234</v>
      </c>
      <c r="EM150" t="s">
        <v>234</v>
      </c>
      <c r="EN150" t="s">
        <v>234</v>
      </c>
      <c r="EO150" t="s">
        <v>241</v>
      </c>
      <c r="EP150" t="s">
        <v>234</v>
      </c>
      <c r="EQ150" t="s">
        <v>234</v>
      </c>
      <c r="ER150" t="s">
        <v>234</v>
      </c>
      <c r="ES150" t="s">
        <v>234</v>
      </c>
      <c r="ET150" t="s">
        <v>234</v>
      </c>
      <c r="EU150" t="s">
        <v>234</v>
      </c>
      <c r="EV150" t="s">
        <v>241</v>
      </c>
      <c r="EW150" t="s">
        <v>234</v>
      </c>
      <c r="EX150" t="s">
        <v>234</v>
      </c>
      <c r="EY150" t="s">
        <v>234</v>
      </c>
      <c r="EZ150" t="s">
        <v>234</v>
      </c>
      <c r="FA150" t="s">
        <v>234</v>
      </c>
      <c r="FB150" t="s">
        <v>234</v>
      </c>
      <c r="FC150" t="s">
        <v>234</v>
      </c>
      <c r="FD150" t="s">
        <v>234</v>
      </c>
      <c r="FE150" t="s">
        <v>234</v>
      </c>
      <c r="FF150" t="s">
        <v>234</v>
      </c>
      <c r="FG150" t="s">
        <v>234</v>
      </c>
      <c r="FH150" t="s">
        <v>234</v>
      </c>
      <c r="FI150" t="s">
        <v>234</v>
      </c>
      <c r="FJ150" t="s">
        <v>234</v>
      </c>
      <c r="FK150" t="s">
        <v>234</v>
      </c>
      <c r="FL150" t="s">
        <v>234</v>
      </c>
      <c r="FM150" t="s">
        <v>234</v>
      </c>
      <c r="FN150" t="s">
        <v>234</v>
      </c>
      <c r="FO150" t="s">
        <v>234</v>
      </c>
      <c r="FP150" t="s">
        <v>234</v>
      </c>
      <c r="FQ150" t="s">
        <v>234</v>
      </c>
      <c r="FR150" t="s">
        <v>234</v>
      </c>
      <c r="FU150" t="s">
        <v>234</v>
      </c>
      <c r="FV150" t="s">
        <v>234</v>
      </c>
      <c r="FW150" t="s">
        <v>234</v>
      </c>
      <c r="FX150" t="s">
        <v>234</v>
      </c>
      <c r="FY150" t="s">
        <v>234</v>
      </c>
      <c r="FZ150" t="s">
        <v>234</v>
      </c>
      <c r="GA150" t="s">
        <v>234</v>
      </c>
      <c r="GB150" t="s">
        <v>234</v>
      </c>
      <c r="GC150" t="s">
        <v>234</v>
      </c>
      <c r="GD150" t="s">
        <v>237</v>
      </c>
      <c r="GE150" t="s">
        <v>234</v>
      </c>
      <c r="GF150" t="s">
        <v>234</v>
      </c>
      <c r="GG150" t="s">
        <v>234</v>
      </c>
      <c r="GH150" t="s">
        <v>234</v>
      </c>
      <c r="GI150" t="s">
        <v>234</v>
      </c>
      <c r="GJ150" t="s">
        <v>234</v>
      </c>
      <c r="GK150" t="s">
        <v>234</v>
      </c>
      <c r="GL150" t="s">
        <v>234</v>
      </c>
      <c r="GM150" t="s">
        <v>234</v>
      </c>
      <c r="GN150" t="s">
        <v>234</v>
      </c>
      <c r="GO150" t="s">
        <v>234</v>
      </c>
      <c r="GP150" t="s">
        <v>234</v>
      </c>
      <c r="GQ150" t="s">
        <v>234</v>
      </c>
      <c r="GR150" t="s">
        <v>234</v>
      </c>
      <c r="GS150" t="s">
        <v>234</v>
      </c>
      <c r="GT150" t="s">
        <v>234</v>
      </c>
      <c r="GU150" t="s">
        <v>234</v>
      </c>
      <c r="GV150" t="s">
        <v>234</v>
      </c>
      <c r="GW150" t="s">
        <v>234</v>
      </c>
      <c r="GX150" t="s">
        <v>234</v>
      </c>
      <c r="GY150" t="s">
        <v>234</v>
      </c>
      <c r="GZ150" t="s">
        <v>234</v>
      </c>
      <c r="HA150" t="s">
        <v>234</v>
      </c>
      <c r="HB150" t="s">
        <v>234</v>
      </c>
      <c r="HC150" t="s">
        <v>234</v>
      </c>
      <c r="HD150" t="s">
        <v>234</v>
      </c>
      <c r="HE150" t="s">
        <v>234</v>
      </c>
      <c r="HF150" t="s">
        <v>234</v>
      </c>
      <c r="HG150" t="s">
        <v>234</v>
      </c>
      <c r="HH150" t="s">
        <v>234</v>
      </c>
      <c r="HI150" t="s">
        <v>234</v>
      </c>
      <c r="HJ150" t="s">
        <v>234</v>
      </c>
      <c r="HK150" t="s">
        <v>241</v>
      </c>
      <c r="HL150" t="s">
        <v>234</v>
      </c>
      <c r="HM150" t="s">
        <v>234</v>
      </c>
      <c r="HN150" t="s">
        <v>234</v>
      </c>
      <c r="HO150" t="s">
        <v>234</v>
      </c>
      <c r="HP150" t="s">
        <v>234</v>
      </c>
    </row>
    <row r="151" spans="1:224" x14ac:dyDescent="0.2">
      <c r="A151" t="s">
        <v>387</v>
      </c>
      <c r="B151" t="s">
        <v>234</v>
      </c>
      <c r="C151" t="s">
        <v>234</v>
      </c>
      <c r="D151" t="s">
        <v>234</v>
      </c>
      <c r="E151" t="s">
        <v>234</v>
      </c>
      <c r="F151" t="s">
        <v>234</v>
      </c>
      <c r="G151" t="s">
        <v>234</v>
      </c>
      <c r="H151" t="s">
        <v>234</v>
      </c>
      <c r="I151" t="s">
        <v>234</v>
      </c>
      <c r="J151" t="s">
        <v>234</v>
      </c>
      <c r="K151" t="s">
        <v>234</v>
      </c>
      <c r="L151" t="s">
        <v>234</v>
      </c>
      <c r="M151" t="s">
        <v>234</v>
      </c>
      <c r="N151" t="s">
        <v>234</v>
      </c>
      <c r="Q151" t="s">
        <v>234</v>
      </c>
      <c r="R151" t="s">
        <v>234</v>
      </c>
      <c r="S151" t="s">
        <v>234</v>
      </c>
      <c r="T151" t="s">
        <v>234</v>
      </c>
      <c r="U151" t="s">
        <v>234</v>
      </c>
      <c r="V151" t="s">
        <v>234</v>
      </c>
      <c r="W151" t="s">
        <v>236</v>
      </c>
      <c r="X151" t="s">
        <v>234</v>
      </c>
      <c r="Y151" t="s">
        <v>234</v>
      </c>
      <c r="Z151" t="s">
        <v>236</v>
      </c>
      <c r="AA151" t="s">
        <v>234</v>
      </c>
      <c r="AB151" t="s">
        <v>234</v>
      </c>
      <c r="AC151" t="s">
        <v>234</v>
      </c>
      <c r="AF151" t="s">
        <v>234</v>
      </c>
      <c r="AG151" t="s">
        <v>234</v>
      </c>
      <c r="AH151" t="s">
        <v>236</v>
      </c>
      <c r="AI151" t="s">
        <v>234</v>
      </c>
      <c r="AJ151" t="s">
        <v>234</v>
      </c>
      <c r="AK151" t="s">
        <v>234</v>
      </c>
      <c r="AL151" t="s">
        <v>234</v>
      </c>
      <c r="AM151" t="s">
        <v>234</v>
      </c>
      <c r="AN151" t="s">
        <v>234</v>
      </c>
      <c r="AO151" t="s">
        <v>234</v>
      </c>
      <c r="AP151" t="s">
        <v>234</v>
      </c>
      <c r="AQ151" t="s">
        <v>234</v>
      </c>
      <c r="AR151" t="s">
        <v>234</v>
      </c>
      <c r="AU151" t="s">
        <v>234</v>
      </c>
      <c r="AV151" t="s">
        <v>234</v>
      </c>
      <c r="AW151" t="s">
        <v>234</v>
      </c>
      <c r="AX151" t="s">
        <v>236</v>
      </c>
      <c r="AY151" t="s">
        <v>234</v>
      </c>
      <c r="AZ151" t="s">
        <v>234</v>
      </c>
      <c r="BA151" t="s">
        <v>234</v>
      </c>
      <c r="BB151" t="s">
        <v>234</v>
      </c>
      <c r="BC151" t="s">
        <v>234</v>
      </c>
      <c r="BD151" t="s">
        <v>234</v>
      </c>
      <c r="BE151" t="s">
        <v>234</v>
      </c>
      <c r="BH151" t="s">
        <v>234</v>
      </c>
      <c r="BI151" t="s">
        <v>234</v>
      </c>
      <c r="BJ151" t="s">
        <v>234</v>
      </c>
      <c r="BK151" t="s">
        <v>234</v>
      </c>
      <c r="BL151" t="s">
        <v>234</v>
      </c>
      <c r="BM151" t="s">
        <v>234</v>
      </c>
      <c r="BN151" t="s">
        <v>234</v>
      </c>
      <c r="BO151" t="s">
        <v>234</v>
      </c>
      <c r="BP151" t="s">
        <v>234</v>
      </c>
      <c r="BQ151" t="s">
        <v>237</v>
      </c>
      <c r="BR151" t="s">
        <v>234</v>
      </c>
      <c r="BS151" t="s">
        <v>234</v>
      </c>
      <c r="BT151" t="s">
        <v>236</v>
      </c>
      <c r="BW151" t="s">
        <v>234</v>
      </c>
      <c r="BX151" t="s">
        <v>234</v>
      </c>
      <c r="BY151" t="s">
        <v>234</v>
      </c>
      <c r="BZ151" t="s">
        <v>234</v>
      </c>
      <c r="CA151" t="s">
        <v>234</v>
      </c>
      <c r="CB151" t="s">
        <v>234</v>
      </c>
      <c r="CC151" t="s">
        <v>238</v>
      </c>
      <c r="CD151" t="s">
        <v>234</v>
      </c>
      <c r="CE151" t="s">
        <v>234</v>
      </c>
      <c r="CF151" t="s">
        <v>234</v>
      </c>
      <c r="CG151" t="s">
        <v>234</v>
      </c>
      <c r="CH151" t="s">
        <v>234</v>
      </c>
      <c r="CK151" t="s">
        <v>234</v>
      </c>
      <c r="CL151" t="s">
        <v>234</v>
      </c>
      <c r="CM151" t="s">
        <v>234</v>
      </c>
      <c r="CN151" t="s">
        <v>234</v>
      </c>
      <c r="CO151" t="s">
        <v>234</v>
      </c>
      <c r="CP151" t="s">
        <v>234</v>
      </c>
      <c r="CQ151" t="s">
        <v>234</v>
      </c>
      <c r="DF151" t="s">
        <v>234</v>
      </c>
      <c r="DG151" t="s">
        <v>234</v>
      </c>
      <c r="DH151" t="s">
        <v>234</v>
      </c>
      <c r="DI151" t="s">
        <v>234</v>
      </c>
      <c r="DJ151" t="s">
        <v>234</v>
      </c>
      <c r="DK151" t="s">
        <v>234</v>
      </c>
      <c r="DL151" t="s">
        <v>234</v>
      </c>
      <c r="DM151" t="s">
        <v>234</v>
      </c>
      <c r="DN151" t="s">
        <v>234</v>
      </c>
      <c r="DO151" t="s">
        <v>234</v>
      </c>
      <c r="DP151" t="s">
        <v>234</v>
      </c>
      <c r="DQ151" t="s">
        <v>237</v>
      </c>
      <c r="DR151" t="s">
        <v>234</v>
      </c>
      <c r="DS151" t="s">
        <v>234</v>
      </c>
      <c r="DT151" t="s">
        <v>234</v>
      </c>
      <c r="DX151" t="s">
        <v>234</v>
      </c>
      <c r="DY151" t="s">
        <v>234</v>
      </c>
      <c r="DZ151" t="s">
        <v>234</v>
      </c>
      <c r="EA151" t="s">
        <v>234</v>
      </c>
      <c r="EB151" t="s">
        <v>234</v>
      </c>
      <c r="EC151" t="s">
        <v>234</v>
      </c>
      <c r="ED151" t="s">
        <v>234</v>
      </c>
      <c r="EE151" t="s">
        <v>234</v>
      </c>
      <c r="EF151" t="s">
        <v>234</v>
      </c>
      <c r="EG151" t="s">
        <v>234</v>
      </c>
      <c r="EH151" t="s">
        <v>234</v>
      </c>
      <c r="EI151" t="s">
        <v>234</v>
      </c>
      <c r="EJ151" t="s">
        <v>234</v>
      </c>
      <c r="EK151" t="s">
        <v>241</v>
      </c>
      <c r="EL151" t="s">
        <v>241</v>
      </c>
      <c r="EM151" t="s">
        <v>234</v>
      </c>
      <c r="EN151" t="s">
        <v>234</v>
      </c>
      <c r="EO151" t="s">
        <v>234</v>
      </c>
      <c r="EP151" t="s">
        <v>234</v>
      </c>
      <c r="EQ151" t="s">
        <v>234</v>
      </c>
      <c r="ER151" t="s">
        <v>234</v>
      </c>
      <c r="ES151" t="s">
        <v>234</v>
      </c>
      <c r="ET151" t="s">
        <v>234</v>
      </c>
      <c r="EU151" t="s">
        <v>234</v>
      </c>
      <c r="EV151" t="s">
        <v>234</v>
      </c>
      <c r="EW151" t="s">
        <v>234</v>
      </c>
      <c r="EX151" t="s">
        <v>234</v>
      </c>
      <c r="EY151" t="s">
        <v>234</v>
      </c>
      <c r="EZ151" t="s">
        <v>234</v>
      </c>
      <c r="FA151" t="s">
        <v>234</v>
      </c>
      <c r="FB151" t="s">
        <v>234</v>
      </c>
      <c r="FC151" t="s">
        <v>234</v>
      </c>
      <c r="FD151" t="s">
        <v>234</v>
      </c>
      <c r="FE151" t="s">
        <v>234</v>
      </c>
      <c r="FF151" t="s">
        <v>234</v>
      </c>
      <c r="FG151" t="s">
        <v>234</v>
      </c>
      <c r="FH151" t="s">
        <v>234</v>
      </c>
      <c r="FI151" t="s">
        <v>234</v>
      </c>
      <c r="FJ151" t="s">
        <v>234</v>
      </c>
      <c r="FK151" t="s">
        <v>234</v>
      </c>
      <c r="FL151" t="s">
        <v>234</v>
      </c>
      <c r="FM151" t="s">
        <v>234</v>
      </c>
      <c r="FN151" t="s">
        <v>234</v>
      </c>
      <c r="FO151" t="s">
        <v>234</v>
      </c>
      <c r="FP151" t="s">
        <v>234</v>
      </c>
      <c r="FQ151" t="s">
        <v>234</v>
      </c>
      <c r="FR151" t="s">
        <v>234</v>
      </c>
      <c r="FU151" t="s">
        <v>234</v>
      </c>
      <c r="FV151" t="s">
        <v>234</v>
      </c>
      <c r="FW151" t="s">
        <v>234</v>
      </c>
      <c r="FX151" t="s">
        <v>234</v>
      </c>
      <c r="FY151" t="s">
        <v>234</v>
      </c>
      <c r="FZ151" t="s">
        <v>234</v>
      </c>
      <c r="GA151" t="s">
        <v>234</v>
      </c>
      <c r="GB151" t="s">
        <v>234</v>
      </c>
      <c r="GC151" t="s">
        <v>234</v>
      </c>
      <c r="GD151" t="s">
        <v>234</v>
      </c>
      <c r="GE151" t="s">
        <v>234</v>
      </c>
      <c r="GF151" t="s">
        <v>234</v>
      </c>
      <c r="GG151" t="s">
        <v>234</v>
      </c>
      <c r="GH151" t="s">
        <v>234</v>
      </c>
      <c r="GI151" t="s">
        <v>234</v>
      </c>
      <c r="GJ151" t="s">
        <v>234</v>
      </c>
      <c r="GK151" t="s">
        <v>234</v>
      </c>
      <c r="GL151" t="s">
        <v>234</v>
      </c>
      <c r="GM151" t="s">
        <v>234</v>
      </c>
      <c r="GN151" t="s">
        <v>234</v>
      </c>
      <c r="GO151" t="s">
        <v>234</v>
      </c>
      <c r="GP151" t="s">
        <v>234</v>
      </c>
      <c r="GQ151" t="s">
        <v>234</v>
      </c>
      <c r="GR151" t="s">
        <v>234</v>
      </c>
      <c r="GS151" t="s">
        <v>234</v>
      </c>
      <c r="GT151" t="s">
        <v>234</v>
      </c>
      <c r="GU151" t="s">
        <v>234</v>
      </c>
      <c r="GV151" t="s">
        <v>234</v>
      </c>
      <c r="GW151" t="s">
        <v>234</v>
      </c>
      <c r="GX151" t="s">
        <v>234</v>
      </c>
      <c r="GY151" t="s">
        <v>234</v>
      </c>
      <c r="GZ151" t="s">
        <v>234</v>
      </c>
      <c r="HA151" t="s">
        <v>234</v>
      </c>
      <c r="HB151" t="s">
        <v>234</v>
      </c>
      <c r="HC151" t="s">
        <v>234</v>
      </c>
      <c r="HD151" t="s">
        <v>234</v>
      </c>
      <c r="HE151" t="s">
        <v>234</v>
      </c>
      <c r="HF151" t="s">
        <v>234</v>
      </c>
      <c r="HG151" t="s">
        <v>234</v>
      </c>
      <c r="HH151" t="s">
        <v>234</v>
      </c>
      <c r="HI151" t="s">
        <v>234</v>
      </c>
      <c r="HJ151" t="s">
        <v>234</v>
      </c>
      <c r="HK151" t="s">
        <v>234</v>
      </c>
      <c r="HL151" t="s">
        <v>234</v>
      </c>
      <c r="HM151" t="s">
        <v>234</v>
      </c>
      <c r="HN151" t="s">
        <v>234</v>
      </c>
      <c r="HO151" t="s">
        <v>237</v>
      </c>
      <c r="HP151" t="s">
        <v>234</v>
      </c>
    </row>
    <row r="152" spans="1:224" x14ac:dyDescent="0.2">
      <c r="A152" t="s">
        <v>388</v>
      </c>
      <c r="B152" t="s">
        <v>234</v>
      </c>
      <c r="C152" t="s">
        <v>234</v>
      </c>
      <c r="D152" t="s">
        <v>234</v>
      </c>
      <c r="E152" t="s">
        <v>234</v>
      </c>
      <c r="F152" t="s">
        <v>234</v>
      </c>
      <c r="G152" t="s">
        <v>234</v>
      </c>
      <c r="H152" t="s">
        <v>234</v>
      </c>
      <c r="I152" t="s">
        <v>234</v>
      </c>
      <c r="J152" t="s">
        <v>234</v>
      </c>
      <c r="K152" t="s">
        <v>234</v>
      </c>
      <c r="L152" t="s">
        <v>234</v>
      </c>
      <c r="M152" t="s">
        <v>234</v>
      </c>
      <c r="N152" t="s">
        <v>234</v>
      </c>
      <c r="Q152" t="s">
        <v>234</v>
      </c>
      <c r="R152" t="s">
        <v>234</v>
      </c>
      <c r="S152" t="s">
        <v>234</v>
      </c>
      <c r="T152" t="s">
        <v>234</v>
      </c>
      <c r="U152" t="s">
        <v>234</v>
      </c>
      <c r="V152" t="s">
        <v>234</v>
      </c>
      <c r="W152" t="s">
        <v>236</v>
      </c>
      <c r="X152" t="s">
        <v>234</v>
      </c>
      <c r="Y152" t="s">
        <v>234</v>
      </c>
      <c r="Z152" t="s">
        <v>236</v>
      </c>
      <c r="AA152" t="s">
        <v>234</v>
      </c>
      <c r="AB152" t="s">
        <v>234</v>
      </c>
      <c r="AC152" t="s">
        <v>234</v>
      </c>
      <c r="AF152" t="s">
        <v>234</v>
      </c>
      <c r="AG152" t="s">
        <v>234</v>
      </c>
      <c r="AH152" t="s">
        <v>236</v>
      </c>
      <c r="AI152" t="s">
        <v>234</v>
      </c>
      <c r="AJ152" t="s">
        <v>234</v>
      </c>
      <c r="AK152" t="s">
        <v>234</v>
      </c>
      <c r="AL152" t="s">
        <v>234</v>
      </c>
      <c r="AM152" t="s">
        <v>234</v>
      </c>
      <c r="AN152" t="s">
        <v>234</v>
      </c>
      <c r="AO152" t="s">
        <v>234</v>
      </c>
      <c r="AP152" t="s">
        <v>234</v>
      </c>
      <c r="AQ152" t="s">
        <v>234</v>
      </c>
      <c r="AR152" t="s">
        <v>234</v>
      </c>
      <c r="AU152" t="s">
        <v>234</v>
      </c>
      <c r="AV152" t="s">
        <v>234</v>
      </c>
      <c r="AW152" t="s">
        <v>234</v>
      </c>
      <c r="AX152" t="s">
        <v>236</v>
      </c>
      <c r="AY152" t="s">
        <v>234</v>
      </c>
      <c r="AZ152" t="s">
        <v>234</v>
      </c>
      <c r="BA152" t="s">
        <v>234</v>
      </c>
      <c r="BB152" t="s">
        <v>234</v>
      </c>
      <c r="BC152" t="s">
        <v>234</v>
      </c>
      <c r="BD152" t="s">
        <v>234</v>
      </c>
      <c r="BE152" t="s">
        <v>234</v>
      </c>
      <c r="BH152" t="s">
        <v>234</v>
      </c>
      <c r="BI152" t="s">
        <v>234</v>
      </c>
      <c r="BJ152" t="s">
        <v>234</v>
      </c>
      <c r="BK152" t="s">
        <v>234</v>
      </c>
      <c r="BL152" t="s">
        <v>234</v>
      </c>
      <c r="BM152" t="s">
        <v>234</v>
      </c>
      <c r="BN152" t="s">
        <v>234</v>
      </c>
      <c r="BO152" t="s">
        <v>234</v>
      </c>
      <c r="BP152" t="s">
        <v>234</v>
      </c>
      <c r="BQ152" t="s">
        <v>237</v>
      </c>
      <c r="BR152" t="s">
        <v>234</v>
      </c>
      <c r="BS152" t="s">
        <v>234</v>
      </c>
      <c r="BT152" t="s">
        <v>236</v>
      </c>
      <c r="BW152" t="s">
        <v>234</v>
      </c>
      <c r="BX152" t="s">
        <v>234</v>
      </c>
      <c r="BY152" t="s">
        <v>234</v>
      </c>
      <c r="BZ152" t="s">
        <v>234</v>
      </c>
      <c r="CA152" t="s">
        <v>234</v>
      </c>
      <c r="CB152" t="s">
        <v>234</v>
      </c>
      <c r="CC152" t="s">
        <v>238</v>
      </c>
      <c r="CD152" t="s">
        <v>234</v>
      </c>
      <c r="CE152" t="s">
        <v>234</v>
      </c>
      <c r="CF152" t="s">
        <v>234</v>
      </c>
      <c r="CG152" t="s">
        <v>234</v>
      </c>
      <c r="CH152" t="s">
        <v>234</v>
      </c>
      <c r="CK152" t="s">
        <v>234</v>
      </c>
      <c r="CL152" t="s">
        <v>234</v>
      </c>
      <c r="CM152" t="s">
        <v>234</v>
      </c>
      <c r="CN152" t="s">
        <v>234</v>
      </c>
      <c r="CO152" t="s">
        <v>234</v>
      </c>
      <c r="CP152" t="s">
        <v>234</v>
      </c>
      <c r="CQ152" t="s">
        <v>234</v>
      </c>
      <c r="DF152" t="s">
        <v>234</v>
      </c>
      <c r="DG152" t="s">
        <v>234</v>
      </c>
      <c r="DH152" t="s">
        <v>234</v>
      </c>
      <c r="DI152" t="s">
        <v>234</v>
      </c>
      <c r="DJ152" t="s">
        <v>234</v>
      </c>
      <c r="DK152" t="s">
        <v>234</v>
      </c>
      <c r="DL152" t="s">
        <v>234</v>
      </c>
      <c r="DM152" t="s">
        <v>234</v>
      </c>
      <c r="DN152" t="s">
        <v>234</v>
      </c>
      <c r="DO152" t="s">
        <v>234</v>
      </c>
      <c r="DP152" t="s">
        <v>234</v>
      </c>
      <c r="DQ152" t="s">
        <v>237</v>
      </c>
      <c r="DR152" t="s">
        <v>234</v>
      </c>
      <c r="DS152" t="s">
        <v>234</v>
      </c>
      <c r="DT152" t="s">
        <v>234</v>
      </c>
      <c r="DX152" t="s">
        <v>234</v>
      </c>
      <c r="DY152" t="s">
        <v>234</v>
      </c>
      <c r="DZ152" t="s">
        <v>234</v>
      </c>
      <c r="EA152" t="s">
        <v>234</v>
      </c>
      <c r="EB152" t="s">
        <v>235</v>
      </c>
      <c r="EC152" t="s">
        <v>234</v>
      </c>
      <c r="ED152" t="s">
        <v>234</v>
      </c>
      <c r="EE152" t="s">
        <v>234</v>
      </c>
      <c r="EF152" t="s">
        <v>234</v>
      </c>
      <c r="EG152" t="s">
        <v>234</v>
      </c>
      <c r="EH152" t="s">
        <v>234</v>
      </c>
      <c r="EI152" t="s">
        <v>234</v>
      </c>
      <c r="EJ152" t="s">
        <v>234</v>
      </c>
      <c r="EK152" t="s">
        <v>234</v>
      </c>
      <c r="EL152" t="s">
        <v>234</v>
      </c>
      <c r="EM152" t="s">
        <v>234</v>
      </c>
      <c r="EN152" t="s">
        <v>234</v>
      </c>
      <c r="EO152" t="s">
        <v>234</v>
      </c>
      <c r="EP152" t="s">
        <v>234</v>
      </c>
      <c r="EQ152" t="s">
        <v>234</v>
      </c>
      <c r="ER152" t="s">
        <v>234</v>
      </c>
      <c r="ES152" t="s">
        <v>234</v>
      </c>
      <c r="ET152" t="s">
        <v>234</v>
      </c>
      <c r="EU152" t="s">
        <v>234</v>
      </c>
      <c r="EV152" t="s">
        <v>234</v>
      </c>
      <c r="EW152" t="s">
        <v>234</v>
      </c>
      <c r="EX152" t="s">
        <v>234</v>
      </c>
      <c r="EY152" t="s">
        <v>234</v>
      </c>
      <c r="EZ152" t="s">
        <v>234</v>
      </c>
      <c r="FA152" t="s">
        <v>234</v>
      </c>
      <c r="FB152" t="s">
        <v>234</v>
      </c>
      <c r="FC152" t="s">
        <v>234</v>
      </c>
      <c r="FD152" t="s">
        <v>234</v>
      </c>
      <c r="FE152" t="s">
        <v>234</v>
      </c>
      <c r="FF152" t="s">
        <v>234</v>
      </c>
      <c r="FG152" t="s">
        <v>234</v>
      </c>
      <c r="FH152" t="s">
        <v>234</v>
      </c>
      <c r="FI152" t="s">
        <v>234</v>
      </c>
      <c r="FJ152" t="s">
        <v>234</v>
      </c>
      <c r="FK152" t="s">
        <v>234</v>
      </c>
      <c r="FL152" t="s">
        <v>234</v>
      </c>
      <c r="FM152" t="s">
        <v>234</v>
      </c>
      <c r="FN152" t="s">
        <v>234</v>
      </c>
      <c r="FO152" t="s">
        <v>234</v>
      </c>
      <c r="FP152" t="s">
        <v>234</v>
      </c>
      <c r="FQ152" t="s">
        <v>234</v>
      </c>
      <c r="FR152" t="s">
        <v>234</v>
      </c>
      <c r="FU152" t="s">
        <v>234</v>
      </c>
      <c r="FV152" t="s">
        <v>234</v>
      </c>
      <c r="FW152" t="s">
        <v>234</v>
      </c>
      <c r="FX152" t="s">
        <v>234</v>
      </c>
      <c r="FY152" t="s">
        <v>234</v>
      </c>
      <c r="FZ152" t="s">
        <v>234</v>
      </c>
      <c r="GA152" t="s">
        <v>234</v>
      </c>
      <c r="GB152" t="s">
        <v>234</v>
      </c>
      <c r="GC152" t="s">
        <v>234</v>
      </c>
      <c r="GD152" t="s">
        <v>234</v>
      </c>
      <c r="GE152" t="s">
        <v>234</v>
      </c>
      <c r="GF152" t="s">
        <v>234</v>
      </c>
      <c r="GG152" t="s">
        <v>234</v>
      </c>
      <c r="GH152" t="s">
        <v>234</v>
      </c>
      <c r="GI152" t="s">
        <v>234</v>
      </c>
      <c r="GJ152" t="s">
        <v>234</v>
      </c>
      <c r="GK152" t="s">
        <v>234</v>
      </c>
      <c r="GL152" t="s">
        <v>234</v>
      </c>
      <c r="GM152" t="s">
        <v>234</v>
      </c>
      <c r="GN152" t="s">
        <v>234</v>
      </c>
      <c r="GO152" t="s">
        <v>234</v>
      </c>
      <c r="GP152" t="s">
        <v>234</v>
      </c>
      <c r="GQ152" t="s">
        <v>234</v>
      </c>
      <c r="GR152" t="s">
        <v>234</v>
      </c>
      <c r="GS152" t="s">
        <v>234</v>
      </c>
      <c r="GT152" t="s">
        <v>234</v>
      </c>
      <c r="GU152" t="s">
        <v>234</v>
      </c>
      <c r="GV152" t="s">
        <v>234</v>
      </c>
      <c r="GW152" t="s">
        <v>234</v>
      </c>
      <c r="GX152" t="s">
        <v>234</v>
      </c>
      <c r="GY152" t="s">
        <v>234</v>
      </c>
      <c r="GZ152" t="s">
        <v>234</v>
      </c>
      <c r="HA152" t="s">
        <v>234</v>
      </c>
      <c r="HB152" t="s">
        <v>234</v>
      </c>
      <c r="HC152" t="s">
        <v>234</v>
      </c>
      <c r="HD152" t="s">
        <v>234</v>
      </c>
      <c r="HE152" t="s">
        <v>234</v>
      </c>
      <c r="HF152" t="s">
        <v>234</v>
      </c>
      <c r="HG152" t="s">
        <v>234</v>
      </c>
      <c r="HH152" t="s">
        <v>234</v>
      </c>
      <c r="HI152" t="s">
        <v>234</v>
      </c>
      <c r="HJ152" t="s">
        <v>234</v>
      </c>
      <c r="HK152" t="s">
        <v>234</v>
      </c>
      <c r="HL152" t="s">
        <v>234</v>
      </c>
      <c r="HM152" t="s">
        <v>234</v>
      </c>
      <c r="HN152" t="s">
        <v>234</v>
      </c>
      <c r="HO152" t="s">
        <v>237</v>
      </c>
      <c r="HP152" t="s">
        <v>234</v>
      </c>
    </row>
    <row r="153" spans="1:224" x14ac:dyDescent="0.2">
      <c r="A153" t="s">
        <v>389</v>
      </c>
      <c r="B153" t="s">
        <v>234</v>
      </c>
      <c r="C153" t="s">
        <v>234</v>
      </c>
      <c r="D153" t="s">
        <v>234</v>
      </c>
      <c r="E153" t="s">
        <v>234</v>
      </c>
      <c r="F153" t="s">
        <v>234</v>
      </c>
      <c r="G153" t="s">
        <v>236</v>
      </c>
      <c r="H153" t="s">
        <v>234</v>
      </c>
      <c r="I153" t="s">
        <v>234</v>
      </c>
      <c r="J153" t="s">
        <v>234</v>
      </c>
      <c r="K153" t="s">
        <v>234</v>
      </c>
      <c r="L153" t="s">
        <v>234</v>
      </c>
      <c r="M153" t="s">
        <v>234</v>
      </c>
      <c r="N153" t="s">
        <v>234</v>
      </c>
      <c r="Q153" t="s">
        <v>234</v>
      </c>
      <c r="R153" t="s">
        <v>234</v>
      </c>
      <c r="S153" t="s">
        <v>238</v>
      </c>
      <c r="T153" t="s">
        <v>234</v>
      </c>
      <c r="U153" t="s">
        <v>234</v>
      </c>
      <c r="V153" t="s">
        <v>234</v>
      </c>
      <c r="W153" t="s">
        <v>236</v>
      </c>
      <c r="X153" t="s">
        <v>234</v>
      </c>
      <c r="Y153" t="s">
        <v>234</v>
      </c>
      <c r="Z153" t="s">
        <v>236</v>
      </c>
      <c r="AA153" t="s">
        <v>234</v>
      </c>
      <c r="AB153" t="s">
        <v>234</v>
      </c>
      <c r="AC153" t="s">
        <v>234</v>
      </c>
      <c r="AF153" t="s">
        <v>234</v>
      </c>
      <c r="AG153" t="s">
        <v>234</v>
      </c>
      <c r="AH153" t="s">
        <v>236</v>
      </c>
      <c r="AI153" t="s">
        <v>234</v>
      </c>
      <c r="AJ153" t="s">
        <v>241</v>
      </c>
      <c r="AK153" t="s">
        <v>234</v>
      </c>
      <c r="AL153" t="s">
        <v>234</v>
      </c>
      <c r="AM153" t="s">
        <v>234</v>
      </c>
      <c r="AN153" t="s">
        <v>234</v>
      </c>
      <c r="AO153" t="s">
        <v>234</v>
      </c>
      <c r="AP153" t="s">
        <v>234</v>
      </c>
      <c r="AQ153" t="s">
        <v>234</v>
      </c>
      <c r="AR153" t="s">
        <v>234</v>
      </c>
      <c r="AU153" t="s">
        <v>234</v>
      </c>
      <c r="AV153" t="s">
        <v>234</v>
      </c>
      <c r="AW153" t="s">
        <v>234</v>
      </c>
      <c r="AX153" t="s">
        <v>236</v>
      </c>
      <c r="AY153" t="s">
        <v>234</v>
      </c>
      <c r="AZ153" t="s">
        <v>234</v>
      </c>
      <c r="BA153" t="s">
        <v>234</v>
      </c>
      <c r="BB153" t="s">
        <v>234</v>
      </c>
      <c r="BC153" t="s">
        <v>234</v>
      </c>
      <c r="BD153" t="s">
        <v>234</v>
      </c>
      <c r="BE153" t="s">
        <v>241</v>
      </c>
      <c r="BH153" t="s">
        <v>234</v>
      </c>
      <c r="BI153" t="s">
        <v>234</v>
      </c>
      <c r="BJ153" t="s">
        <v>234</v>
      </c>
      <c r="BK153" t="s">
        <v>234</v>
      </c>
      <c r="BL153" t="s">
        <v>234</v>
      </c>
      <c r="BM153" t="s">
        <v>234</v>
      </c>
      <c r="BN153" t="s">
        <v>234</v>
      </c>
      <c r="BO153" t="s">
        <v>234</v>
      </c>
      <c r="BP153" t="s">
        <v>234</v>
      </c>
      <c r="BQ153" t="s">
        <v>234</v>
      </c>
      <c r="BR153" t="s">
        <v>234</v>
      </c>
      <c r="BS153" t="s">
        <v>234</v>
      </c>
      <c r="BT153" t="s">
        <v>236</v>
      </c>
      <c r="BW153" t="s">
        <v>234</v>
      </c>
      <c r="BX153" t="s">
        <v>234</v>
      </c>
      <c r="BY153" t="s">
        <v>234</v>
      </c>
      <c r="BZ153" t="s">
        <v>234</v>
      </c>
      <c r="CA153" t="s">
        <v>234</v>
      </c>
      <c r="CB153" t="s">
        <v>234</v>
      </c>
      <c r="CC153" t="s">
        <v>238</v>
      </c>
      <c r="CD153" t="s">
        <v>234</v>
      </c>
      <c r="CE153" t="s">
        <v>234</v>
      </c>
      <c r="CF153" t="s">
        <v>234</v>
      </c>
      <c r="CG153" t="s">
        <v>234</v>
      </c>
      <c r="CH153" t="s">
        <v>234</v>
      </c>
      <c r="CK153" t="s">
        <v>234</v>
      </c>
      <c r="CL153" t="s">
        <v>241</v>
      </c>
      <c r="CM153" t="s">
        <v>234</v>
      </c>
      <c r="CN153" t="s">
        <v>234</v>
      </c>
      <c r="CO153" t="s">
        <v>234</v>
      </c>
      <c r="CP153" t="s">
        <v>234</v>
      </c>
      <c r="CQ153" t="s">
        <v>234</v>
      </c>
      <c r="DF153" t="s">
        <v>234</v>
      </c>
      <c r="DG153" t="s">
        <v>234</v>
      </c>
      <c r="DH153" t="s">
        <v>234</v>
      </c>
      <c r="DI153" t="s">
        <v>234</v>
      </c>
      <c r="DJ153" t="s">
        <v>234</v>
      </c>
      <c r="DK153" t="s">
        <v>234</v>
      </c>
      <c r="DL153" t="s">
        <v>234</v>
      </c>
      <c r="DM153" t="s">
        <v>234</v>
      </c>
      <c r="DN153" t="s">
        <v>234</v>
      </c>
      <c r="DO153" t="s">
        <v>234</v>
      </c>
      <c r="DP153" t="s">
        <v>234</v>
      </c>
      <c r="DQ153" t="s">
        <v>234</v>
      </c>
      <c r="DR153" t="s">
        <v>234</v>
      </c>
      <c r="DS153" t="s">
        <v>234</v>
      </c>
      <c r="DT153" t="s">
        <v>234</v>
      </c>
      <c r="DX153" t="s">
        <v>234</v>
      </c>
      <c r="DY153" t="s">
        <v>234</v>
      </c>
      <c r="DZ153" t="s">
        <v>234</v>
      </c>
      <c r="EA153" t="s">
        <v>234</v>
      </c>
      <c r="EB153" t="s">
        <v>235</v>
      </c>
      <c r="EC153" t="s">
        <v>234</v>
      </c>
      <c r="ED153" t="s">
        <v>234</v>
      </c>
      <c r="EE153" t="s">
        <v>234</v>
      </c>
      <c r="EF153" t="s">
        <v>234</v>
      </c>
      <c r="EG153" t="s">
        <v>234</v>
      </c>
      <c r="EH153" t="s">
        <v>234</v>
      </c>
      <c r="EI153" t="s">
        <v>234</v>
      </c>
      <c r="EJ153" t="s">
        <v>234</v>
      </c>
      <c r="EK153" t="s">
        <v>234</v>
      </c>
      <c r="EL153" t="s">
        <v>234</v>
      </c>
      <c r="EM153" t="s">
        <v>234</v>
      </c>
      <c r="EN153" t="s">
        <v>234</v>
      </c>
      <c r="EO153" t="s">
        <v>241</v>
      </c>
      <c r="EP153" t="s">
        <v>234</v>
      </c>
      <c r="EQ153" t="s">
        <v>234</v>
      </c>
      <c r="ER153" t="s">
        <v>234</v>
      </c>
      <c r="ES153" t="s">
        <v>234</v>
      </c>
      <c r="ET153" t="s">
        <v>235</v>
      </c>
      <c r="EU153" t="s">
        <v>234</v>
      </c>
      <c r="EV153" t="s">
        <v>234</v>
      </c>
      <c r="EW153" t="s">
        <v>234</v>
      </c>
      <c r="EX153" t="s">
        <v>234</v>
      </c>
      <c r="EY153" t="s">
        <v>234</v>
      </c>
      <c r="EZ153" t="s">
        <v>234</v>
      </c>
      <c r="FA153" t="s">
        <v>234</v>
      </c>
      <c r="FB153" t="s">
        <v>234</v>
      </c>
      <c r="FC153" t="s">
        <v>234</v>
      </c>
      <c r="FD153" t="s">
        <v>234</v>
      </c>
      <c r="FE153" t="s">
        <v>234</v>
      </c>
      <c r="FF153" t="s">
        <v>234</v>
      </c>
      <c r="FG153" t="s">
        <v>234</v>
      </c>
      <c r="FH153" t="s">
        <v>234</v>
      </c>
      <c r="FI153" t="s">
        <v>234</v>
      </c>
      <c r="FJ153" t="s">
        <v>234</v>
      </c>
      <c r="FK153" t="s">
        <v>234</v>
      </c>
      <c r="FL153" t="s">
        <v>234</v>
      </c>
      <c r="FM153" t="s">
        <v>234</v>
      </c>
      <c r="FN153" t="s">
        <v>234</v>
      </c>
      <c r="FO153" t="s">
        <v>236</v>
      </c>
      <c r="FP153" t="s">
        <v>234</v>
      </c>
      <c r="FQ153" t="s">
        <v>234</v>
      </c>
      <c r="FR153" t="s">
        <v>234</v>
      </c>
      <c r="FU153" t="s">
        <v>235</v>
      </c>
      <c r="FV153" t="s">
        <v>234</v>
      </c>
      <c r="FW153" t="s">
        <v>234</v>
      </c>
      <c r="FX153" t="s">
        <v>234</v>
      </c>
      <c r="FY153" t="s">
        <v>234</v>
      </c>
      <c r="FZ153" t="s">
        <v>235</v>
      </c>
      <c r="GA153" t="s">
        <v>234</v>
      </c>
      <c r="GB153" t="s">
        <v>234</v>
      </c>
      <c r="GC153" t="s">
        <v>234</v>
      </c>
      <c r="GD153" t="s">
        <v>234</v>
      </c>
      <c r="GE153" t="s">
        <v>234</v>
      </c>
      <c r="GF153" t="s">
        <v>234</v>
      </c>
      <c r="GG153" t="s">
        <v>234</v>
      </c>
      <c r="GH153" t="s">
        <v>234</v>
      </c>
      <c r="GI153" t="s">
        <v>234</v>
      </c>
      <c r="GJ153" t="s">
        <v>234</v>
      </c>
      <c r="GK153" t="s">
        <v>234</v>
      </c>
      <c r="GL153" t="s">
        <v>234</v>
      </c>
      <c r="GM153" t="s">
        <v>234</v>
      </c>
      <c r="GN153" t="s">
        <v>234</v>
      </c>
      <c r="GO153" t="s">
        <v>234</v>
      </c>
      <c r="GP153" t="s">
        <v>234</v>
      </c>
      <c r="GQ153" t="s">
        <v>234</v>
      </c>
      <c r="GR153" t="s">
        <v>234</v>
      </c>
      <c r="GS153" t="s">
        <v>234</v>
      </c>
      <c r="GT153" t="s">
        <v>234</v>
      </c>
      <c r="GU153" t="s">
        <v>234</v>
      </c>
      <c r="GV153" t="s">
        <v>234</v>
      </c>
      <c r="GW153" t="s">
        <v>234</v>
      </c>
      <c r="GX153" t="s">
        <v>234</v>
      </c>
      <c r="GY153" t="s">
        <v>234</v>
      </c>
      <c r="GZ153" t="s">
        <v>234</v>
      </c>
      <c r="HA153" t="s">
        <v>234</v>
      </c>
      <c r="HB153" t="s">
        <v>234</v>
      </c>
      <c r="HC153" t="s">
        <v>234</v>
      </c>
      <c r="HD153" t="s">
        <v>234</v>
      </c>
      <c r="HE153" t="s">
        <v>234</v>
      </c>
      <c r="HF153" t="s">
        <v>234</v>
      </c>
      <c r="HG153" t="s">
        <v>234</v>
      </c>
      <c r="HH153" t="s">
        <v>234</v>
      </c>
      <c r="HI153" t="s">
        <v>234</v>
      </c>
      <c r="HJ153" t="s">
        <v>234</v>
      </c>
      <c r="HK153" t="s">
        <v>234</v>
      </c>
      <c r="HL153" t="s">
        <v>234</v>
      </c>
      <c r="HM153" t="s">
        <v>234</v>
      </c>
      <c r="HN153" t="s">
        <v>241</v>
      </c>
      <c r="HO153" t="s">
        <v>234</v>
      </c>
      <c r="HP153" t="s">
        <v>234</v>
      </c>
    </row>
    <row r="154" spans="1:224" x14ac:dyDescent="0.2">
      <c r="A154" t="s">
        <v>390</v>
      </c>
      <c r="B154" t="s">
        <v>234</v>
      </c>
      <c r="C154" t="s">
        <v>234</v>
      </c>
      <c r="D154" t="s">
        <v>234</v>
      </c>
      <c r="E154" t="s">
        <v>234</v>
      </c>
      <c r="F154" t="s">
        <v>237</v>
      </c>
      <c r="G154" t="s">
        <v>236</v>
      </c>
      <c r="H154" t="s">
        <v>238</v>
      </c>
      <c r="I154" t="s">
        <v>234</v>
      </c>
      <c r="J154" t="s">
        <v>234</v>
      </c>
      <c r="K154" t="s">
        <v>234</v>
      </c>
      <c r="L154" t="s">
        <v>234</v>
      </c>
      <c r="M154" t="s">
        <v>234</v>
      </c>
      <c r="N154" t="s">
        <v>234</v>
      </c>
      <c r="Q154" t="s">
        <v>234</v>
      </c>
      <c r="R154" t="s">
        <v>234</v>
      </c>
      <c r="S154" t="s">
        <v>238</v>
      </c>
      <c r="T154" t="s">
        <v>234</v>
      </c>
      <c r="U154" t="s">
        <v>234</v>
      </c>
      <c r="V154" t="s">
        <v>234</v>
      </c>
      <c r="W154" t="s">
        <v>236</v>
      </c>
      <c r="X154" t="s">
        <v>234</v>
      </c>
      <c r="Y154" t="s">
        <v>234</v>
      </c>
      <c r="Z154" t="s">
        <v>236</v>
      </c>
      <c r="AA154" t="s">
        <v>234</v>
      </c>
      <c r="AB154" t="s">
        <v>234</v>
      </c>
      <c r="AC154" t="s">
        <v>234</v>
      </c>
      <c r="AF154" t="s">
        <v>234</v>
      </c>
      <c r="AG154" t="s">
        <v>234</v>
      </c>
      <c r="AH154" t="s">
        <v>236</v>
      </c>
      <c r="AI154" t="s">
        <v>234</v>
      </c>
      <c r="AJ154" t="s">
        <v>241</v>
      </c>
      <c r="AK154" t="s">
        <v>234</v>
      </c>
      <c r="AL154" t="s">
        <v>234</v>
      </c>
      <c r="AM154" t="s">
        <v>234</v>
      </c>
      <c r="AN154" t="s">
        <v>234</v>
      </c>
      <c r="AO154" t="s">
        <v>234</v>
      </c>
      <c r="AP154" t="s">
        <v>234</v>
      </c>
      <c r="AQ154" t="s">
        <v>234</v>
      </c>
      <c r="AR154" t="s">
        <v>234</v>
      </c>
      <c r="AU154" t="s">
        <v>236</v>
      </c>
      <c r="AV154" t="s">
        <v>238</v>
      </c>
      <c r="AW154" t="s">
        <v>234</v>
      </c>
      <c r="AX154" t="s">
        <v>236</v>
      </c>
      <c r="AY154" t="s">
        <v>234</v>
      </c>
      <c r="AZ154" t="s">
        <v>238</v>
      </c>
      <c r="BA154" t="s">
        <v>238</v>
      </c>
      <c r="BB154" t="s">
        <v>234</v>
      </c>
      <c r="BC154" t="s">
        <v>241</v>
      </c>
      <c r="BD154" t="s">
        <v>234</v>
      </c>
      <c r="BE154" t="s">
        <v>236</v>
      </c>
      <c r="BH154" t="s">
        <v>237</v>
      </c>
      <c r="BI154" t="s">
        <v>234</v>
      </c>
      <c r="BJ154" t="s">
        <v>234</v>
      </c>
      <c r="BK154" t="s">
        <v>234</v>
      </c>
      <c r="BL154" t="s">
        <v>234</v>
      </c>
      <c r="BM154" t="s">
        <v>237</v>
      </c>
      <c r="BN154" t="s">
        <v>234</v>
      </c>
      <c r="BO154" t="s">
        <v>234</v>
      </c>
      <c r="BP154" t="s">
        <v>234</v>
      </c>
      <c r="BQ154" t="s">
        <v>234</v>
      </c>
      <c r="BR154" t="s">
        <v>234</v>
      </c>
      <c r="BS154" t="s">
        <v>234</v>
      </c>
      <c r="BT154" t="s">
        <v>236</v>
      </c>
      <c r="BW154" t="s">
        <v>234</v>
      </c>
      <c r="BX154" t="s">
        <v>234</v>
      </c>
      <c r="BY154" t="s">
        <v>234</v>
      </c>
      <c r="BZ154" t="s">
        <v>234</v>
      </c>
      <c r="CA154" t="s">
        <v>234</v>
      </c>
      <c r="CB154" t="s">
        <v>234</v>
      </c>
      <c r="CC154" t="s">
        <v>238</v>
      </c>
      <c r="CD154" t="s">
        <v>234</v>
      </c>
      <c r="CE154" t="s">
        <v>234</v>
      </c>
      <c r="CF154" t="s">
        <v>234</v>
      </c>
      <c r="CG154" t="s">
        <v>234</v>
      </c>
      <c r="CH154" t="s">
        <v>234</v>
      </c>
      <c r="CK154" t="s">
        <v>234</v>
      </c>
      <c r="CL154" t="s">
        <v>236</v>
      </c>
      <c r="CM154" t="s">
        <v>234</v>
      </c>
      <c r="CN154" t="s">
        <v>234</v>
      </c>
      <c r="CO154" t="s">
        <v>234</v>
      </c>
      <c r="CP154" t="s">
        <v>234</v>
      </c>
      <c r="CQ154" t="s">
        <v>238</v>
      </c>
      <c r="DF154" t="s">
        <v>234</v>
      </c>
      <c r="DG154" t="s">
        <v>234</v>
      </c>
      <c r="DH154" t="s">
        <v>234</v>
      </c>
      <c r="DI154" t="s">
        <v>234</v>
      </c>
      <c r="DJ154" t="s">
        <v>234</v>
      </c>
      <c r="DK154" t="s">
        <v>234</v>
      </c>
      <c r="DL154" t="s">
        <v>234</v>
      </c>
      <c r="DM154" t="s">
        <v>234</v>
      </c>
      <c r="DN154" t="s">
        <v>234</v>
      </c>
      <c r="DO154" t="s">
        <v>234</v>
      </c>
      <c r="DP154" t="s">
        <v>234</v>
      </c>
      <c r="DQ154" t="s">
        <v>234</v>
      </c>
      <c r="DR154" t="s">
        <v>234</v>
      </c>
      <c r="DS154" t="s">
        <v>234</v>
      </c>
      <c r="DT154" t="s">
        <v>234</v>
      </c>
      <c r="DX154" t="s">
        <v>234</v>
      </c>
      <c r="DY154" t="s">
        <v>234</v>
      </c>
      <c r="DZ154" t="s">
        <v>234</v>
      </c>
      <c r="EA154" t="s">
        <v>234</v>
      </c>
      <c r="EB154" t="s">
        <v>234</v>
      </c>
      <c r="EC154" t="s">
        <v>234</v>
      </c>
      <c r="ED154" t="s">
        <v>234</v>
      </c>
      <c r="EE154" t="s">
        <v>234</v>
      </c>
      <c r="EF154" t="s">
        <v>234</v>
      </c>
      <c r="EG154" t="s">
        <v>234</v>
      </c>
      <c r="EH154" t="s">
        <v>234</v>
      </c>
      <c r="EI154" t="s">
        <v>234</v>
      </c>
      <c r="EJ154" t="s">
        <v>234</v>
      </c>
      <c r="EK154" t="s">
        <v>234</v>
      </c>
      <c r="EL154" t="s">
        <v>234</v>
      </c>
      <c r="EM154" t="s">
        <v>234</v>
      </c>
      <c r="EN154" t="s">
        <v>234</v>
      </c>
      <c r="EO154" t="s">
        <v>237</v>
      </c>
      <c r="EP154" t="s">
        <v>234</v>
      </c>
      <c r="EQ154" t="s">
        <v>237</v>
      </c>
      <c r="ER154" t="s">
        <v>234</v>
      </c>
      <c r="ES154" t="s">
        <v>237</v>
      </c>
      <c r="ET154" t="s">
        <v>234</v>
      </c>
      <c r="EU154" t="s">
        <v>234</v>
      </c>
      <c r="EV154" t="s">
        <v>234</v>
      </c>
      <c r="EW154" t="s">
        <v>234</v>
      </c>
      <c r="EX154" t="s">
        <v>234</v>
      </c>
      <c r="EY154" t="s">
        <v>234</v>
      </c>
      <c r="EZ154" t="s">
        <v>234</v>
      </c>
      <c r="FA154" t="s">
        <v>234</v>
      </c>
      <c r="FB154" t="s">
        <v>234</v>
      </c>
      <c r="FC154" t="s">
        <v>234</v>
      </c>
      <c r="FD154" t="s">
        <v>234</v>
      </c>
      <c r="FE154" t="s">
        <v>234</v>
      </c>
      <c r="FF154" t="s">
        <v>234</v>
      </c>
      <c r="FG154" t="s">
        <v>234</v>
      </c>
      <c r="FH154" t="s">
        <v>234</v>
      </c>
      <c r="FI154" t="s">
        <v>234</v>
      </c>
      <c r="FJ154" t="s">
        <v>234</v>
      </c>
      <c r="FK154" t="s">
        <v>234</v>
      </c>
      <c r="FL154" t="s">
        <v>234</v>
      </c>
      <c r="FM154" t="s">
        <v>234</v>
      </c>
      <c r="FN154" t="s">
        <v>234</v>
      </c>
      <c r="FO154" t="s">
        <v>241</v>
      </c>
      <c r="FP154" t="s">
        <v>234</v>
      </c>
      <c r="FQ154" t="s">
        <v>234</v>
      </c>
      <c r="FR154" t="s">
        <v>234</v>
      </c>
      <c r="FU154" t="s">
        <v>234</v>
      </c>
      <c r="FV154" t="s">
        <v>234</v>
      </c>
      <c r="FW154" t="s">
        <v>234</v>
      </c>
      <c r="FX154" t="s">
        <v>234</v>
      </c>
      <c r="FY154" t="s">
        <v>234</v>
      </c>
      <c r="FZ154" t="s">
        <v>234</v>
      </c>
      <c r="GA154" t="s">
        <v>234</v>
      </c>
      <c r="GB154" t="s">
        <v>234</v>
      </c>
      <c r="GC154" t="s">
        <v>234</v>
      </c>
      <c r="GD154" t="s">
        <v>237</v>
      </c>
      <c r="GE154" t="s">
        <v>234</v>
      </c>
      <c r="GF154" t="s">
        <v>234</v>
      </c>
      <c r="GG154" t="s">
        <v>234</v>
      </c>
      <c r="GH154" t="s">
        <v>234</v>
      </c>
      <c r="GI154" t="s">
        <v>234</v>
      </c>
      <c r="GJ154" t="s">
        <v>234</v>
      </c>
      <c r="GK154" t="s">
        <v>234</v>
      </c>
      <c r="GL154" t="s">
        <v>234</v>
      </c>
      <c r="GM154" t="s">
        <v>234</v>
      </c>
      <c r="GN154" t="s">
        <v>234</v>
      </c>
      <c r="GO154" t="s">
        <v>234</v>
      </c>
      <c r="GP154" t="s">
        <v>234</v>
      </c>
      <c r="GQ154" t="s">
        <v>234</v>
      </c>
      <c r="GR154" t="s">
        <v>234</v>
      </c>
      <c r="GS154" t="s">
        <v>234</v>
      </c>
      <c r="GT154" t="s">
        <v>234</v>
      </c>
      <c r="GU154" t="s">
        <v>234</v>
      </c>
      <c r="GV154" t="s">
        <v>234</v>
      </c>
      <c r="GW154" t="s">
        <v>234</v>
      </c>
      <c r="GX154" t="s">
        <v>234</v>
      </c>
      <c r="GY154" t="s">
        <v>234</v>
      </c>
      <c r="GZ154" t="s">
        <v>234</v>
      </c>
      <c r="HA154" t="s">
        <v>234</v>
      </c>
      <c r="HB154" t="s">
        <v>234</v>
      </c>
      <c r="HC154" t="s">
        <v>234</v>
      </c>
      <c r="HD154" t="s">
        <v>234</v>
      </c>
      <c r="HE154" t="s">
        <v>234</v>
      </c>
      <c r="HF154" t="s">
        <v>234</v>
      </c>
      <c r="HG154" t="s">
        <v>234</v>
      </c>
      <c r="HH154" t="s">
        <v>234</v>
      </c>
      <c r="HI154" t="s">
        <v>234</v>
      </c>
      <c r="HJ154" t="s">
        <v>234</v>
      </c>
      <c r="HK154" t="s">
        <v>234</v>
      </c>
      <c r="HL154" t="s">
        <v>234</v>
      </c>
      <c r="HM154" t="s">
        <v>234</v>
      </c>
      <c r="HN154" t="s">
        <v>234</v>
      </c>
      <c r="HO154" t="s">
        <v>234</v>
      </c>
      <c r="HP154" t="s">
        <v>234</v>
      </c>
    </row>
    <row r="155" spans="1:224" x14ac:dyDescent="0.2">
      <c r="A155" t="s">
        <v>391</v>
      </c>
      <c r="B155" t="s">
        <v>234</v>
      </c>
      <c r="C155" t="s">
        <v>234</v>
      </c>
      <c r="D155" t="s">
        <v>238</v>
      </c>
      <c r="E155" t="s">
        <v>237</v>
      </c>
      <c r="F155" t="s">
        <v>234</v>
      </c>
      <c r="G155" t="s">
        <v>236</v>
      </c>
      <c r="H155" t="s">
        <v>234</v>
      </c>
      <c r="I155" t="s">
        <v>235</v>
      </c>
      <c r="J155" t="s">
        <v>238</v>
      </c>
      <c r="K155" t="s">
        <v>236</v>
      </c>
      <c r="L155" t="s">
        <v>234</v>
      </c>
      <c r="M155" t="s">
        <v>234</v>
      </c>
      <c r="N155" t="s">
        <v>238</v>
      </c>
      <c r="Q155" t="s">
        <v>236</v>
      </c>
      <c r="R155" t="s">
        <v>234</v>
      </c>
      <c r="S155" t="s">
        <v>234</v>
      </c>
      <c r="T155" t="s">
        <v>234</v>
      </c>
      <c r="U155" t="s">
        <v>234</v>
      </c>
      <c r="V155" t="s">
        <v>234</v>
      </c>
      <c r="W155" t="s">
        <v>236</v>
      </c>
      <c r="X155" t="s">
        <v>236</v>
      </c>
      <c r="Y155" t="s">
        <v>234</v>
      </c>
      <c r="Z155" t="s">
        <v>236</v>
      </c>
      <c r="AA155" t="s">
        <v>234</v>
      </c>
      <c r="AB155" t="s">
        <v>234</v>
      </c>
      <c r="AC155" t="s">
        <v>234</v>
      </c>
      <c r="AF155" t="s">
        <v>234</v>
      </c>
      <c r="AG155" t="s">
        <v>234</v>
      </c>
      <c r="AH155" t="s">
        <v>236</v>
      </c>
      <c r="AI155" t="s">
        <v>234</v>
      </c>
      <c r="AJ155" t="s">
        <v>234</v>
      </c>
      <c r="AK155" t="s">
        <v>236</v>
      </c>
      <c r="AL155" t="s">
        <v>236</v>
      </c>
      <c r="AM155" t="s">
        <v>236</v>
      </c>
      <c r="AN155" t="s">
        <v>236</v>
      </c>
      <c r="AO155" t="s">
        <v>236</v>
      </c>
      <c r="AP155" t="s">
        <v>236</v>
      </c>
      <c r="AQ155" t="s">
        <v>234</v>
      </c>
      <c r="AR155" t="s">
        <v>234</v>
      </c>
      <c r="AU155" t="s">
        <v>238</v>
      </c>
      <c r="AV155" t="s">
        <v>234</v>
      </c>
      <c r="AW155" t="s">
        <v>234</v>
      </c>
      <c r="AX155" t="s">
        <v>236</v>
      </c>
      <c r="AY155" t="s">
        <v>236</v>
      </c>
      <c r="AZ155" t="s">
        <v>234</v>
      </c>
      <c r="BA155" t="s">
        <v>236</v>
      </c>
      <c r="BB155" t="s">
        <v>236</v>
      </c>
      <c r="BC155" t="s">
        <v>236</v>
      </c>
      <c r="BD155" t="s">
        <v>236</v>
      </c>
      <c r="BE155" t="s">
        <v>234</v>
      </c>
      <c r="BH155" t="s">
        <v>234</v>
      </c>
      <c r="BI155" t="s">
        <v>234</v>
      </c>
      <c r="BJ155" t="s">
        <v>234</v>
      </c>
      <c r="BK155" t="s">
        <v>234</v>
      </c>
      <c r="BL155" t="s">
        <v>234</v>
      </c>
      <c r="BM155" t="s">
        <v>234</v>
      </c>
      <c r="BN155" t="s">
        <v>236</v>
      </c>
      <c r="BO155" t="s">
        <v>234</v>
      </c>
      <c r="BP155" t="s">
        <v>236</v>
      </c>
      <c r="BQ155" t="s">
        <v>234</v>
      </c>
      <c r="BR155" t="s">
        <v>234</v>
      </c>
      <c r="BS155" t="s">
        <v>234</v>
      </c>
      <c r="BT155" t="s">
        <v>236</v>
      </c>
      <c r="BW155" t="s">
        <v>234</v>
      </c>
      <c r="BX155" t="s">
        <v>234</v>
      </c>
      <c r="BY155" t="s">
        <v>234</v>
      </c>
      <c r="BZ155" t="s">
        <v>234</v>
      </c>
      <c r="CA155" t="s">
        <v>234</v>
      </c>
      <c r="CB155" t="s">
        <v>234</v>
      </c>
      <c r="CC155" t="s">
        <v>238</v>
      </c>
      <c r="CD155" t="s">
        <v>234</v>
      </c>
      <c r="CE155" t="s">
        <v>234</v>
      </c>
      <c r="CF155" t="s">
        <v>234</v>
      </c>
      <c r="CG155" t="s">
        <v>234</v>
      </c>
      <c r="CH155" t="s">
        <v>236</v>
      </c>
      <c r="CK155" t="s">
        <v>234</v>
      </c>
      <c r="CL155" t="s">
        <v>234</v>
      </c>
      <c r="CM155" t="s">
        <v>234</v>
      </c>
      <c r="CN155" t="s">
        <v>236</v>
      </c>
      <c r="CO155" t="s">
        <v>234</v>
      </c>
      <c r="CP155" t="s">
        <v>234</v>
      </c>
      <c r="CQ155" t="s">
        <v>234</v>
      </c>
      <c r="DF155" t="s">
        <v>234</v>
      </c>
      <c r="DG155" t="s">
        <v>234</v>
      </c>
      <c r="DH155" t="s">
        <v>234</v>
      </c>
      <c r="DI155" t="s">
        <v>234</v>
      </c>
      <c r="DJ155" t="s">
        <v>234</v>
      </c>
      <c r="DK155" t="s">
        <v>234</v>
      </c>
      <c r="DL155" t="s">
        <v>234</v>
      </c>
      <c r="DM155" t="s">
        <v>234</v>
      </c>
      <c r="DN155" t="s">
        <v>234</v>
      </c>
      <c r="DO155" t="s">
        <v>234</v>
      </c>
      <c r="DP155" t="s">
        <v>234</v>
      </c>
      <c r="DQ155" t="s">
        <v>234</v>
      </c>
      <c r="DR155" t="s">
        <v>234</v>
      </c>
      <c r="DS155" t="s">
        <v>234</v>
      </c>
      <c r="DT155" t="s">
        <v>234</v>
      </c>
      <c r="DX155" t="s">
        <v>234</v>
      </c>
      <c r="DY155" t="s">
        <v>238</v>
      </c>
      <c r="DZ155" t="s">
        <v>234</v>
      </c>
      <c r="EA155" t="s">
        <v>234</v>
      </c>
      <c r="EB155" t="s">
        <v>235</v>
      </c>
      <c r="EC155" t="s">
        <v>235</v>
      </c>
      <c r="ED155" t="s">
        <v>234</v>
      </c>
      <c r="EE155" t="s">
        <v>234</v>
      </c>
      <c r="EF155" t="s">
        <v>234</v>
      </c>
      <c r="EG155" t="s">
        <v>234</v>
      </c>
      <c r="EH155" t="s">
        <v>234</v>
      </c>
      <c r="EI155" t="s">
        <v>234</v>
      </c>
      <c r="EJ155" t="s">
        <v>234</v>
      </c>
      <c r="EK155" t="s">
        <v>234</v>
      </c>
      <c r="EL155" t="s">
        <v>235</v>
      </c>
      <c r="EM155" t="s">
        <v>234</v>
      </c>
      <c r="EN155" t="s">
        <v>234</v>
      </c>
      <c r="EO155" t="s">
        <v>234</v>
      </c>
      <c r="EP155" t="s">
        <v>234</v>
      </c>
      <c r="EQ155" t="s">
        <v>234</v>
      </c>
      <c r="ER155" t="s">
        <v>234</v>
      </c>
      <c r="ES155" t="s">
        <v>234</v>
      </c>
      <c r="ET155" t="s">
        <v>234</v>
      </c>
      <c r="EU155" t="s">
        <v>234</v>
      </c>
      <c r="EV155" t="s">
        <v>234</v>
      </c>
      <c r="EW155" t="s">
        <v>234</v>
      </c>
      <c r="EX155" t="s">
        <v>234</v>
      </c>
      <c r="EY155" t="s">
        <v>234</v>
      </c>
      <c r="EZ155" t="s">
        <v>234</v>
      </c>
      <c r="FA155" t="s">
        <v>234</v>
      </c>
      <c r="FB155" t="s">
        <v>236</v>
      </c>
      <c r="FC155" t="s">
        <v>234</v>
      </c>
      <c r="FD155" t="s">
        <v>234</v>
      </c>
      <c r="FE155" t="s">
        <v>234</v>
      </c>
      <c r="FF155" t="s">
        <v>234</v>
      </c>
      <c r="FG155" t="s">
        <v>234</v>
      </c>
      <c r="FH155" t="s">
        <v>234</v>
      </c>
      <c r="FI155" t="s">
        <v>234</v>
      </c>
      <c r="FJ155" t="s">
        <v>234</v>
      </c>
      <c r="FK155" t="s">
        <v>234</v>
      </c>
      <c r="FL155" t="s">
        <v>234</v>
      </c>
      <c r="FM155" t="s">
        <v>234</v>
      </c>
      <c r="FN155" t="s">
        <v>237</v>
      </c>
      <c r="FO155" t="s">
        <v>236</v>
      </c>
      <c r="FP155" t="s">
        <v>234</v>
      </c>
      <c r="FQ155" t="s">
        <v>234</v>
      </c>
      <c r="FR155" t="s">
        <v>234</v>
      </c>
      <c r="FU155" t="s">
        <v>234</v>
      </c>
      <c r="FV155" t="s">
        <v>234</v>
      </c>
      <c r="FW155" t="s">
        <v>234</v>
      </c>
      <c r="FX155" t="s">
        <v>234</v>
      </c>
      <c r="FY155" t="s">
        <v>234</v>
      </c>
      <c r="FZ155" t="s">
        <v>234</v>
      </c>
      <c r="GA155" t="s">
        <v>236</v>
      </c>
      <c r="GB155" t="s">
        <v>236</v>
      </c>
      <c r="GC155" t="s">
        <v>236</v>
      </c>
      <c r="GD155" t="s">
        <v>236</v>
      </c>
      <c r="GE155" t="s">
        <v>236</v>
      </c>
      <c r="GF155" t="s">
        <v>234</v>
      </c>
      <c r="GG155" t="s">
        <v>236</v>
      </c>
      <c r="GH155" t="s">
        <v>234</v>
      </c>
      <c r="GI155" t="s">
        <v>234</v>
      </c>
      <c r="GJ155" t="s">
        <v>234</v>
      </c>
      <c r="GK155" t="s">
        <v>238</v>
      </c>
      <c r="GL155" t="s">
        <v>238</v>
      </c>
      <c r="GM155" t="s">
        <v>234</v>
      </c>
      <c r="GN155" t="s">
        <v>234</v>
      </c>
      <c r="GO155" t="s">
        <v>236</v>
      </c>
      <c r="GP155" t="s">
        <v>234</v>
      </c>
      <c r="GQ155" t="s">
        <v>234</v>
      </c>
      <c r="GR155" t="s">
        <v>234</v>
      </c>
      <c r="GS155" t="s">
        <v>234</v>
      </c>
      <c r="GT155" t="s">
        <v>234</v>
      </c>
      <c r="GU155" t="s">
        <v>234</v>
      </c>
      <c r="GV155" t="s">
        <v>234</v>
      </c>
      <c r="GW155" t="s">
        <v>234</v>
      </c>
      <c r="GX155" t="s">
        <v>234</v>
      </c>
      <c r="GY155" t="s">
        <v>234</v>
      </c>
      <c r="GZ155" t="s">
        <v>234</v>
      </c>
      <c r="HA155" t="s">
        <v>234</v>
      </c>
      <c r="HB155" t="s">
        <v>234</v>
      </c>
      <c r="HC155" t="s">
        <v>234</v>
      </c>
      <c r="HD155" t="s">
        <v>234</v>
      </c>
      <c r="HE155" t="s">
        <v>234</v>
      </c>
      <c r="HF155" t="s">
        <v>234</v>
      </c>
      <c r="HG155" t="s">
        <v>234</v>
      </c>
      <c r="HH155" t="s">
        <v>234</v>
      </c>
      <c r="HI155" t="s">
        <v>237</v>
      </c>
      <c r="HJ155" t="s">
        <v>234</v>
      </c>
      <c r="HK155" t="s">
        <v>234</v>
      </c>
      <c r="HL155" t="s">
        <v>237</v>
      </c>
      <c r="HM155" t="s">
        <v>234</v>
      </c>
      <c r="HN155" t="s">
        <v>234</v>
      </c>
      <c r="HO155" t="s">
        <v>234</v>
      </c>
      <c r="HP155" t="s">
        <v>234</v>
      </c>
    </row>
    <row r="156" spans="1:224" x14ac:dyDescent="0.2">
      <c r="A156" t="s">
        <v>392</v>
      </c>
      <c r="B156" t="s">
        <v>234</v>
      </c>
      <c r="C156" t="s">
        <v>234</v>
      </c>
      <c r="D156" t="s">
        <v>238</v>
      </c>
      <c r="E156" t="s">
        <v>237</v>
      </c>
      <c r="F156" t="s">
        <v>234</v>
      </c>
      <c r="G156" t="s">
        <v>241</v>
      </c>
      <c r="H156" t="s">
        <v>234</v>
      </c>
      <c r="I156" t="s">
        <v>236</v>
      </c>
      <c r="J156" t="s">
        <v>238</v>
      </c>
      <c r="K156" t="s">
        <v>236</v>
      </c>
      <c r="L156" t="s">
        <v>234</v>
      </c>
      <c r="M156" t="s">
        <v>234</v>
      </c>
      <c r="N156" t="s">
        <v>238</v>
      </c>
      <c r="Q156" t="s">
        <v>236</v>
      </c>
      <c r="R156" t="s">
        <v>234</v>
      </c>
      <c r="S156" t="s">
        <v>234</v>
      </c>
      <c r="T156" t="s">
        <v>234</v>
      </c>
      <c r="U156" t="s">
        <v>234</v>
      </c>
      <c r="V156" t="s">
        <v>234</v>
      </c>
      <c r="W156" t="s">
        <v>236</v>
      </c>
      <c r="X156" t="s">
        <v>236</v>
      </c>
      <c r="Y156" t="s">
        <v>234</v>
      </c>
      <c r="Z156" t="s">
        <v>236</v>
      </c>
      <c r="AA156" t="s">
        <v>234</v>
      </c>
      <c r="AB156" t="s">
        <v>234</v>
      </c>
      <c r="AC156" t="s">
        <v>234</v>
      </c>
      <c r="AF156" t="s">
        <v>234</v>
      </c>
      <c r="AG156" t="s">
        <v>234</v>
      </c>
      <c r="AH156" t="s">
        <v>236</v>
      </c>
      <c r="AI156" t="s">
        <v>234</v>
      </c>
      <c r="AJ156" t="s">
        <v>234</v>
      </c>
      <c r="AK156" t="s">
        <v>236</v>
      </c>
      <c r="AL156" t="s">
        <v>236</v>
      </c>
      <c r="AM156" t="s">
        <v>236</v>
      </c>
      <c r="AN156" t="s">
        <v>234</v>
      </c>
      <c r="AO156" t="s">
        <v>236</v>
      </c>
      <c r="AP156" t="s">
        <v>236</v>
      </c>
      <c r="AQ156" t="s">
        <v>234</v>
      </c>
      <c r="AR156" t="s">
        <v>234</v>
      </c>
      <c r="AU156" t="s">
        <v>238</v>
      </c>
      <c r="AV156" t="s">
        <v>234</v>
      </c>
      <c r="AW156" t="s">
        <v>234</v>
      </c>
      <c r="AX156" t="s">
        <v>236</v>
      </c>
      <c r="AY156" t="s">
        <v>236</v>
      </c>
      <c r="AZ156" t="s">
        <v>234</v>
      </c>
      <c r="BA156" t="s">
        <v>236</v>
      </c>
      <c r="BB156" t="s">
        <v>236</v>
      </c>
      <c r="BC156" t="s">
        <v>236</v>
      </c>
      <c r="BD156" t="s">
        <v>236</v>
      </c>
      <c r="BE156" t="s">
        <v>234</v>
      </c>
      <c r="BH156" t="s">
        <v>234</v>
      </c>
      <c r="BI156" t="s">
        <v>234</v>
      </c>
      <c r="BJ156" t="s">
        <v>234</v>
      </c>
      <c r="BK156" t="s">
        <v>234</v>
      </c>
      <c r="BL156" t="s">
        <v>234</v>
      </c>
      <c r="BM156" t="s">
        <v>234</v>
      </c>
      <c r="BN156" t="s">
        <v>241</v>
      </c>
      <c r="BO156" t="s">
        <v>234</v>
      </c>
      <c r="BP156" t="s">
        <v>236</v>
      </c>
      <c r="BQ156" t="s">
        <v>234</v>
      </c>
      <c r="BR156" t="s">
        <v>234</v>
      </c>
      <c r="BS156" t="s">
        <v>234</v>
      </c>
      <c r="BT156" t="s">
        <v>236</v>
      </c>
      <c r="BW156" t="s">
        <v>234</v>
      </c>
      <c r="BX156" t="s">
        <v>234</v>
      </c>
      <c r="BY156" t="s">
        <v>234</v>
      </c>
      <c r="BZ156" t="s">
        <v>234</v>
      </c>
      <c r="CA156" t="s">
        <v>234</v>
      </c>
      <c r="CB156" t="s">
        <v>234</v>
      </c>
      <c r="CC156" t="s">
        <v>238</v>
      </c>
      <c r="CD156" t="s">
        <v>234</v>
      </c>
      <c r="CE156" t="s">
        <v>234</v>
      </c>
      <c r="CF156" t="s">
        <v>234</v>
      </c>
      <c r="CG156" t="s">
        <v>234</v>
      </c>
      <c r="CH156" t="s">
        <v>236</v>
      </c>
      <c r="CK156" t="s">
        <v>234</v>
      </c>
      <c r="CL156" t="s">
        <v>234</v>
      </c>
      <c r="CM156" t="s">
        <v>234</v>
      </c>
      <c r="CN156" t="s">
        <v>236</v>
      </c>
      <c r="CO156" t="s">
        <v>234</v>
      </c>
      <c r="CP156" t="s">
        <v>234</v>
      </c>
      <c r="CQ156" t="s">
        <v>234</v>
      </c>
      <c r="DF156" t="s">
        <v>234</v>
      </c>
      <c r="DG156" t="s">
        <v>234</v>
      </c>
      <c r="DH156" t="s">
        <v>234</v>
      </c>
      <c r="DI156" t="s">
        <v>234</v>
      </c>
      <c r="DJ156" t="s">
        <v>234</v>
      </c>
      <c r="DK156" t="s">
        <v>234</v>
      </c>
      <c r="DL156" t="s">
        <v>234</v>
      </c>
      <c r="DM156" t="s">
        <v>234</v>
      </c>
      <c r="DN156" t="s">
        <v>234</v>
      </c>
      <c r="DO156" t="s">
        <v>234</v>
      </c>
      <c r="DP156" t="s">
        <v>234</v>
      </c>
      <c r="DQ156" t="s">
        <v>234</v>
      </c>
      <c r="DR156" t="s">
        <v>234</v>
      </c>
      <c r="DS156" t="s">
        <v>234</v>
      </c>
      <c r="DT156" t="s">
        <v>234</v>
      </c>
      <c r="DX156" t="s">
        <v>234</v>
      </c>
      <c r="DY156" t="s">
        <v>238</v>
      </c>
      <c r="DZ156" t="s">
        <v>234</v>
      </c>
      <c r="EA156" t="s">
        <v>234</v>
      </c>
      <c r="EB156" t="s">
        <v>234</v>
      </c>
      <c r="EC156" t="s">
        <v>234</v>
      </c>
      <c r="ED156" t="s">
        <v>234</v>
      </c>
      <c r="EE156" t="s">
        <v>234</v>
      </c>
      <c r="EF156" t="s">
        <v>234</v>
      </c>
      <c r="EG156" t="s">
        <v>234</v>
      </c>
      <c r="EH156" t="s">
        <v>234</v>
      </c>
      <c r="EI156" t="s">
        <v>234</v>
      </c>
      <c r="EJ156" t="s">
        <v>234</v>
      </c>
      <c r="EK156" t="s">
        <v>234</v>
      </c>
      <c r="EL156" t="s">
        <v>237</v>
      </c>
      <c r="EM156" t="s">
        <v>234</v>
      </c>
      <c r="EN156" t="s">
        <v>234</v>
      </c>
      <c r="EO156" t="s">
        <v>234</v>
      </c>
      <c r="EP156" t="s">
        <v>234</v>
      </c>
      <c r="EQ156" t="s">
        <v>234</v>
      </c>
      <c r="ER156" t="s">
        <v>234</v>
      </c>
      <c r="ES156" t="s">
        <v>234</v>
      </c>
      <c r="ET156" t="s">
        <v>234</v>
      </c>
      <c r="EU156" t="s">
        <v>234</v>
      </c>
      <c r="EV156" t="s">
        <v>234</v>
      </c>
      <c r="EW156" t="s">
        <v>234</v>
      </c>
      <c r="EX156" t="s">
        <v>234</v>
      </c>
      <c r="EY156" t="s">
        <v>234</v>
      </c>
      <c r="EZ156" t="s">
        <v>234</v>
      </c>
      <c r="FA156" t="s">
        <v>234</v>
      </c>
      <c r="FB156" t="s">
        <v>241</v>
      </c>
      <c r="FC156" t="s">
        <v>234</v>
      </c>
      <c r="FD156" t="s">
        <v>241</v>
      </c>
      <c r="FE156" t="s">
        <v>234</v>
      </c>
      <c r="FF156" t="s">
        <v>234</v>
      </c>
      <c r="FG156" t="s">
        <v>234</v>
      </c>
      <c r="FH156" t="s">
        <v>234</v>
      </c>
      <c r="FI156" t="s">
        <v>234</v>
      </c>
      <c r="FJ156" t="s">
        <v>241</v>
      </c>
      <c r="FK156" t="s">
        <v>234</v>
      </c>
      <c r="FL156" t="s">
        <v>234</v>
      </c>
      <c r="FM156" t="s">
        <v>234</v>
      </c>
      <c r="FN156" t="s">
        <v>237</v>
      </c>
      <c r="FO156" t="s">
        <v>234</v>
      </c>
      <c r="FP156" t="s">
        <v>234</v>
      </c>
      <c r="FQ156" t="s">
        <v>234</v>
      </c>
      <c r="FR156" t="s">
        <v>234</v>
      </c>
      <c r="FU156" t="s">
        <v>234</v>
      </c>
      <c r="FV156" t="s">
        <v>234</v>
      </c>
      <c r="FW156" t="s">
        <v>234</v>
      </c>
      <c r="FX156" t="s">
        <v>234</v>
      </c>
      <c r="FY156" t="s">
        <v>234</v>
      </c>
      <c r="FZ156" t="s">
        <v>234</v>
      </c>
      <c r="GA156" t="s">
        <v>236</v>
      </c>
      <c r="GB156" t="s">
        <v>241</v>
      </c>
      <c r="GC156" t="s">
        <v>236</v>
      </c>
      <c r="GD156" t="s">
        <v>241</v>
      </c>
      <c r="GE156" t="s">
        <v>241</v>
      </c>
      <c r="GF156" t="s">
        <v>234</v>
      </c>
      <c r="GG156" t="s">
        <v>234</v>
      </c>
      <c r="GH156" t="s">
        <v>234</v>
      </c>
      <c r="GI156" t="s">
        <v>234</v>
      </c>
      <c r="GJ156" t="s">
        <v>234</v>
      </c>
      <c r="GK156" t="s">
        <v>238</v>
      </c>
      <c r="GL156" t="s">
        <v>237</v>
      </c>
      <c r="GM156" t="s">
        <v>234</v>
      </c>
      <c r="GN156" t="s">
        <v>234</v>
      </c>
      <c r="GO156" t="s">
        <v>234</v>
      </c>
      <c r="GP156" t="s">
        <v>234</v>
      </c>
      <c r="GQ156" t="s">
        <v>234</v>
      </c>
      <c r="GR156" t="s">
        <v>234</v>
      </c>
      <c r="GS156" t="s">
        <v>234</v>
      </c>
      <c r="GT156" t="s">
        <v>234</v>
      </c>
      <c r="GU156" t="s">
        <v>234</v>
      </c>
      <c r="GV156" t="s">
        <v>234</v>
      </c>
      <c r="GW156" t="s">
        <v>234</v>
      </c>
      <c r="GX156" t="s">
        <v>234</v>
      </c>
      <c r="GY156" t="s">
        <v>234</v>
      </c>
      <c r="GZ156" t="s">
        <v>234</v>
      </c>
      <c r="HA156" t="s">
        <v>234</v>
      </c>
      <c r="HB156" t="s">
        <v>234</v>
      </c>
      <c r="HC156" t="s">
        <v>234</v>
      </c>
      <c r="HD156" t="s">
        <v>234</v>
      </c>
      <c r="HE156" t="s">
        <v>234</v>
      </c>
      <c r="HF156" t="s">
        <v>234</v>
      </c>
      <c r="HG156" t="s">
        <v>234</v>
      </c>
      <c r="HH156" t="s">
        <v>234</v>
      </c>
      <c r="HI156" t="s">
        <v>237</v>
      </c>
      <c r="HJ156" t="s">
        <v>234</v>
      </c>
      <c r="HK156" t="s">
        <v>234</v>
      </c>
      <c r="HL156" t="s">
        <v>237</v>
      </c>
      <c r="HM156" t="s">
        <v>234</v>
      </c>
      <c r="HN156" t="s">
        <v>234</v>
      </c>
      <c r="HO156" t="s">
        <v>234</v>
      </c>
      <c r="HP156" t="s">
        <v>234</v>
      </c>
    </row>
    <row r="157" spans="1:224" x14ac:dyDescent="0.2">
      <c r="A157" t="s">
        <v>393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  <c r="G157" t="s">
        <v>238</v>
      </c>
      <c r="H157" t="s">
        <v>238</v>
      </c>
      <c r="I157" t="s">
        <v>236</v>
      </c>
      <c r="J157" t="s">
        <v>238</v>
      </c>
      <c r="K157" t="s">
        <v>238</v>
      </c>
      <c r="L157" t="s">
        <v>238</v>
      </c>
      <c r="M157" t="s">
        <v>238</v>
      </c>
      <c r="N157" t="s">
        <v>238</v>
      </c>
      <c r="Q157" t="s">
        <v>238</v>
      </c>
      <c r="R157" t="s">
        <v>238</v>
      </c>
      <c r="S157" t="s">
        <v>238</v>
      </c>
      <c r="T157" t="s">
        <v>238</v>
      </c>
      <c r="U157" t="s">
        <v>238</v>
      </c>
      <c r="V157" t="s">
        <v>238</v>
      </c>
      <c r="W157" t="s">
        <v>236</v>
      </c>
      <c r="X157" t="s">
        <v>238</v>
      </c>
      <c r="Y157" t="s">
        <v>238</v>
      </c>
      <c r="Z157" t="s">
        <v>236</v>
      </c>
      <c r="AA157" t="s">
        <v>238</v>
      </c>
      <c r="AB157" t="s">
        <v>238</v>
      </c>
      <c r="AC157" t="s">
        <v>238</v>
      </c>
      <c r="AF157" t="s">
        <v>238</v>
      </c>
      <c r="AG157" t="s">
        <v>238</v>
      </c>
      <c r="AH157" t="s">
        <v>236</v>
      </c>
      <c r="AI157" t="s">
        <v>238</v>
      </c>
      <c r="AJ157" t="s">
        <v>238</v>
      </c>
      <c r="AK157" t="s">
        <v>238</v>
      </c>
      <c r="AL157" t="s">
        <v>238</v>
      </c>
      <c r="AM157" t="s">
        <v>238</v>
      </c>
      <c r="AN157" t="s">
        <v>238</v>
      </c>
      <c r="AO157" t="s">
        <v>238</v>
      </c>
      <c r="AP157" t="s">
        <v>238</v>
      </c>
      <c r="AQ157" t="s">
        <v>238</v>
      </c>
      <c r="AR157" t="s">
        <v>238</v>
      </c>
      <c r="AU157" t="s">
        <v>238</v>
      </c>
      <c r="AV157" t="s">
        <v>238</v>
      </c>
      <c r="AW157" t="s">
        <v>238</v>
      </c>
      <c r="AX157" t="s">
        <v>236</v>
      </c>
      <c r="AY157" t="s">
        <v>238</v>
      </c>
      <c r="AZ157" t="s">
        <v>238</v>
      </c>
      <c r="BA157" t="s">
        <v>238</v>
      </c>
      <c r="BB157" t="s">
        <v>238</v>
      </c>
      <c r="BC157" t="s">
        <v>238</v>
      </c>
      <c r="BD157" t="s">
        <v>238</v>
      </c>
      <c r="BE157" t="s">
        <v>238</v>
      </c>
      <c r="BH157" t="s">
        <v>238</v>
      </c>
      <c r="BI157" t="s">
        <v>238</v>
      </c>
      <c r="BJ157" t="s">
        <v>238</v>
      </c>
      <c r="BK157" t="s">
        <v>238</v>
      </c>
      <c r="BL157" t="s">
        <v>238</v>
      </c>
      <c r="BM157" t="s">
        <v>238</v>
      </c>
      <c r="BN157" t="s">
        <v>238</v>
      </c>
      <c r="BO157" t="s">
        <v>238</v>
      </c>
      <c r="BP157" t="s">
        <v>238</v>
      </c>
      <c r="BQ157" t="s">
        <v>238</v>
      </c>
      <c r="BR157" t="s">
        <v>238</v>
      </c>
      <c r="BS157" t="s">
        <v>238</v>
      </c>
      <c r="BT157" t="s">
        <v>236</v>
      </c>
      <c r="BW157" t="s">
        <v>238</v>
      </c>
      <c r="BX157" t="s">
        <v>238</v>
      </c>
      <c r="BY157" t="s">
        <v>238</v>
      </c>
      <c r="BZ157" t="s">
        <v>238</v>
      </c>
      <c r="CA157" t="s">
        <v>238</v>
      </c>
      <c r="CB157" t="s">
        <v>238</v>
      </c>
      <c r="CC157" t="s">
        <v>238</v>
      </c>
      <c r="CD157" t="s">
        <v>238</v>
      </c>
      <c r="CE157" t="s">
        <v>238</v>
      </c>
      <c r="CF157" t="s">
        <v>238</v>
      </c>
      <c r="CG157" t="s">
        <v>238</v>
      </c>
      <c r="CH157" t="s">
        <v>238</v>
      </c>
      <c r="CK157" t="s">
        <v>236</v>
      </c>
      <c r="CL157" t="s">
        <v>236</v>
      </c>
      <c r="CM157" t="s">
        <v>238</v>
      </c>
      <c r="CN157" t="s">
        <v>236</v>
      </c>
      <c r="CO157" t="s">
        <v>236</v>
      </c>
      <c r="CP157" t="s">
        <v>236</v>
      </c>
      <c r="CQ157" t="s">
        <v>238</v>
      </c>
      <c r="DF157" t="s">
        <v>238</v>
      </c>
      <c r="DG157" t="s">
        <v>238</v>
      </c>
      <c r="DH157" t="s">
        <v>238</v>
      </c>
      <c r="DI157" t="s">
        <v>238</v>
      </c>
      <c r="DJ157" t="s">
        <v>238</v>
      </c>
      <c r="DK157" t="s">
        <v>238</v>
      </c>
      <c r="DL157" t="s">
        <v>238</v>
      </c>
      <c r="DM157" t="s">
        <v>238</v>
      </c>
      <c r="DN157" t="s">
        <v>236</v>
      </c>
      <c r="DO157" t="s">
        <v>238</v>
      </c>
      <c r="DP157" t="s">
        <v>236</v>
      </c>
      <c r="DQ157" t="s">
        <v>238</v>
      </c>
      <c r="DR157" t="s">
        <v>236</v>
      </c>
      <c r="DS157" t="s">
        <v>236</v>
      </c>
      <c r="DT157" t="s">
        <v>236</v>
      </c>
      <c r="DX157" t="s">
        <v>238</v>
      </c>
      <c r="DY157" t="s">
        <v>238</v>
      </c>
      <c r="DZ157" t="s">
        <v>238</v>
      </c>
      <c r="EA157" t="s">
        <v>238</v>
      </c>
      <c r="EB157" t="s">
        <v>238</v>
      </c>
      <c r="EC157" t="s">
        <v>238</v>
      </c>
      <c r="ED157" t="s">
        <v>238</v>
      </c>
      <c r="EE157" t="s">
        <v>238</v>
      </c>
      <c r="EF157" t="s">
        <v>238</v>
      </c>
      <c r="EG157" t="s">
        <v>238</v>
      </c>
      <c r="EH157" t="s">
        <v>238</v>
      </c>
      <c r="EI157" t="s">
        <v>238</v>
      </c>
      <c r="EJ157" t="s">
        <v>238</v>
      </c>
      <c r="EK157" t="s">
        <v>238</v>
      </c>
      <c r="EL157" t="s">
        <v>238</v>
      </c>
      <c r="EM157" t="s">
        <v>238</v>
      </c>
      <c r="EN157" t="s">
        <v>238</v>
      </c>
      <c r="EO157" t="s">
        <v>238</v>
      </c>
      <c r="EP157" t="s">
        <v>236</v>
      </c>
      <c r="EQ157" t="s">
        <v>236</v>
      </c>
      <c r="ER157" t="s">
        <v>236</v>
      </c>
      <c r="ES157" t="s">
        <v>236</v>
      </c>
      <c r="ET157" t="s">
        <v>236</v>
      </c>
      <c r="EU157" t="s">
        <v>236</v>
      </c>
      <c r="EV157" t="s">
        <v>238</v>
      </c>
      <c r="EW157" t="s">
        <v>238</v>
      </c>
      <c r="EX157" t="s">
        <v>238</v>
      </c>
      <c r="EY157" t="s">
        <v>238</v>
      </c>
      <c r="EZ157" t="s">
        <v>238</v>
      </c>
      <c r="FA157" t="s">
        <v>236</v>
      </c>
      <c r="FB157" t="s">
        <v>238</v>
      </c>
      <c r="FC157" t="s">
        <v>236</v>
      </c>
      <c r="FD157" t="s">
        <v>236</v>
      </c>
      <c r="FE157" t="s">
        <v>236</v>
      </c>
      <c r="FF157" t="s">
        <v>236</v>
      </c>
      <c r="FG157" t="s">
        <v>238</v>
      </c>
      <c r="FH157" t="s">
        <v>238</v>
      </c>
      <c r="FI157" t="s">
        <v>238</v>
      </c>
      <c r="FJ157" t="s">
        <v>238</v>
      </c>
      <c r="FK157" t="s">
        <v>238</v>
      </c>
      <c r="FL157" t="s">
        <v>238</v>
      </c>
      <c r="FM157" t="s">
        <v>238</v>
      </c>
      <c r="FN157" t="s">
        <v>238</v>
      </c>
      <c r="FO157" t="s">
        <v>238</v>
      </c>
      <c r="FP157" t="s">
        <v>238</v>
      </c>
      <c r="FQ157" t="s">
        <v>238</v>
      </c>
      <c r="FR157" t="s">
        <v>238</v>
      </c>
      <c r="FU157" t="s">
        <v>238</v>
      </c>
      <c r="FV157" t="s">
        <v>238</v>
      </c>
      <c r="FW157" t="s">
        <v>238</v>
      </c>
      <c r="FX157" t="s">
        <v>238</v>
      </c>
      <c r="FY157" t="s">
        <v>238</v>
      </c>
      <c r="FZ157" t="s">
        <v>238</v>
      </c>
      <c r="GA157" t="s">
        <v>238</v>
      </c>
      <c r="GB157" t="s">
        <v>238</v>
      </c>
      <c r="GC157" t="s">
        <v>238</v>
      </c>
      <c r="GD157" t="s">
        <v>238</v>
      </c>
      <c r="GE157" t="s">
        <v>238</v>
      </c>
      <c r="GF157" t="s">
        <v>238</v>
      </c>
      <c r="GG157" t="s">
        <v>238</v>
      </c>
      <c r="GH157" t="s">
        <v>238</v>
      </c>
      <c r="GI157" t="s">
        <v>238</v>
      </c>
      <c r="GJ157" t="s">
        <v>238</v>
      </c>
      <c r="GK157" t="s">
        <v>238</v>
      </c>
      <c r="GL157" t="s">
        <v>238</v>
      </c>
      <c r="GM157" t="s">
        <v>236</v>
      </c>
      <c r="GN157" t="s">
        <v>236</v>
      </c>
      <c r="GO157" t="s">
        <v>236</v>
      </c>
      <c r="GP157" t="s">
        <v>236</v>
      </c>
      <c r="GQ157" t="s">
        <v>236</v>
      </c>
      <c r="GR157" t="s">
        <v>236</v>
      </c>
      <c r="GS157" t="s">
        <v>238</v>
      </c>
      <c r="GT157" t="s">
        <v>238</v>
      </c>
      <c r="GU157" t="s">
        <v>238</v>
      </c>
      <c r="GV157" t="s">
        <v>238</v>
      </c>
      <c r="GW157" t="s">
        <v>238</v>
      </c>
      <c r="GX157" t="s">
        <v>238</v>
      </c>
      <c r="GY157" t="s">
        <v>236</v>
      </c>
      <c r="GZ157" t="s">
        <v>236</v>
      </c>
      <c r="HA157" t="s">
        <v>236</v>
      </c>
      <c r="HB157" t="s">
        <v>236</v>
      </c>
      <c r="HC157" t="s">
        <v>236</v>
      </c>
      <c r="HD157" t="s">
        <v>236</v>
      </c>
      <c r="HE157" t="s">
        <v>238</v>
      </c>
      <c r="HF157" t="s">
        <v>238</v>
      </c>
      <c r="HG157" t="s">
        <v>238</v>
      </c>
      <c r="HH157" t="s">
        <v>238</v>
      </c>
      <c r="HI157" t="s">
        <v>238</v>
      </c>
      <c r="HJ157" t="s">
        <v>238</v>
      </c>
      <c r="HK157" t="s">
        <v>238</v>
      </c>
      <c r="HL157" t="s">
        <v>238</v>
      </c>
      <c r="HM157" t="s">
        <v>238</v>
      </c>
      <c r="HN157" t="s">
        <v>238</v>
      </c>
      <c r="HO157" t="s">
        <v>238</v>
      </c>
      <c r="HP157" t="s">
        <v>238</v>
      </c>
    </row>
    <row r="158" spans="1:224" x14ac:dyDescent="0.2">
      <c r="A158" t="s">
        <v>394</v>
      </c>
      <c r="B158" t="s">
        <v>234</v>
      </c>
      <c r="C158" t="s">
        <v>234</v>
      </c>
      <c r="D158" t="s">
        <v>234</v>
      </c>
      <c r="E158" t="s">
        <v>234</v>
      </c>
      <c r="F158" t="s">
        <v>234</v>
      </c>
      <c r="G158" t="s">
        <v>234</v>
      </c>
      <c r="H158" t="s">
        <v>234</v>
      </c>
      <c r="I158" t="s">
        <v>234</v>
      </c>
      <c r="J158" t="s">
        <v>234</v>
      </c>
      <c r="K158" t="s">
        <v>234</v>
      </c>
      <c r="L158" t="s">
        <v>234</v>
      </c>
      <c r="M158" t="s">
        <v>234</v>
      </c>
      <c r="N158" t="s">
        <v>234</v>
      </c>
      <c r="Q158" t="s">
        <v>234</v>
      </c>
      <c r="R158" t="s">
        <v>234</v>
      </c>
      <c r="S158" t="s">
        <v>234</v>
      </c>
      <c r="T158" t="s">
        <v>234</v>
      </c>
      <c r="U158" t="s">
        <v>234</v>
      </c>
      <c r="V158" t="s">
        <v>234</v>
      </c>
      <c r="W158" t="s">
        <v>236</v>
      </c>
      <c r="X158" t="s">
        <v>234</v>
      </c>
      <c r="Y158" t="s">
        <v>234</v>
      </c>
      <c r="Z158" t="s">
        <v>236</v>
      </c>
      <c r="AA158" t="s">
        <v>234</v>
      </c>
      <c r="AB158" t="s">
        <v>234</v>
      </c>
      <c r="AC158" t="s">
        <v>237</v>
      </c>
      <c r="AF158" t="s">
        <v>236</v>
      </c>
      <c r="AG158" t="s">
        <v>236</v>
      </c>
      <c r="AH158" t="s">
        <v>236</v>
      </c>
      <c r="AI158" t="s">
        <v>236</v>
      </c>
      <c r="AJ158" t="s">
        <v>236</v>
      </c>
      <c r="AK158" t="s">
        <v>236</v>
      </c>
      <c r="AL158" t="s">
        <v>236</v>
      </c>
      <c r="AM158" t="s">
        <v>236</v>
      </c>
      <c r="AN158" t="s">
        <v>236</v>
      </c>
      <c r="AO158" t="s">
        <v>236</v>
      </c>
      <c r="AP158" t="s">
        <v>236</v>
      </c>
      <c r="AQ158" t="s">
        <v>236</v>
      </c>
      <c r="AR158" t="s">
        <v>236</v>
      </c>
      <c r="AU158" t="s">
        <v>234</v>
      </c>
      <c r="AV158" t="s">
        <v>234</v>
      </c>
      <c r="AW158" t="s">
        <v>236</v>
      </c>
      <c r="AX158" t="s">
        <v>236</v>
      </c>
      <c r="AY158" t="s">
        <v>234</v>
      </c>
      <c r="AZ158" t="s">
        <v>234</v>
      </c>
      <c r="BA158" t="s">
        <v>238</v>
      </c>
      <c r="BB158" t="s">
        <v>234</v>
      </c>
      <c r="BC158" t="s">
        <v>234</v>
      </c>
      <c r="BD158" t="s">
        <v>234</v>
      </c>
      <c r="BE158" t="s">
        <v>234</v>
      </c>
      <c r="BH158" t="s">
        <v>234</v>
      </c>
      <c r="BI158" t="s">
        <v>234</v>
      </c>
      <c r="BJ158" t="s">
        <v>237</v>
      </c>
      <c r="BK158" t="s">
        <v>234</v>
      </c>
      <c r="BL158" t="s">
        <v>234</v>
      </c>
      <c r="BM158" t="s">
        <v>234</v>
      </c>
      <c r="BN158" t="s">
        <v>234</v>
      </c>
      <c r="BO158" t="s">
        <v>234</v>
      </c>
      <c r="BP158" t="s">
        <v>234</v>
      </c>
      <c r="BQ158" t="s">
        <v>234</v>
      </c>
      <c r="BR158" t="s">
        <v>234</v>
      </c>
      <c r="BS158" t="s">
        <v>234</v>
      </c>
      <c r="BT158" t="s">
        <v>236</v>
      </c>
      <c r="BW158" t="s">
        <v>234</v>
      </c>
      <c r="BX158" t="s">
        <v>234</v>
      </c>
      <c r="BY158" t="s">
        <v>234</v>
      </c>
      <c r="BZ158" t="s">
        <v>234</v>
      </c>
      <c r="CA158" t="s">
        <v>234</v>
      </c>
      <c r="CB158" t="s">
        <v>234</v>
      </c>
      <c r="CC158" t="s">
        <v>238</v>
      </c>
      <c r="CD158" t="s">
        <v>234</v>
      </c>
      <c r="CE158" t="s">
        <v>234</v>
      </c>
      <c r="CF158" t="s">
        <v>234</v>
      </c>
      <c r="CG158" t="s">
        <v>234</v>
      </c>
      <c r="CH158" t="s">
        <v>234</v>
      </c>
      <c r="CK158" t="s">
        <v>234</v>
      </c>
      <c r="CL158" t="s">
        <v>234</v>
      </c>
      <c r="CM158" t="s">
        <v>236</v>
      </c>
      <c r="CN158" t="s">
        <v>234</v>
      </c>
      <c r="CO158" t="s">
        <v>234</v>
      </c>
      <c r="CP158" t="s">
        <v>234</v>
      </c>
      <c r="CQ158" t="s">
        <v>234</v>
      </c>
      <c r="DF158" t="s">
        <v>234</v>
      </c>
      <c r="DG158" t="s">
        <v>234</v>
      </c>
      <c r="DH158" t="s">
        <v>234</v>
      </c>
      <c r="DI158" t="s">
        <v>234</v>
      </c>
      <c r="DJ158" t="s">
        <v>234</v>
      </c>
      <c r="DK158" t="s">
        <v>234</v>
      </c>
      <c r="DL158" t="s">
        <v>234</v>
      </c>
      <c r="DM158" t="s">
        <v>234</v>
      </c>
      <c r="DN158" t="s">
        <v>234</v>
      </c>
      <c r="DO158" t="s">
        <v>234</v>
      </c>
      <c r="DP158" t="s">
        <v>234</v>
      </c>
      <c r="DQ158" t="s">
        <v>237</v>
      </c>
      <c r="DR158" t="s">
        <v>234</v>
      </c>
      <c r="DS158" t="s">
        <v>234</v>
      </c>
      <c r="DT158" t="s">
        <v>234</v>
      </c>
      <c r="DX158" t="s">
        <v>234</v>
      </c>
      <c r="DY158" t="s">
        <v>236</v>
      </c>
      <c r="DZ158" t="s">
        <v>234</v>
      </c>
      <c r="EA158" t="s">
        <v>234</v>
      </c>
      <c r="EB158" t="s">
        <v>234</v>
      </c>
      <c r="EC158" t="s">
        <v>234</v>
      </c>
      <c r="ED158" t="s">
        <v>234</v>
      </c>
      <c r="EE158" t="s">
        <v>234</v>
      </c>
      <c r="EF158" t="s">
        <v>234</v>
      </c>
      <c r="EG158" t="s">
        <v>234</v>
      </c>
      <c r="EH158" t="s">
        <v>234</v>
      </c>
      <c r="EI158" t="s">
        <v>234</v>
      </c>
      <c r="EJ158" t="s">
        <v>234</v>
      </c>
      <c r="EK158" t="s">
        <v>234</v>
      </c>
      <c r="EL158" t="s">
        <v>234</v>
      </c>
      <c r="EM158" t="s">
        <v>234</v>
      </c>
      <c r="EN158" t="s">
        <v>234</v>
      </c>
      <c r="EO158" t="s">
        <v>234</v>
      </c>
      <c r="EP158" t="s">
        <v>234</v>
      </c>
      <c r="EQ158" t="s">
        <v>234</v>
      </c>
      <c r="ER158" t="s">
        <v>234</v>
      </c>
      <c r="ES158" t="s">
        <v>234</v>
      </c>
      <c r="ET158" t="s">
        <v>234</v>
      </c>
      <c r="EU158" t="s">
        <v>234</v>
      </c>
      <c r="EV158" t="s">
        <v>234</v>
      </c>
      <c r="EW158" t="s">
        <v>234</v>
      </c>
      <c r="EX158" t="s">
        <v>234</v>
      </c>
      <c r="EY158" t="s">
        <v>234</v>
      </c>
      <c r="EZ158" t="s">
        <v>234</v>
      </c>
      <c r="FA158" t="s">
        <v>234</v>
      </c>
      <c r="FB158" t="s">
        <v>234</v>
      </c>
      <c r="FC158" t="s">
        <v>234</v>
      </c>
      <c r="FD158" t="s">
        <v>234</v>
      </c>
      <c r="FE158" t="s">
        <v>234</v>
      </c>
      <c r="FF158" t="s">
        <v>234</v>
      </c>
      <c r="FG158" t="s">
        <v>234</v>
      </c>
      <c r="FH158" t="s">
        <v>234</v>
      </c>
      <c r="FI158" t="s">
        <v>237</v>
      </c>
      <c r="FJ158" t="s">
        <v>234</v>
      </c>
      <c r="FK158" t="s">
        <v>234</v>
      </c>
      <c r="FL158" t="s">
        <v>234</v>
      </c>
      <c r="FM158" t="s">
        <v>234</v>
      </c>
      <c r="FN158" t="s">
        <v>234</v>
      </c>
      <c r="FO158" t="s">
        <v>234</v>
      </c>
      <c r="FP158" t="s">
        <v>234</v>
      </c>
      <c r="FQ158" t="s">
        <v>234</v>
      </c>
      <c r="FR158" t="s">
        <v>234</v>
      </c>
      <c r="FU158" t="s">
        <v>234</v>
      </c>
      <c r="FV158" t="s">
        <v>234</v>
      </c>
      <c r="FW158" t="s">
        <v>234</v>
      </c>
      <c r="FX158" t="s">
        <v>234</v>
      </c>
      <c r="FY158" t="s">
        <v>234</v>
      </c>
      <c r="FZ158" t="s">
        <v>234</v>
      </c>
      <c r="GA158" t="s">
        <v>234</v>
      </c>
      <c r="GB158" t="s">
        <v>234</v>
      </c>
      <c r="GC158" t="s">
        <v>234</v>
      </c>
      <c r="GD158" t="s">
        <v>234</v>
      </c>
      <c r="GE158" t="s">
        <v>234</v>
      </c>
      <c r="GF158" t="s">
        <v>234</v>
      </c>
      <c r="GG158" t="s">
        <v>234</v>
      </c>
      <c r="GH158" t="s">
        <v>234</v>
      </c>
      <c r="GI158" t="s">
        <v>234</v>
      </c>
      <c r="GJ158" t="s">
        <v>234</v>
      </c>
      <c r="GK158" t="s">
        <v>234</v>
      </c>
      <c r="GL158" t="s">
        <v>234</v>
      </c>
      <c r="GM158" t="s">
        <v>234</v>
      </c>
      <c r="GN158" t="s">
        <v>234</v>
      </c>
      <c r="GO158" t="s">
        <v>234</v>
      </c>
      <c r="GP158" t="s">
        <v>234</v>
      </c>
      <c r="GQ158" t="s">
        <v>234</v>
      </c>
      <c r="GR158" t="s">
        <v>234</v>
      </c>
      <c r="GS158" t="s">
        <v>234</v>
      </c>
      <c r="GT158" t="s">
        <v>234</v>
      </c>
      <c r="GU158" t="s">
        <v>234</v>
      </c>
      <c r="GV158" t="s">
        <v>234</v>
      </c>
      <c r="GW158" t="s">
        <v>234</v>
      </c>
      <c r="GX158" t="s">
        <v>234</v>
      </c>
      <c r="GY158" t="s">
        <v>234</v>
      </c>
      <c r="GZ158" t="s">
        <v>234</v>
      </c>
      <c r="HA158" t="s">
        <v>234</v>
      </c>
      <c r="HB158" t="s">
        <v>234</v>
      </c>
      <c r="HC158" t="s">
        <v>234</v>
      </c>
      <c r="HD158" t="s">
        <v>234</v>
      </c>
      <c r="HE158" t="s">
        <v>237</v>
      </c>
      <c r="HF158" t="s">
        <v>234</v>
      </c>
      <c r="HG158" t="s">
        <v>234</v>
      </c>
      <c r="HH158" t="s">
        <v>234</v>
      </c>
      <c r="HI158" t="s">
        <v>234</v>
      </c>
      <c r="HJ158" t="s">
        <v>234</v>
      </c>
      <c r="HK158" t="s">
        <v>234</v>
      </c>
      <c r="HL158" t="s">
        <v>234</v>
      </c>
      <c r="HM158" t="s">
        <v>234</v>
      </c>
      <c r="HN158" t="s">
        <v>234</v>
      </c>
      <c r="HO158" t="s">
        <v>234</v>
      </c>
      <c r="HP158" t="s">
        <v>234</v>
      </c>
    </row>
    <row r="159" spans="1:224" x14ac:dyDescent="0.2">
      <c r="A159" t="s">
        <v>395</v>
      </c>
      <c r="B159" t="s">
        <v>234</v>
      </c>
      <c r="C159" t="s">
        <v>234</v>
      </c>
      <c r="D159" t="s">
        <v>234</v>
      </c>
      <c r="E159" t="s">
        <v>234</v>
      </c>
      <c r="F159" t="s">
        <v>234</v>
      </c>
      <c r="G159" t="s">
        <v>234</v>
      </c>
      <c r="H159" t="s">
        <v>234</v>
      </c>
      <c r="I159" t="s">
        <v>234</v>
      </c>
      <c r="J159" t="s">
        <v>234</v>
      </c>
      <c r="K159" t="s">
        <v>234</v>
      </c>
      <c r="L159" t="s">
        <v>234</v>
      </c>
      <c r="M159" t="s">
        <v>234</v>
      </c>
      <c r="N159" t="s">
        <v>234</v>
      </c>
      <c r="Q159" t="s">
        <v>234</v>
      </c>
      <c r="R159" t="s">
        <v>234</v>
      </c>
      <c r="S159" t="s">
        <v>234</v>
      </c>
      <c r="T159" t="s">
        <v>236</v>
      </c>
      <c r="U159" t="s">
        <v>234</v>
      </c>
      <c r="V159" t="s">
        <v>234</v>
      </c>
      <c r="W159" t="s">
        <v>236</v>
      </c>
      <c r="X159" t="s">
        <v>234</v>
      </c>
      <c r="Y159" t="s">
        <v>234</v>
      </c>
      <c r="Z159" t="s">
        <v>238</v>
      </c>
      <c r="AA159" t="s">
        <v>234</v>
      </c>
      <c r="AB159" t="s">
        <v>234</v>
      </c>
      <c r="AC159" t="s">
        <v>234</v>
      </c>
      <c r="AF159" t="s">
        <v>234</v>
      </c>
      <c r="AG159" t="s">
        <v>234</v>
      </c>
      <c r="AH159" t="s">
        <v>236</v>
      </c>
      <c r="AI159" t="s">
        <v>234</v>
      </c>
      <c r="AJ159" t="s">
        <v>234</v>
      </c>
      <c r="AK159" t="s">
        <v>234</v>
      </c>
      <c r="AL159" t="s">
        <v>234</v>
      </c>
      <c r="AM159" t="s">
        <v>234</v>
      </c>
      <c r="AN159" t="s">
        <v>234</v>
      </c>
      <c r="AO159" t="s">
        <v>234</v>
      </c>
      <c r="AP159" t="s">
        <v>234</v>
      </c>
      <c r="AQ159" t="s">
        <v>234</v>
      </c>
      <c r="AR159" t="s">
        <v>234</v>
      </c>
      <c r="AU159" t="s">
        <v>234</v>
      </c>
      <c r="AV159" t="s">
        <v>234</v>
      </c>
      <c r="AW159" t="s">
        <v>234</v>
      </c>
      <c r="AX159" t="s">
        <v>236</v>
      </c>
      <c r="AY159" t="s">
        <v>234</v>
      </c>
      <c r="AZ159" t="s">
        <v>234</v>
      </c>
      <c r="BA159" t="s">
        <v>234</v>
      </c>
      <c r="BB159" t="s">
        <v>234</v>
      </c>
      <c r="BC159" t="s">
        <v>234</v>
      </c>
      <c r="BD159" t="s">
        <v>234</v>
      </c>
      <c r="BE159" t="s">
        <v>234</v>
      </c>
      <c r="BH159" t="s">
        <v>234</v>
      </c>
      <c r="BI159" t="s">
        <v>234</v>
      </c>
      <c r="BJ159" t="s">
        <v>234</v>
      </c>
      <c r="BK159" t="s">
        <v>237</v>
      </c>
      <c r="BL159" t="s">
        <v>234</v>
      </c>
      <c r="BM159" t="s">
        <v>234</v>
      </c>
      <c r="BN159" t="s">
        <v>234</v>
      </c>
      <c r="BO159" t="s">
        <v>234</v>
      </c>
      <c r="BP159" t="s">
        <v>234</v>
      </c>
      <c r="BQ159" t="s">
        <v>234</v>
      </c>
      <c r="BR159" t="s">
        <v>234</v>
      </c>
      <c r="BS159" t="s">
        <v>234</v>
      </c>
      <c r="BT159" t="s">
        <v>236</v>
      </c>
      <c r="BW159" t="s">
        <v>234</v>
      </c>
      <c r="BX159" t="s">
        <v>234</v>
      </c>
      <c r="BY159" t="s">
        <v>234</v>
      </c>
      <c r="BZ159" t="s">
        <v>234</v>
      </c>
      <c r="CA159" t="s">
        <v>234</v>
      </c>
      <c r="CB159" t="s">
        <v>234</v>
      </c>
      <c r="CC159" t="s">
        <v>238</v>
      </c>
      <c r="CD159" t="s">
        <v>234</v>
      </c>
      <c r="CE159" t="s">
        <v>234</v>
      </c>
      <c r="CF159" t="s">
        <v>234</v>
      </c>
      <c r="CG159" t="s">
        <v>234</v>
      </c>
      <c r="CH159" t="s">
        <v>234</v>
      </c>
      <c r="CK159" t="s">
        <v>234</v>
      </c>
      <c r="CL159" t="s">
        <v>234</v>
      </c>
      <c r="CM159" t="s">
        <v>234</v>
      </c>
      <c r="CN159" t="s">
        <v>234</v>
      </c>
      <c r="CO159" t="s">
        <v>236</v>
      </c>
      <c r="CP159" t="s">
        <v>234</v>
      </c>
      <c r="CQ159" t="s">
        <v>234</v>
      </c>
      <c r="DF159" t="s">
        <v>234</v>
      </c>
      <c r="DG159" t="s">
        <v>234</v>
      </c>
      <c r="DH159" t="s">
        <v>234</v>
      </c>
      <c r="DI159" t="s">
        <v>234</v>
      </c>
      <c r="DJ159" t="s">
        <v>234</v>
      </c>
      <c r="DK159" t="s">
        <v>234</v>
      </c>
      <c r="DL159" t="s">
        <v>234</v>
      </c>
      <c r="DM159" t="s">
        <v>238</v>
      </c>
      <c r="DN159" t="s">
        <v>234</v>
      </c>
      <c r="DO159" t="s">
        <v>234</v>
      </c>
      <c r="DP159" t="s">
        <v>234</v>
      </c>
      <c r="DQ159" t="s">
        <v>234</v>
      </c>
      <c r="DR159" t="s">
        <v>234</v>
      </c>
      <c r="DS159" t="s">
        <v>234</v>
      </c>
      <c r="DT159" t="s">
        <v>234</v>
      </c>
      <c r="DX159" t="s">
        <v>234</v>
      </c>
      <c r="DY159" t="s">
        <v>234</v>
      </c>
      <c r="DZ159" t="s">
        <v>234</v>
      </c>
      <c r="EA159" t="s">
        <v>234</v>
      </c>
      <c r="EB159" t="s">
        <v>236</v>
      </c>
      <c r="EC159" t="s">
        <v>234</v>
      </c>
      <c r="ED159" t="s">
        <v>234</v>
      </c>
      <c r="EE159" t="s">
        <v>234</v>
      </c>
      <c r="EF159" t="s">
        <v>234</v>
      </c>
      <c r="EG159" t="s">
        <v>234</v>
      </c>
      <c r="EH159" t="s">
        <v>234</v>
      </c>
      <c r="EI159" t="s">
        <v>234</v>
      </c>
      <c r="EJ159" t="s">
        <v>234</v>
      </c>
      <c r="EK159" t="s">
        <v>234</v>
      </c>
      <c r="EL159" t="s">
        <v>234</v>
      </c>
      <c r="EM159" t="s">
        <v>234</v>
      </c>
      <c r="EN159" t="s">
        <v>234</v>
      </c>
      <c r="EO159" t="s">
        <v>234</v>
      </c>
      <c r="EP159" t="s">
        <v>234</v>
      </c>
      <c r="EQ159" t="s">
        <v>234</v>
      </c>
      <c r="ER159" t="s">
        <v>234</v>
      </c>
      <c r="ES159" t="s">
        <v>234</v>
      </c>
      <c r="ET159" t="s">
        <v>234</v>
      </c>
      <c r="EU159" t="s">
        <v>234</v>
      </c>
      <c r="EV159" t="s">
        <v>238</v>
      </c>
      <c r="EW159" t="s">
        <v>238</v>
      </c>
      <c r="EX159" t="s">
        <v>238</v>
      </c>
      <c r="EY159" t="s">
        <v>238</v>
      </c>
      <c r="EZ159" t="s">
        <v>238</v>
      </c>
      <c r="FA159" t="s">
        <v>234</v>
      </c>
      <c r="FB159" t="s">
        <v>234</v>
      </c>
      <c r="FC159" t="s">
        <v>234</v>
      </c>
      <c r="FD159" t="s">
        <v>234</v>
      </c>
      <c r="FE159" t="s">
        <v>234</v>
      </c>
      <c r="FF159" t="s">
        <v>234</v>
      </c>
      <c r="FG159" t="s">
        <v>234</v>
      </c>
      <c r="FH159" t="s">
        <v>234</v>
      </c>
      <c r="FI159" t="s">
        <v>234</v>
      </c>
      <c r="FJ159" t="s">
        <v>234</v>
      </c>
      <c r="FK159" t="s">
        <v>234</v>
      </c>
      <c r="FL159" t="s">
        <v>234</v>
      </c>
      <c r="FM159" t="s">
        <v>234</v>
      </c>
      <c r="FN159" t="s">
        <v>234</v>
      </c>
      <c r="FO159" t="s">
        <v>234</v>
      </c>
      <c r="FP159" t="s">
        <v>234</v>
      </c>
      <c r="FQ159" t="s">
        <v>234</v>
      </c>
      <c r="FR159" t="s">
        <v>234</v>
      </c>
      <c r="FU159" t="s">
        <v>234</v>
      </c>
      <c r="FV159" t="s">
        <v>234</v>
      </c>
      <c r="FW159" t="s">
        <v>234</v>
      </c>
      <c r="FX159" t="s">
        <v>234</v>
      </c>
      <c r="FY159" t="s">
        <v>234</v>
      </c>
      <c r="FZ159" t="s">
        <v>234</v>
      </c>
      <c r="GA159" t="s">
        <v>234</v>
      </c>
      <c r="GB159" t="s">
        <v>234</v>
      </c>
      <c r="GC159" t="s">
        <v>234</v>
      </c>
      <c r="GD159" t="s">
        <v>234</v>
      </c>
      <c r="GE159" t="s">
        <v>234</v>
      </c>
      <c r="GF159" t="s">
        <v>234</v>
      </c>
      <c r="GG159" t="s">
        <v>234</v>
      </c>
      <c r="GH159" t="s">
        <v>234</v>
      </c>
      <c r="GI159" t="s">
        <v>234</v>
      </c>
      <c r="GJ159" t="s">
        <v>234</v>
      </c>
      <c r="GK159" t="s">
        <v>234</v>
      </c>
      <c r="GL159" t="s">
        <v>234</v>
      </c>
      <c r="GM159" t="s">
        <v>234</v>
      </c>
      <c r="GN159" t="s">
        <v>234</v>
      </c>
      <c r="GO159" t="s">
        <v>234</v>
      </c>
      <c r="GP159" t="s">
        <v>234</v>
      </c>
      <c r="GQ159" t="s">
        <v>234</v>
      </c>
      <c r="GR159" t="s">
        <v>234</v>
      </c>
      <c r="GS159" t="s">
        <v>237</v>
      </c>
      <c r="GT159" t="s">
        <v>234</v>
      </c>
      <c r="GU159" t="s">
        <v>237</v>
      </c>
      <c r="GV159" t="s">
        <v>238</v>
      </c>
      <c r="GW159" t="s">
        <v>237</v>
      </c>
      <c r="GX159" t="s">
        <v>238</v>
      </c>
      <c r="GY159" t="s">
        <v>234</v>
      </c>
      <c r="GZ159" t="s">
        <v>234</v>
      </c>
      <c r="HA159" t="s">
        <v>234</v>
      </c>
      <c r="HB159" t="s">
        <v>234</v>
      </c>
      <c r="HC159" t="s">
        <v>234</v>
      </c>
      <c r="HD159" t="s">
        <v>234</v>
      </c>
      <c r="HE159" t="s">
        <v>234</v>
      </c>
      <c r="HF159" t="s">
        <v>234</v>
      </c>
      <c r="HG159" t="s">
        <v>234</v>
      </c>
      <c r="HH159" t="s">
        <v>234</v>
      </c>
      <c r="HI159" t="s">
        <v>234</v>
      </c>
      <c r="HJ159" t="s">
        <v>234</v>
      </c>
      <c r="HK159" t="s">
        <v>234</v>
      </c>
      <c r="HL159" t="s">
        <v>234</v>
      </c>
      <c r="HM159" t="s">
        <v>234</v>
      </c>
      <c r="HN159" t="s">
        <v>234</v>
      </c>
      <c r="HO159" t="s">
        <v>234</v>
      </c>
      <c r="HP159" t="s">
        <v>234</v>
      </c>
    </row>
    <row r="160" spans="1:224" x14ac:dyDescent="0.2">
      <c r="A160" t="s">
        <v>396</v>
      </c>
      <c r="B160" t="s">
        <v>234</v>
      </c>
      <c r="C160" t="s">
        <v>234</v>
      </c>
      <c r="D160" t="s">
        <v>234</v>
      </c>
      <c r="E160" t="s">
        <v>234</v>
      </c>
      <c r="F160" t="s">
        <v>234</v>
      </c>
      <c r="G160" t="s">
        <v>234</v>
      </c>
      <c r="H160" t="s">
        <v>234</v>
      </c>
      <c r="I160" t="s">
        <v>234</v>
      </c>
      <c r="J160" t="s">
        <v>234</v>
      </c>
      <c r="K160" t="s">
        <v>234</v>
      </c>
      <c r="L160" t="s">
        <v>234</v>
      </c>
      <c r="M160" t="s">
        <v>234</v>
      </c>
      <c r="N160" t="s">
        <v>234</v>
      </c>
      <c r="Q160" t="s">
        <v>234</v>
      </c>
      <c r="R160" t="s">
        <v>234</v>
      </c>
      <c r="S160" t="s">
        <v>234</v>
      </c>
      <c r="T160" t="s">
        <v>234</v>
      </c>
      <c r="U160" t="s">
        <v>234</v>
      </c>
      <c r="V160" t="s">
        <v>234</v>
      </c>
      <c r="W160" t="s">
        <v>236</v>
      </c>
      <c r="X160" t="s">
        <v>234</v>
      </c>
      <c r="Y160" t="s">
        <v>234</v>
      </c>
      <c r="Z160" t="s">
        <v>236</v>
      </c>
      <c r="AA160" t="s">
        <v>234</v>
      </c>
      <c r="AB160" t="s">
        <v>234</v>
      </c>
      <c r="AC160" t="s">
        <v>234</v>
      </c>
      <c r="AF160" t="s">
        <v>234</v>
      </c>
      <c r="AG160" t="s">
        <v>234</v>
      </c>
      <c r="AH160" t="s">
        <v>236</v>
      </c>
      <c r="AI160" t="s">
        <v>234</v>
      </c>
      <c r="AJ160" t="s">
        <v>234</v>
      </c>
      <c r="AK160" t="s">
        <v>234</v>
      </c>
      <c r="AL160" t="s">
        <v>234</v>
      </c>
      <c r="AM160" t="s">
        <v>234</v>
      </c>
      <c r="AN160" t="s">
        <v>237</v>
      </c>
      <c r="AO160" t="s">
        <v>234</v>
      </c>
      <c r="AP160" t="s">
        <v>234</v>
      </c>
      <c r="AQ160" t="s">
        <v>234</v>
      </c>
      <c r="AR160" t="s">
        <v>234</v>
      </c>
      <c r="AU160" t="s">
        <v>234</v>
      </c>
      <c r="AV160" t="s">
        <v>234</v>
      </c>
      <c r="AW160" t="s">
        <v>234</v>
      </c>
      <c r="AX160" t="s">
        <v>236</v>
      </c>
      <c r="AY160" t="s">
        <v>234</v>
      </c>
      <c r="AZ160" t="s">
        <v>234</v>
      </c>
      <c r="BA160" t="s">
        <v>234</v>
      </c>
      <c r="BB160" t="s">
        <v>234</v>
      </c>
      <c r="BC160" t="s">
        <v>234</v>
      </c>
      <c r="BD160" t="s">
        <v>234</v>
      </c>
      <c r="BE160" t="s">
        <v>234</v>
      </c>
      <c r="BH160" t="s">
        <v>234</v>
      </c>
      <c r="BI160" t="s">
        <v>234</v>
      </c>
      <c r="BJ160" t="s">
        <v>234</v>
      </c>
      <c r="BK160" t="s">
        <v>237</v>
      </c>
      <c r="BL160" t="s">
        <v>234</v>
      </c>
      <c r="BM160" t="s">
        <v>234</v>
      </c>
      <c r="BN160" t="s">
        <v>234</v>
      </c>
      <c r="BO160" t="s">
        <v>234</v>
      </c>
      <c r="BP160" t="s">
        <v>234</v>
      </c>
      <c r="BQ160" t="s">
        <v>234</v>
      </c>
      <c r="BR160" t="s">
        <v>234</v>
      </c>
      <c r="BS160" t="s">
        <v>234</v>
      </c>
      <c r="BT160" t="s">
        <v>236</v>
      </c>
      <c r="BW160" t="s">
        <v>234</v>
      </c>
      <c r="BX160" t="s">
        <v>234</v>
      </c>
      <c r="BY160" t="s">
        <v>234</v>
      </c>
      <c r="BZ160" t="s">
        <v>234</v>
      </c>
      <c r="CA160" t="s">
        <v>234</v>
      </c>
      <c r="CB160" t="s">
        <v>234</v>
      </c>
      <c r="CC160" t="s">
        <v>238</v>
      </c>
      <c r="CD160" t="s">
        <v>234</v>
      </c>
      <c r="CE160" t="s">
        <v>234</v>
      </c>
      <c r="CF160" t="s">
        <v>234</v>
      </c>
      <c r="CG160" t="s">
        <v>234</v>
      </c>
      <c r="CH160" t="s">
        <v>234</v>
      </c>
      <c r="CK160" t="s">
        <v>234</v>
      </c>
      <c r="CL160" t="s">
        <v>234</v>
      </c>
      <c r="CM160" t="s">
        <v>234</v>
      </c>
      <c r="CN160" t="s">
        <v>234</v>
      </c>
      <c r="CO160" t="s">
        <v>234</v>
      </c>
      <c r="CP160" t="s">
        <v>234</v>
      </c>
      <c r="CQ160" t="s">
        <v>234</v>
      </c>
      <c r="DF160" t="s">
        <v>234</v>
      </c>
      <c r="DG160" t="s">
        <v>234</v>
      </c>
      <c r="DH160" t="s">
        <v>234</v>
      </c>
      <c r="DI160" t="s">
        <v>234</v>
      </c>
      <c r="DJ160" t="s">
        <v>234</v>
      </c>
      <c r="DK160" t="s">
        <v>234</v>
      </c>
      <c r="DL160" t="s">
        <v>234</v>
      </c>
      <c r="DM160" t="s">
        <v>234</v>
      </c>
      <c r="DN160" t="s">
        <v>234</v>
      </c>
      <c r="DO160" t="s">
        <v>234</v>
      </c>
      <c r="DP160" t="s">
        <v>234</v>
      </c>
      <c r="DQ160" t="s">
        <v>234</v>
      </c>
      <c r="DR160" t="s">
        <v>234</v>
      </c>
      <c r="DS160" t="s">
        <v>234</v>
      </c>
      <c r="DT160" t="s">
        <v>234</v>
      </c>
      <c r="DX160" t="s">
        <v>234</v>
      </c>
      <c r="DY160" t="s">
        <v>234</v>
      </c>
      <c r="DZ160" t="s">
        <v>234</v>
      </c>
      <c r="EA160" t="s">
        <v>234</v>
      </c>
      <c r="EB160" t="s">
        <v>234</v>
      </c>
      <c r="EC160" t="s">
        <v>234</v>
      </c>
      <c r="ED160" t="s">
        <v>234</v>
      </c>
      <c r="EE160" t="s">
        <v>234</v>
      </c>
      <c r="EF160" t="s">
        <v>234</v>
      </c>
      <c r="EG160" t="s">
        <v>234</v>
      </c>
      <c r="EH160" t="s">
        <v>234</v>
      </c>
      <c r="EI160" t="s">
        <v>234</v>
      </c>
      <c r="EJ160" t="s">
        <v>234</v>
      </c>
      <c r="EK160" t="s">
        <v>234</v>
      </c>
      <c r="EL160" t="s">
        <v>234</v>
      </c>
      <c r="EM160" t="s">
        <v>234</v>
      </c>
      <c r="EN160" t="s">
        <v>234</v>
      </c>
      <c r="EO160" t="s">
        <v>234</v>
      </c>
      <c r="EP160" t="s">
        <v>234</v>
      </c>
      <c r="EQ160" t="s">
        <v>234</v>
      </c>
      <c r="ER160" t="s">
        <v>234</v>
      </c>
      <c r="ES160" t="s">
        <v>234</v>
      </c>
      <c r="ET160" t="s">
        <v>234</v>
      </c>
      <c r="EU160" t="s">
        <v>234</v>
      </c>
      <c r="EV160" t="s">
        <v>234</v>
      </c>
      <c r="EW160" t="s">
        <v>234</v>
      </c>
      <c r="EX160" t="s">
        <v>234</v>
      </c>
      <c r="EY160" t="s">
        <v>234</v>
      </c>
      <c r="EZ160" t="s">
        <v>234</v>
      </c>
      <c r="FA160" t="s">
        <v>234</v>
      </c>
      <c r="FB160" t="s">
        <v>234</v>
      </c>
      <c r="FC160" t="s">
        <v>234</v>
      </c>
      <c r="FD160" t="s">
        <v>234</v>
      </c>
      <c r="FE160" t="s">
        <v>234</v>
      </c>
      <c r="FF160" t="s">
        <v>234</v>
      </c>
      <c r="FG160" t="s">
        <v>234</v>
      </c>
      <c r="FH160" t="s">
        <v>237</v>
      </c>
      <c r="FI160" t="s">
        <v>234</v>
      </c>
      <c r="FJ160" t="s">
        <v>234</v>
      </c>
      <c r="FK160" t="s">
        <v>234</v>
      </c>
      <c r="FL160" t="s">
        <v>234</v>
      </c>
      <c r="FM160" t="s">
        <v>234</v>
      </c>
      <c r="FN160" t="s">
        <v>234</v>
      </c>
      <c r="FO160" t="s">
        <v>234</v>
      </c>
      <c r="FP160" t="s">
        <v>234</v>
      </c>
      <c r="FQ160" t="s">
        <v>234</v>
      </c>
      <c r="FR160" t="s">
        <v>234</v>
      </c>
      <c r="FU160" t="s">
        <v>234</v>
      </c>
      <c r="FV160" t="s">
        <v>234</v>
      </c>
      <c r="FW160" t="s">
        <v>234</v>
      </c>
      <c r="FX160" t="s">
        <v>234</v>
      </c>
      <c r="FY160" t="s">
        <v>234</v>
      </c>
      <c r="FZ160" t="s">
        <v>234</v>
      </c>
      <c r="GA160" t="s">
        <v>234</v>
      </c>
      <c r="GB160" t="s">
        <v>234</v>
      </c>
      <c r="GC160" t="s">
        <v>234</v>
      </c>
      <c r="GD160" t="s">
        <v>234</v>
      </c>
      <c r="GE160" t="s">
        <v>234</v>
      </c>
      <c r="GF160" t="s">
        <v>234</v>
      </c>
      <c r="GG160" t="s">
        <v>234</v>
      </c>
      <c r="GH160" t="s">
        <v>234</v>
      </c>
      <c r="GI160" t="s">
        <v>234</v>
      </c>
      <c r="GJ160" t="s">
        <v>234</v>
      </c>
      <c r="GK160" t="s">
        <v>234</v>
      </c>
      <c r="GL160" t="s">
        <v>234</v>
      </c>
      <c r="GM160" t="s">
        <v>235</v>
      </c>
      <c r="GN160" t="s">
        <v>234</v>
      </c>
      <c r="GO160" t="s">
        <v>234</v>
      </c>
      <c r="GP160" t="s">
        <v>234</v>
      </c>
      <c r="GQ160" t="s">
        <v>234</v>
      </c>
      <c r="GR160" t="s">
        <v>234</v>
      </c>
      <c r="GS160" t="s">
        <v>234</v>
      </c>
      <c r="GT160" t="s">
        <v>234</v>
      </c>
      <c r="GU160" t="s">
        <v>234</v>
      </c>
      <c r="GV160" t="s">
        <v>234</v>
      </c>
      <c r="GW160" t="s">
        <v>234</v>
      </c>
      <c r="GX160" t="s">
        <v>234</v>
      </c>
      <c r="GY160" t="s">
        <v>234</v>
      </c>
      <c r="GZ160" t="s">
        <v>234</v>
      </c>
      <c r="HA160" t="s">
        <v>234</v>
      </c>
      <c r="HB160" t="s">
        <v>234</v>
      </c>
      <c r="HC160" t="s">
        <v>234</v>
      </c>
      <c r="HD160" t="s">
        <v>234</v>
      </c>
      <c r="HE160" t="s">
        <v>234</v>
      </c>
      <c r="HF160" t="s">
        <v>234</v>
      </c>
      <c r="HG160" t="s">
        <v>234</v>
      </c>
      <c r="HH160" t="s">
        <v>234</v>
      </c>
      <c r="HI160" t="s">
        <v>234</v>
      </c>
      <c r="HJ160" t="s">
        <v>234</v>
      </c>
      <c r="HK160" t="s">
        <v>234</v>
      </c>
      <c r="HL160" t="s">
        <v>234</v>
      </c>
      <c r="HM160" t="s">
        <v>234</v>
      </c>
      <c r="HN160" t="s">
        <v>234</v>
      </c>
      <c r="HO160" t="s">
        <v>234</v>
      </c>
      <c r="HP160" t="s">
        <v>234</v>
      </c>
    </row>
    <row r="161" spans="1:224" x14ac:dyDescent="0.2">
      <c r="A161" t="s">
        <v>397</v>
      </c>
      <c r="B161" t="s">
        <v>234</v>
      </c>
      <c r="C161" t="s">
        <v>234</v>
      </c>
      <c r="D161" t="s">
        <v>234</v>
      </c>
      <c r="E161" t="s">
        <v>234</v>
      </c>
      <c r="F161" t="s">
        <v>234</v>
      </c>
      <c r="G161" t="s">
        <v>241</v>
      </c>
      <c r="H161" t="s">
        <v>238</v>
      </c>
      <c r="I161" t="s">
        <v>237</v>
      </c>
      <c r="J161" t="s">
        <v>234</v>
      </c>
      <c r="K161" t="s">
        <v>234</v>
      </c>
      <c r="L161" t="s">
        <v>234</v>
      </c>
      <c r="M161" t="s">
        <v>234</v>
      </c>
      <c r="N161" t="s">
        <v>234</v>
      </c>
      <c r="Q161" t="s">
        <v>234</v>
      </c>
      <c r="R161" t="s">
        <v>234</v>
      </c>
      <c r="S161" t="s">
        <v>238</v>
      </c>
      <c r="T161" t="s">
        <v>234</v>
      </c>
      <c r="U161" t="s">
        <v>234</v>
      </c>
      <c r="V161" t="s">
        <v>234</v>
      </c>
      <c r="W161" t="s">
        <v>236</v>
      </c>
      <c r="X161" t="s">
        <v>234</v>
      </c>
      <c r="Y161" t="s">
        <v>234</v>
      </c>
      <c r="Z161" t="s">
        <v>236</v>
      </c>
      <c r="AA161" t="s">
        <v>234</v>
      </c>
      <c r="AB161" t="s">
        <v>234</v>
      </c>
      <c r="AC161" t="s">
        <v>234</v>
      </c>
      <c r="AF161" t="s">
        <v>234</v>
      </c>
      <c r="AG161" t="s">
        <v>234</v>
      </c>
      <c r="AH161" t="s">
        <v>236</v>
      </c>
      <c r="AI161" t="s">
        <v>234</v>
      </c>
      <c r="AJ161" t="s">
        <v>234</v>
      </c>
      <c r="AK161" t="s">
        <v>234</v>
      </c>
      <c r="AL161" t="s">
        <v>234</v>
      </c>
      <c r="AM161" t="s">
        <v>234</v>
      </c>
      <c r="AN161" t="s">
        <v>234</v>
      </c>
      <c r="AO161" t="s">
        <v>234</v>
      </c>
      <c r="AP161" t="s">
        <v>234</v>
      </c>
      <c r="AQ161" t="s">
        <v>234</v>
      </c>
      <c r="AR161" t="s">
        <v>234</v>
      </c>
      <c r="AU161" t="s">
        <v>241</v>
      </c>
      <c r="AV161" t="s">
        <v>238</v>
      </c>
      <c r="AW161" t="s">
        <v>234</v>
      </c>
      <c r="AX161" t="s">
        <v>236</v>
      </c>
      <c r="AY161" t="s">
        <v>234</v>
      </c>
      <c r="AZ161" t="s">
        <v>238</v>
      </c>
      <c r="BA161" t="s">
        <v>238</v>
      </c>
      <c r="BB161" t="s">
        <v>241</v>
      </c>
      <c r="BC161" t="s">
        <v>241</v>
      </c>
      <c r="BD161" t="s">
        <v>234</v>
      </c>
      <c r="BE161" t="s">
        <v>241</v>
      </c>
      <c r="BH161" t="s">
        <v>234</v>
      </c>
      <c r="BI161" t="s">
        <v>234</v>
      </c>
      <c r="BJ161" t="s">
        <v>234</v>
      </c>
      <c r="BK161" t="s">
        <v>234</v>
      </c>
      <c r="BL161" t="s">
        <v>234</v>
      </c>
      <c r="BM161" t="s">
        <v>237</v>
      </c>
      <c r="BN161" t="s">
        <v>234</v>
      </c>
      <c r="BO161" t="s">
        <v>234</v>
      </c>
      <c r="BP161" t="s">
        <v>234</v>
      </c>
      <c r="BQ161" t="s">
        <v>234</v>
      </c>
      <c r="BR161" t="s">
        <v>234</v>
      </c>
      <c r="BS161" t="s">
        <v>234</v>
      </c>
      <c r="BT161" t="s">
        <v>236</v>
      </c>
      <c r="BW161" t="s">
        <v>234</v>
      </c>
      <c r="BX161" t="s">
        <v>234</v>
      </c>
      <c r="BY161" t="s">
        <v>234</v>
      </c>
      <c r="BZ161" t="s">
        <v>234</v>
      </c>
      <c r="CA161" t="s">
        <v>234</v>
      </c>
      <c r="CB161" t="s">
        <v>234</v>
      </c>
      <c r="CC161" t="s">
        <v>238</v>
      </c>
      <c r="CD161" t="s">
        <v>234</v>
      </c>
      <c r="CE161" t="s">
        <v>234</v>
      </c>
      <c r="CF161" t="s">
        <v>234</v>
      </c>
      <c r="CG161" t="s">
        <v>234</v>
      </c>
      <c r="CH161" t="s">
        <v>234</v>
      </c>
      <c r="CK161" t="s">
        <v>234</v>
      </c>
      <c r="CL161" t="s">
        <v>241</v>
      </c>
      <c r="CM161" t="s">
        <v>234</v>
      </c>
      <c r="CN161" t="s">
        <v>234</v>
      </c>
      <c r="CO161" t="s">
        <v>234</v>
      </c>
      <c r="CP161" t="s">
        <v>234</v>
      </c>
      <c r="CQ161" t="s">
        <v>238</v>
      </c>
      <c r="DF161" t="s">
        <v>234</v>
      </c>
      <c r="DG161" t="s">
        <v>234</v>
      </c>
      <c r="DH161" t="s">
        <v>234</v>
      </c>
      <c r="DI161" t="s">
        <v>234</v>
      </c>
      <c r="DJ161" t="s">
        <v>234</v>
      </c>
      <c r="DK161" t="s">
        <v>234</v>
      </c>
      <c r="DL161" t="s">
        <v>234</v>
      </c>
      <c r="DM161" t="s">
        <v>234</v>
      </c>
      <c r="DN161" t="s">
        <v>234</v>
      </c>
      <c r="DO161" t="s">
        <v>234</v>
      </c>
      <c r="DP161" t="s">
        <v>234</v>
      </c>
      <c r="DQ161" t="s">
        <v>234</v>
      </c>
      <c r="DR161" t="s">
        <v>234</v>
      </c>
      <c r="DS161" t="s">
        <v>234</v>
      </c>
      <c r="DT161" t="s">
        <v>234</v>
      </c>
      <c r="DX161" t="s">
        <v>234</v>
      </c>
      <c r="DY161" t="s">
        <v>234</v>
      </c>
      <c r="DZ161" t="s">
        <v>234</v>
      </c>
      <c r="EA161" t="s">
        <v>234</v>
      </c>
      <c r="EB161" t="s">
        <v>235</v>
      </c>
      <c r="EC161" t="s">
        <v>234</v>
      </c>
      <c r="ED161" t="s">
        <v>234</v>
      </c>
      <c r="EE161" t="s">
        <v>234</v>
      </c>
      <c r="EF161" t="s">
        <v>234</v>
      </c>
      <c r="EG161" t="s">
        <v>234</v>
      </c>
      <c r="EH161" t="s">
        <v>234</v>
      </c>
      <c r="EI161" t="s">
        <v>234</v>
      </c>
      <c r="EJ161" t="s">
        <v>234</v>
      </c>
      <c r="EK161" t="s">
        <v>234</v>
      </c>
      <c r="EL161" t="s">
        <v>234</v>
      </c>
      <c r="EM161" t="s">
        <v>234</v>
      </c>
      <c r="EN161" t="s">
        <v>234</v>
      </c>
      <c r="EO161" t="s">
        <v>237</v>
      </c>
      <c r="EP161" t="s">
        <v>234</v>
      </c>
      <c r="EQ161" t="s">
        <v>237</v>
      </c>
      <c r="ER161" t="s">
        <v>234</v>
      </c>
      <c r="ES161" t="s">
        <v>237</v>
      </c>
      <c r="ET161" t="s">
        <v>234</v>
      </c>
      <c r="EU161" t="s">
        <v>234</v>
      </c>
      <c r="EV161" t="s">
        <v>234</v>
      </c>
      <c r="EW161" t="s">
        <v>234</v>
      </c>
      <c r="EX161" t="s">
        <v>234</v>
      </c>
      <c r="EY161" t="s">
        <v>234</v>
      </c>
      <c r="EZ161" t="s">
        <v>234</v>
      </c>
      <c r="FA161" t="s">
        <v>234</v>
      </c>
      <c r="FB161" t="s">
        <v>234</v>
      </c>
      <c r="FC161" t="s">
        <v>234</v>
      </c>
      <c r="FD161" t="s">
        <v>234</v>
      </c>
      <c r="FE161" t="s">
        <v>234</v>
      </c>
      <c r="FF161" t="s">
        <v>234</v>
      </c>
      <c r="FG161" t="s">
        <v>234</v>
      </c>
      <c r="FH161" t="s">
        <v>234</v>
      </c>
      <c r="FI161" t="s">
        <v>234</v>
      </c>
      <c r="FJ161" t="s">
        <v>234</v>
      </c>
      <c r="FK161" t="s">
        <v>234</v>
      </c>
      <c r="FL161" t="s">
        <v>234</v>
      </c>
      <c r="FM161" t="s">
        <v>234</v>
      </c>
      <c r="FN161" t="s">
        <v>234</v>
      </c>
      <c r="FO161" t="s">
        <v>241</v>
      </c>
      <c r="FP161" t="s">
        <v>234</v>
      </c>
      <c r="FQ161" t="s">
        <v>234</v>
      </c>
      <c r="FR161" t="s">
        <v>241</v>
      </c>
      <c r="FU161" t="s">
        <v>234</v>
      </c>
      <c r="FV161" t="s">
        <v>234</v>
      </c>
      <c r="FW161" t="s">
        <v>234</v>
      </c>
      <c r="FX161" t="s">
        <v>234</v>
      </c>
      <c r="FY161" t="s">
        <v>234</v>
      </c>
      <c r="FZ161" t="s">
        <v>234</v>
      </c>
      <c r="GA161" t="s">
        <v>234</v>
      </c>
      <c r="GB161" t="s">
        <v>234</v>
      </c>
      <c r="GC161" t="s">
        <v>234</v>
      </c>
      <c r="GD161" t="s">
        <v>237</v>
      </c>
      <c r="GE161" t="s">
        <v>234</v>
      </c>
      <c r="GF161" t="s">
        <v>234</v>
      </c>
      <c r="GG161" t="s">
        <v>234</v>
      </c>
      <c r="GH161" t="s">
        <v>234</v>
      </c>
      <c r="GI161" t="s">
        <v>234</v>
      </c>
      <c r="GJ161" t="s">
        <v>234</v>
      </c>
      <c r="GK161" t="s">
        <v>234</v>
      </c>
      <c r="GL161" t="s">
        <v>234</v>
      </c>
      <c r="GM161" t="s">
        <v>234</v>
      </c>
      <c r="GN161" t="s">
        <v>234</v>
      </c>
      <c r="GO161" t="s">
        <v>234</v>
      </c>
      <c r="GP161" t="s">
        <v>234</v>
      </c>
      <c r="GQ161" t="s">
        <v>234</v>
      </c>
      <c r="GR161" t="s">
        <v>234</v>
      </c>
      <c r="GS161" t="s">
        <v>234</v>
      </c>
      <c r="GT161" t="s">
        <v>234</v>
      </c>
      <c r="GU161" t="s">
        <v>234</v>
      </c>
      <c r="GV161" t="s">
        <v>234</v>
      </c>
      <c r="GW161" t="s">
        <v>234</v>
      </c>
      <c r="GX161" t="s">
        <v>234</v>
      </c>
      <c r="GY161" t="s">
        <v>234</v>
      </c>
      <c r="GZ161" t="s">
        <v>234</v>
      </c>
      <c r="HA161" t="s">
        <v>234</v>
      </c>
      <c r="HB161" t="s">
        <v>234</v>
      </c>
      <c r="HC161" t="s">
        <v>234</v>
      </c>
      <c r="HD161" t="s">
        <v>234</v>
      </c>
      <c r="HE161" t="s">
        <v>234</v>
      </c>
      <c r="HF161" t="s">
        <v>234</v>
      </c>
      <c r="HG161" t="s">
        <v>234</v>
      </c>
      <c r="HH161" t="s">
        <v>234</v>
      </c>
      <c r="HI161" t="s">
        <v>234</v>
      </c>
      <c r="HJ161" t="s">
        <v>234</v>
      </c>
      <c r="HK161" t="s">
        <v>234</v>
      </c>
      <c r="HL161" t="s">
        <v>234</v>
      </c>
      <c r="HM161" t="s">
        <v>234</v>
      </c>
      <c r="HN161" t="s">
        <v>241</v>
      </c>
      <c r="HO161" t="s">
        <v>234</v>
      </c>
      <c r="HP161" t="s">
        <v>234</v>
      </c>
    </row>
    <row r="162" spans="1:224" x14ac:dyDescent="0.2">
      <c r="A162" t="s">
        <v>398</v>
      </c>
      <c r="B162" t="s">
        <v>234</v>
      </c>
      <c r="C162" t="s">
        <v>234</v>
      </c>
      <c r="D162" t="s">
        <v>234</v>
      </c>
      <c r="E162" t="s">
        <v>234</v>
      </c>
      <c r="F162" t="s">
        <v>234</v>
      </c>
      <c r="G162" t="s">
        <v>236</v>
      </c>
      <c r="H162" t="s">
        <v>238</v>
      </c>
      <c r="I162" t="s">
        <v>234</v>
      </c>
      <c r="J162" t="s">
        <v>234</v>
      </c>
      <c r="K162" t="s">
        <v>234</v>
      </c>
      <c r="L162" t="s">
        <v>234</v>
      </c>
      <c r="M162" t="s">
        <v>234</v>
      </c>
      <c r="N162" t="s">
        <v>234</v>
      </c>
      <c r="Q162" t="s">
        <v>234</v>
      </c>
      <c r="R162" t="s">
        <v>234</v>
      </c>
      <c r="S162" t="s">
        <v>238</v>
      </c>
      <c r="T162" t="s">
        <v>234</v>
      </c>
      <c r="U162" t="s">
        <v>234</v>
      </c>
      <c r="V162" t="s">
        <v>234</v>
      </c>
      <c r="W162" t="s">
        <v>236</v>
      </c>
      <c r="X162" t="s">
        <v>234</v>
      </c>
      <c r="Y162" t="s">
        <v>234</v>
      </c>
      <c r="Z162" t="s">
        <v>236</v>
      </c>
      <c r="AA162" t="s">
        <v>234</v>
      </c>
      <c r="AB162" t="s">
        <v>234</v>
      </c>
      <c r="AC162" t="s">
        <v>234</v>
      </c>
      <c r="AF162" t="s">
        <v>234</v>
      </c>
      <c r="AG162" t="s">
        <v>234</v>
      </c>
      <c r="AH162" t="s">
        <v>236</v>
      </c>
      <c r="AI162" t="s">
        <v>234</v>
      </c>
      <c r="AJ162" t="s">
        <v>236</v>
      </c>
      <c r="AK162" t="s">
        <v>234</v>
      </c>
      <c r="AL162" t="s">
        <v>234</v>
      </c>
      <c r="AM162" t="s">
        <v>234</v>
      </c>
      <c r="AN162" t="s">
        <v>234</v>
      </c>
      <c r="AO162" t="s">
        <v>234</v>
      </c>
      <c r="AP162" t="s">
        <v>234</v>
      </c>
      <c r="AQ162" t="s">
        <v>234</v>
      </c>
      <c r="AR162" t="s">
        <v>234</v>
      </c>
      <c r="AU162" t="s">
        <v>236</v>
      </c>
      <c r="AV162" t="s">
        <v>238</v>
      </c>
      <c r="AW162" t="s">
        <v>234</v>
      </c>
      <c r="AX162" t="s">
        <v>236</v>
      </c>
      <c r="AY162" t="s">
        <v>234</v>
      </c>
      <c r="AZ162" t="s">
        <v>238</v>
      </c>
      <c r="BA162" t="s">
        <v>237</v>
      </c>
      <c r="BB162" t="s">
        <v>236</v>
      </c>
      <c r="BC162" t="s">
        <v>234</v>
      </c>
      <c r="BD162" t="s">
        <v>234</v>
      </c>
      <c r="BE162" t="s">
        <v>236</v>
      </c>
      <c r="BH162" t="s">
        <v>234</v>
      </c>
      <c r="BI162" t="s">
        <v>234</v>
      </c>
      <c r="BJ162" t="s">
        <v>234</v>
      </c>
      <c r="BK162" t="s">
        <v>234</v>
      </c>
      <c r="BL162" t="s">
        <v>234</v>
      </c>
      <c r="BM162" t="s">
        <v>237</v>
      </c>
      <c r="BN162" t="s">
        <v>234</v>
      </c>
      <c r="BO162" t="s">
        <v>234</v>
      </c>
      <c r="BP162" t="s">
        <v>234</v>
      </c>
      <c r="BQ162" t="s">
        <v>234</v>
      </c>
      <c r="BR162" t="s">
        <v>234</v>
      </c>
      <c r="BS162" t="s">
        <v>234</v>
      </c>
      <c r="BT162" t="s">
        <v>236</v>
      </c>
      <c r="BW162" t="s">
        <v>234</v>
      </c>
      <c r="BX162" t="s">
        <v>234</v>
      </c>
      <c r="BY162" t="s">
        <v>234</v>
      </c>
      <c r="BZ162" t="s">
        <v>234</v>
      </c>
      <c r="CA162" t="s">
        <v>234</v>
      </c>
      <c r="CB162" t="s">
        <v>234</v>
      </c>
      <c r="CC162" t="s">
        <v>237</v>
      </c>
      <c r="CD162" t="s">
        <v>234</v>
      </c>
      <c r="CE162" t="s">
        <v>234</v>
      </c>
      <c r="CF162" t="s">
        <v>234</v>
      </c>
      <c r="CG162" t="s">
        <v>234</v>
      </c>
      <c r="CH162" t="s">
        <v>234</v>
      </c>
      <c r="CK162" t="s">
        <v>234</v>
      </c>
      <c r="CL162" t="s">
        <v>236</v>
      </c>
      <c r="CM162" t="s">
        <v>234</v>
      </c>
      <c r="CN162" t="s">
        <v>234</v>
      </c>
      <c r="CO162" t="s">
        <v>234</v>
      </c>
      <c r="CP162" t="s">
        <v>234</v>
      </c>
      <c r="CQ162" t="s">
        <v>238</v>
      </c>
      <c r="DF162" t="s">
        <v>234</v>
      </c>
      <c r="DG162" t="s">
        <v>234</v>
      </c>
      <c r="DH162" t="s">
        <v>234</v>
      </c>
      <c r="DI162" t="s">
        <v>234</v>
      </c>
      <c r="DJ162" t="s">
        <v>234</v>
      </c>
      <c r="DK162" t="s">
        <v>234</v>
      </c>
      <c r="DL162" t="s">
        <v>234</v>
      </c>
      <c r="DM162" t="s">
        <v>234</v>
      </c>
      <c r="DN162" t="s">
        <v>234</v>
      </c>
      <c r="DO162" t="s">
        <v>234</v>
      </c>
      <c r="DP162" t="s">
        <v>234</v>
      </c>
      <c r="DQ162" t="s">
        <v>234</v>
      </c>
      <c r="DR162" t="s">
        <v>234</v>
      </c>
      <c r="DS162" t="s">
        <v>234</v>
      </c>
      <c r="DT162" t="s">
        <v>234</v>
      </c>
      <c r="DX162" t="s">
        <v>234</v>
      </c>
      <c r="DY162" t="s">
        <v>234</v>
      </c>
      <c r="DZ162" t="s">
        <v>234</v>
      </c>
      <c r="EA162" t="s">
        <v>234</v>
      </c>
      <c r="EB162" t="s">
        <v>234</v>
      </c>
      <c r="EC162" t="s">
        <v>234</v>
      </c>
      <c r="ED162" t="s">
        <v>234</v>
      </c>
      <c r="EE162" t="s">
        <v>234</v>
      </c>
      <c r="EF162" t="s">
        <v>234</v>
      </c>
      <c r="EG162" t="s">
        <v>234</v>
      </c>
      <c r="EH162" t="s">
        <v>234</v>
      </c>
      <c r="EI162" t="s">
        <v>234</v>
      </c>
      <c r="EJ162" t="s">
        <v>234</v>
      </c>
      <c r="EK162" t="s">
        <v>234</v>
      </c>
      <c r="EL162" t="s">
        <v>234</v>
      </c>
      <c r="EM162" t="s">
        <v>234</v>
      </c>
      <c r="EN162" t="s">
        <v>234</v>
      </c>
      <c r="EO162" t="s">
        <v>237</v>
      </c>
      <c r="EP162" t="s">
        <v>234</v>
      </c>
      <c r="EQ162" t="s">
        <v>237</v>
      </c>
      <c r="ER162" t="s">
        <v>234</v>
      </c>
      <c r="ES162" t="s">
        <v>237</v>
      </c>
      <c r="ET162" t="s">
        <v>234</v>
      </c>
      <c r="EU162" t="s">
        <v>234</v>
      </c>
      <c r="EV162" t="s">
        <v>234</v>
      </c>
      <c r="EW162" t="s">
        <v>234</v>
      </c>
      <c r="EX162" t="s">
        <v>234</v>
      </c>
      <c r="EY162" t="s">
        <v>234</v>
      </c>
      <c r="EZ162" t="s">
        <v>234</v>
      </c>
      <c r="FA162" t="s">
        <v>234</v>
      </c>
      <c r="FB162" t="s">
        <v>234</v>
      </c>
      <c r="FC162" t="s">
        <v>234</v>
      </c>
      <c r="FD162" t="s">
        <v>234</v>
      </c>
      <c r="FE162" t="s">
        <v>234</v>
      </c>
      <c r="FF162" t="s">
        <v>234</v>
      </c>
      <c r="FG162" t="s">
        <v>234</v>
      </c>
      <c r="FH162" t="s">
        <v>234</v>
      </c>
      <c r="FI162" t="s">
        <v>234</v>
      </c>
      <c r="FJ162" t="s">
        <v>234</v>
      </c>
      <c r="FK162" t="s">
        <v>234</v>
      </c>
      <c r="FL162" t="s">
        <v>234</v>
      </c>
      <c r="FM162" t="s">
        <v>234</v>
      </c>
      <c r="FN162" t="s">
        <v>234</v>
      </c>
      <c r="FO162" t="s">
        <v>236</v>
      </c>
      <c r="FP162" t="s">
        <v>234</v>
      </c>
      <c r="FQ162" t="s">
        <v>234</v>
      </c>
      <c r="FR162" t="s">
        <v>234</v>
      </c>
      <c r="FU162" t="s">
        <v>234</v>
      </c>
      <c r="FV162" t="s">
        <v>234</v>
      </c>
      <c r="FW162" t="s">
        <v>234</v>
      </c>
      <c r="FX162" t="s">
        <v>234</v>
      </c>
      <c r="FY162" t="s">
        <v>234</v>
      </c>
      <c r="FZ162" t="s">
        <v>234</v>
      </c>
      <c r="GA162" t="s">
        <v>234</v>
      </c>
      <c r="GB162" t="s">
        <v>234</v>
      </c>
      <c r="GC162" t="s">
        <v>234</v>
      </c>
      <c r="GD162" t="s">
        <v>237</v>
      </c>
      <c r="GE162" t="s">
        <v>234</v>
      </c>
      <c r="GF162" t="s">
        <v>234</v>
      </c>
      <c r="GG162" t="s">
        <v>234</v>
      </c>
      <c r="GH162" t="s">
        <v>234</v>
      </c>
      <c r="GI162" t="s">
        <v>234</v>
      </c>
      <c r="GJ162" t="s">
        <v>234</v>
      </c>
      <c r="GK162" t="s">
        <v>234</v>
      </c>
      <c r="GL162" t="s">
        <v>234</v>
      </c>
      <c r="GM162" t="s">
        <v>234</v>
      </c>
      <c r="GN162" t="s">
        <v>234</v>
      </c>
      <c r="GO162" t="s">
        <v>234</v>
      </c>
      <c r="GP162" t="s">
        <v>234</v>
      </c>
      <c r="GQ162" t="s">
        <v>234</v>
      </c>
      <c r="GR162" t="s">
        <v>234</v>
      </c>
      <c r="GS162" t="s">
        <v>234</v>
      </c>
      <c r="GT162" t="s">
        <v>234</v>
      </c>
      <c r="GU162" t="s">
        <v>234</v>
      </c>
      <c r="GV162" t="s">
        <v>234</v>
      </c>
      <c r="GW162" t="s">
        <v>234</v>
      </c>
      <c r="GX162" t="s">
        <v>234</v>
      </c>
      <c r="GY162" t="s">
        <v>234</v>
      </c>
      <c r="GZ162" t="s">
        <v>234</v>
      </c>
      <c r="HA162" t="s">
        <v>234</v>
      </c>
      <c r="HB162" t="s">
        <v>234</v>
      </c>
      <c r="HC162" t="s">
        <v>234</v>
      </c>
      <c r="HD162" t="s">
        <v>234</v>
      </c>
      <c r="HE162" t="s">
        <v>234</v>
      </c>
      <c r="HF162" t="s">
        <v>234</v>
      </c>
      <c r="HG162" t="s">
        <v>234</v>
      </c>
      <c r="HH162" t="s">
        <v>234</v>
      </c>
      <c r="HI162" t="s">
        <v>234</v>
      </c>
      <c r="HJ162" t="s">
        <v>234</v>
      </c>
      <c r="HK162" t="s">
        <v>234</v>
      </c>
      <c r="HL162" t="s">
        <v>234</v>
      </c>
      <c r="HM162" t="s">
        <v>234</v>
      </c>
      <c r="HN162" t="s">
        <v>234</v>
      </c>
      <c r="HO162" t="s">
        <v>234</v>
      </c>
      <c r="HP162" t="s">
        <v>234</v>
      </c>
    </row>
    <row r="163" spans="1:224" x14ac:dyDescent="0.2">
      <c r="A163" t="s">
        <v>399</v>
      </c>
      <c r="B163" t="s">
        <v>234</v>
      </c>
      <c r="C163" t="s">
        <v>234</v>
      </c>
      <c r="D163" t="s">
        <v>234</v>
      </c>
      <c r="E163" t="s">
        <v>234</v>
      </c>
      <c r="F163" t="s">
        <v>234</v>
      </c>
      <c r="G163" t="s">
        <v>234</v>
      </c>
      <c r="H163" t="s">
        <v>234</v>
      </c>
      <c r="I163" t="s">
        <v>236</v>
      </c>
      <c r="J163" t="s">
        <v>237</v>
      </c>
      <c r="K163" t="s">
        <v>234</v>
      </c>
      <c r="L163" t="s">
        <v>234</v>
      </c>
      <c r="M163" t="s">
        <v>234</v>
      </c>
      <c r="N163" t="s">
        <v>234</v>
      </c>
      <c r="Q163" t="s">
        <v>236</v>
      </c>
      <c r="R163" t="s">
        <v>234</v>
      </c>
      <c r="S163" t="s">
        <v>234</v>
      </c>
      <c r="T163" t="s">
        <v>234</v>
      </c>
      <c r="U163" t="s">
        <v>234</v>
      </c>
      <c r="V163" t="s">
        <v>234</v>
      </c>
      <c r="W163" t="s">
        <v>236</v>
      </c>
      <c r="X163" t="s">
        <v>234</v>
      </c>
      <c r="Y163" t="s">
        <v>234</v>
      </c>
      <c r="Z163" t="s">
        <v>236</v>
      </c>
      <c r="AA163" t="s">
        <v>234</v>
      </c>
      <c r="AB163" t="s">
        <v>237</v>
      </c>
      <c r="AC163" t="s">
        <v>234</v>
      </c>
      <c r="AF163" t="s">
        <v>236</v>
      </c>
      <c r="AG163" t="s">
        <v>236</v>
      </c>
      <c r="AH163" t="s">
        <v>236</v>
      </c>
      <c r="AI163" t="s">
        <v>236</v>
      </c>
      <c r="AJ163" t="s">
        <v>236</v>
      </c>
      <c r="AK163" t="s">
        <v>236</v>
      </c>
      <c r="AL163" t="s">
        <v>236</v>
      </c>
      <c r="AM163" t="s">
        <v>236</v>
      </c>
      <c r="AN163" t="s">
        <v>236</v>
      </c>
      <c r="AO163" t="s">
        <v>236</v>
      </c>
      <c r="AP163" t="s">
        <v>236</v>
      </c>
      <c r="AQ163" t="s">
        <v>236</v>
      </c>
      <c r="AR163" t="s">
        <v>236</v>
      </c>
      <c r="AU163" t="s">
        <v>234</v>
      </c>
      <c r="AV163" t="s">
        <v>238</v>
      </c>
      <c r="AW163" t="s">
        <v>236</v>
      </c>
      <c r="AX163" t="s">
        <v>236</v>
      </c>
      <c r="AY163" t="s">
        <v>234</v>
      </c>
      <c r="AZ163" t="s">
        <v>234</v>
      </c>
      <c r="BA163" t="s">
        <v>238</v>
      </c>
      <c r="BB163" t="s">
        <v>234</v>
      </c>
      <c r="BC163" t="s">
        <v>237</v>
      </c>
      <c r="BD163" t="s">
        <v>234</v>
      </c>
      <c r="BE163" t="s">
        <v>234</v>
      </c>
      <c r="BH163" t="s">
        <v>234</v>
      </c>
      <c r="BI163" t="s">
        <v>234</v>
      </c>
      <c r="BJ163" t="s">
        <v>237</v>
      </c>
      <c r="BK163" t="s">
        <v>234</v>
      </c>
      <c r="BL163" t="s">
        <v>234</v>
      </c>
      <c r="BM163" t="s">
        <v>234</v>
      </c>
      <c r="BN163" t="s">
        <v>234</v>
      </c>
      <c r="BO163" t="s">
        <v>234</v>
      </c>
      <c r="BP163" t="s">
        <v>234</v>
      </c>
      <c r="BQ163" t="s">
        <v>234</v>
      </c>
      <c r="BR163" t="s">
        <v>234</v>
      </c>
      <c r="BS163" t="s">
        <v>238</v>
      </c>
      <c r="BT163" t="s">
        <v>236</v>
      </c>
      <c r="BW163" t="s">
        <v>234</v>
      </c>
      <c r="BX163" t="s">
        <v>234</v>
      </c>
      <c r="BY163" t="s">
        <v>234</v>
      </c>
      <c r="BZ163" t="s">
        <v>234</v>
      </c>
      <c r="CA163" t="s">
        <v>234</v>
      </c>
      <c r="CB163" t="s">
        <v>234</v>
      </c>
      <c r="CC163" t="s">
        <v>238</v>
      </c>
      <c r="CD163" t="s">
        <v>234</v>
      </c>
      <c r="CE163" t="s">
        <v>234</v>
      </c>
      <c r="CF163" t="s">
        <v>234</v>
      </c>
      <c r="CG163" t="s">
        <v>234</v>
      </c>
      <c r="CH163" t="s">
        <v>234</v>
      </c>
      <c r="CK163" t="s">
        <v>234</v>
      </c>
      <c r="CL163" t="s">
        <v>234</v>
      </c>
      <c r="CM163" t="s">
        <v>234</v>
      </c>
      <c r="CN163" t="s">
        <v>238</v>
      </c>
      <c r="CO163" t="s">
        <v>238</v>
      </c>
      <c r="CP163" t="s">
        <v>238</v>
      </c>
      <c r="CQ163" t="s">
        <v>234</v>
      </c>
      <c r="DF163" t="s">
        <v>234</v>
      </c>
      <c r="DG163" t="s">
        <v>234</v>
      </c>
      <c r="DH163" t="s">
        <v>234</v>
      </c>
      <c r="DI163" t="s">
        <v>234</v>
      </c>
      <c r="DJ163" t="s">
        <v>234</v>
      </c>
      <c r="DK163" t="s">
        <v>234</v>
      </c>
      <c r="DL163" t="s">
        <v>234</v>
      </c>
      <c r="DM163" t="s">
        <v>234</v>
      </c>
      <c r="DN163" t="s">
        <v>234</v>
      </c>
      <c r="DO163" t="s">
        <v>234</v>
      </c>
      <c r="DP163" t="s">
        <v>234</v>
      </c>
      <c r="DQ163" t="s">
        <v>234</v>
      </c>
      <c r="DR163" t="s">
        <v>234</v>
      </c>
      <c r="DS163" t="s">
        <v>234</v>
      </c>
      <c r="DT163" t="s">
        <v>234</v>
      </c>
      <c r="DX163" t="s">
        <v>234</v>
      </c>
      <c r="DY163" t="s">
        <v>234</v>
      </c>
      <c r="DZ163" t="s">
        <v>234</v>
      </c>
      <c r="EA163" t="s">
        <v>234</v>
      </c>
      <c r="EB163" t="s">
        <v>234</v>
      </c>
      <c r="EC163" t="s">
        <v>234</v>
      </c>
      <c r="ED163" t="s">
        <v>234</v>
      </c>
      <c r="EE163" t="s">
        <v>234</v>
      </c>
      <c r="EF163" t="s">
        <v>234</v>
      </c>
      <c r="EG163" t="s">
        <v>234</v>
      </c>
      <c r="EH163" t="s">
        <v>234</v>
      </c>
      <c r="EI163" t="s">
        <v>234</v>
      </c>
      <c r="EJ163" t="s">
        <v>234</v>
      </c>
      <c r="EK163" t="s">
        <v>234</v>
      </c>
      <c r="EL163" t="s">
        <v>234</v>
      </c>
      <c r="EM163" t="s">
        <v>234</v>
      </c>
      <c r="EN163" t="s">
        <v>236</v>
      </c>
      <c r="EO163" t="s">
        <v>234</v>
      </c>
      <c r="EP163" t="s">
        <v>234</v>
      </c>
      <c r="EQ163" t="s">
        <v>234</v>
      </c>
      <c r="ER163" t="s">
        <v>234</v>
      </c>
      <c r="ES163" t="s">
        <v>234</v>
      </c>
      <c r="ET163" t="s">
        <v>234</v>
      </c>
      <c r="EU163" t="s">
        <v>236</v>
      </c>
      <c r="EV163" t="s">
        <v>234</v>
      </c>
      <c r="EW163" t="s">
        <v>234</v>
      </c>
      <c r="EX163" t="s">
        <v>234</v>
      </c>
      <c r="EY163" t="s">
        <v>234</v>
      </c>
      <c r="EZ163" t="s">
        <v>234</v>
      </c>
      <c r="FA163" t="s">
        <v>234</v>
      </c>
      <c r="FB163" t="s">
        <v>234</v>
      </c>
      <c r="FC163" t="s">
        <v>236</v>
      </c>
      <c r="FD163" t="s">
        <v>234</v>
      </c>
      <c r="FE163" t="s">
        <v>234</v>
      </c>
      <c r="FF163" t="s">
        <v>234</v>
      </c>
      <c r="FG163" t="s">
        <v>234</v>
      </c>
      <c r="FH163" t="s">
        <v>234</v>
      </c>
      <c r="FI163" t="s">
        <v>234</v>
      </c>
      <c r="FJ163" t="s">
        <v>234</v>
      </c>
      <c r="FK163" t="s">
        <v>234</v>
      </c>
      <c r="FL163" t="s">
        <v>234</v>
      </c>
      <c r="FM163" t="s">
        <v>234</v>
      </c>
      <c r="FN163" t="s">
        <v>236</v>
      </c>
      <c r="FO163" t="s">
        <v>234</v>
      </c>
      <c r="FP163" t="s">
        <v>234</v>
      </c>
      <c r="FQ163" t="s">
        <v>234</v>
      </c>
      <c r="FR163" t="s">
        <v>234</v>
      </c>
      <c r="FU163" t="s">
        <v>234</v>
      </c>
      <c r="FV163" t="s">
        <v>234</v>
      </c>
      <c r="FW163" t="s">
        <v>234</v>
      </c>
      <c r="FX163" t="s">
        <v>234</v>
      </c>
      <c r="FY163" t="s">
        <v>234</v>
      </c>
      <c r="FZ163" t="s">
        <v>234</v>
      </c>
      <c r="GA163" t="s">
        <v>234</v>
      </c>
      <c r="GB163" t="s">
        <v>234</v>
      </c>
      <c r="GC163" t="s">
        <v>234</v>
      </c>
      <c r="GD163" t="s">
        <v>236</v>
      </c>
      <c r="GE163" t="s">
        <v>234</v>
      </c>
      <c r="GF163" t="s">
        <v>234</v>
      </c>
      <c r="GG163" t="s">
        <v>238</v>
      </c>
      <c r="GH163" t="s">
        <v>234</v>
      </c>
      <c r="GI163" t="s">
        <v>234</v>
      </c>
      <c r="GJ163" t="s">
        <v>234</v>
      </c>
      <c r="GK163" t="s">
        <v>234</v>
      </c>
      <c r="GL163" t="s">
        <v>234</v>
      </c>
      <c r="GM163" t="s">
        <v>235</v>
      </c>
      <c r="GN163" t="s">
        <v>234</v>
      </c>
      <c r="GO163" t="s">
        <v>234</v>
      </c>
      <c r="GP163" t="s">
        <v>234</v>
      </c>
      <c r="GQ163" t="s">
        <v>234</v>
      </c>
      <c r="GR163" t="s">
        <v>234</v>
      </c>
      <c r="GS163" t="s">
        <v>234</v>
      </c>
      <c r="GT163" t="s">
        <v>234</v>
      </c>
      <c r="GU163" t="s">
        <v>234</v>
      </c>
      <c r="GV163" t="s">
        <v>234</v>
      </c>
      <c r="GW163" t="s">
        <v>234</v>
      </c>
      <c r="GX163" t="s">
        <v>234</v>
      </c>
      <c r="GY163" t="s">
        <v>234</v>
      </c>
      <c r="GZ163" t="s">
        <v>234</v>
      </c>
      <c r="HA163" t="s">
        <v>234</v>
      </c>
      <c r="HB163" t="s">
        <v>234</v>
      </c>
      <c r="HC163" t="s">
        <v>237</v>
      </c>
      <c r="HD163" t="s">
        <v>234</v>
      </c>
      <c r="HE163" t="s">
        <v>234</v>
      </c>
      <c r="HF163" t="s">
        <v>234</v>
      </c>
      <c r="HG163" t="s">
        <v>234</v>
      </c>
      <c r="HH163" t="s">
        <v>234</v>
      </c>
      <c r="HI163" t="s">
        <v>234</v>
      </c>
      <c r="HJ163" t="s">
        <v>234</v>
      </c>
      <c r="HK163" t="s">
        <v>234</v>
      </c>
      <c r="HL163" t="s">
        <v>234</v>
      </c>
      <c r="HM163" t="s">
        <v>234</v>
      </c>
      <c r="HN163" t="s">
        <v>234</v>
      </c>
      <c r="HO163" t="s">
        <v>234</v>
      </c>
      <c r="HP163" t="s">
        <v>234</v>
      </c>
    </row>
    <row r="164" spans="1:224" x14ac:dyDescent="0.2">
      <c r="A164" t="s">
        <v>400</v>
      </c>
      <c r="B164" t="s">
        <v>234</v>
      </c>
      <c r="C164" t="s">
        <v>234</v>
      </c>
      <c r="D164" t="s">
        <v>234</v>
      </c>
      <c r="E164" t="s">
        <v>236</v>
      </c>
      <c r="F164" t="s">
        <v>234</v>
      </c>
      <c r="G164" t="s">
        <v>234</v>
      </c>
      <c r="H164" t="s">
        <v>234</v>
      </c>
      <c r="I164" t="s">
        <v>234</v>
      </c>
      <c r="J164" t="s">
        <v>234</v>
      </c>
      <c r="K164" t="s">
        <v>234</v>
      </c>
      <c r="L164" t="s">
        <v>238</v>
      </c>
      <c r="M164" t="s">
        <v>234</v>
      </c>
      <c r="N164" t="s">
        <v>234</v>
      </c>
      <c r="Q164" t="s">
        <v>234</v>
      </c>
      <c r="R164" t="s">
        <v>234</v>
      </c>
      <c r="S164" t="s">
        <v>234</v>
      </c>
      <c r="T164" t="s">
        <v>234</v>
      </c>
      <c r="U164" t="s">
        <v>234</v>
      </c>
      <c r="V164" t="s">
        <v>234</v>
      </c>
      <c r="W164" t="s">
        <v>236</v>
      </c>
      <c r="X164" t="s">
        <v>234</v>
      </c>
      <c r="Y164" t="s">
        <v>234</v>
      </c>
      <c r="Z164" t="s">
        <v>236</v>
      </c>
      <c r="AA164" t="s">
        <v>234</v>
      </c>
      <c r="AB164" t="s">
        <v>234</v>
      </c>
      <c r="AC164" t="s">
        <v>234</v>
      </c>
      <c r="AF164" t="s">
        <v>234</v>
      </c>
      <c r="AG164" t="s">
        <v>234</v>
      </c>
      <c r="AH164" t="s">
        <v>236</v>
      </c>
      <c r="AI164" t="s">
        <v>234</v>
      </c>
      <c r="AJ164" t="s">
        <v>234</v>
      </c>
      <c r="AK164" t="s">
        <v>234</v>
      </c>
      <c r="AL164" t="s">
        <v>234</v>
      </c>
      <c r="AM164" t="s">
        <v>234</v>
      </c>
      <c r="AN164" t="s">
        <v>234</v>
      </c>
      <c r="AO164" t="s">
        <v>234</v>
      </c>
      <c r="AP164" t="s">
        <v>234</v>
      </c>
      <c r="AQ164" t="s">
        <v>238</v>
      </c>
      <c r="AR164" t="s">
        <v>234</v>
      </c>
      <c r="AU164" t="s">
        <v>238</v>
      </c>
      <c r="AV164" t="s">
        <v>234</v>
      </c>
      <c r="AW164" t="s">
        <v>234</v>
      </c>
      <c r="AX164" t="s">
        <v>236</v>
      </c>
      <c r="AY164" t="s">
        <v>234</v>
      </c>
      <c r="AZ164" t="s">
        <v>234</v>
      </c>
      <c r="BA164" t="s">
        <v>234</v>
      </c>
      <c r="BB164" t="s">
        <v>234</v>
      </c>
      <c r="BC164" t="s">
        <v>234</v>
      </c>
      <c r="BD164" t="s">
        <v>234</v>
      </c>
      <c r="BE164" t="s">
        <v>234</v>
      </c>
      <c r="BH164" t="s">
        <v>234</v>
      </c>
      <c r="BI164" t="s">
        <v>234</v>
      </c>
      <c r="BJ164" t="s">
        <v>234</v>
      </c>
      <c r="BK164" t="s">
        <v>234</v>
      </c>
      <c r="BL164" t="s">
        <v>234</v>
      </c>
      <c r="BM164" t="s">
        <v>234</v>
      </c>
      <c r="BN164" t="s">
        <v>234</v>
      </c>
      <c r="BO164" t="s">
        <v>234</v>
      </c>
      <c r="BP164" t="s">
        <v>234</v>
      </c>
      <c r="BQ164" t="s">
        <v>234</v>
      </c>
      <c r="BR164" t="s">
        <v>234</v>
      </c>
      <c r="BS164" t="s">
        <v>234</v>
      </c>
      <c r="BT164" t="s">
        <v>236</v>
      </c>
      <c r="BW164" t="s">
        <v>234</v>
      </c>
      <c r="BX164" t="s">
        <v>238</v>
      </c>
      <c r="BY164" t="s">
        <v>234</v>
      </c>
      <c r="BZ164" t="s">
        <v>234</v>
      </c>
      <c r="CA164" t="s">
        <v>234</v>
      </c>
      <c r="CB164" t="s">
        <v>234</v>
      </c>
      <c r="CC164" t="s">
        <v>238</v>
      </c>
      <c r="CD164" t="s">
        <v>238</v>
      </c>
      <c r="CE164" t="s">
        <v>238</v>
      </c>
      <c r="CF164" t="s">
        <v>238</v>
      </c>
      <c r="CG164" t="s">
        <v>238</v>
      </c>
      <c r="CH164" t="s">
        <v>234</v>
      </c>
      <c r="CK164" t="s">
        <v>234</v>
      </c>
      <c r="CL164" t="s">
        <v>234</v>
      </c>
      <c r="CM164" t="s">
        <v>234</v>
      </c>
      <c r="CN164" t="s">
        <v>234</v>
      </c>
      <c r="CO164" t="s">
        <v>234</v>
      </c>
      <c r="CP164" t="s">
        <v>234</v>
      </c>
      <c r="CQ164" t="s">
        <v>234</v>
      </c>
      <c r="DF164" t="s">
        <v>234</v>
      </c>
      <c r="DG164" t="s">
        <v>234</v>
      </c>
      <c r="DH164" t="s">
        <v>234</v>
      </c>
      <c r="DI164" t="s">
        <v>234</v>
      </c>
      <c r="DJ164" t="s">
        <v>234</v>
      </c>
      <c r="DK164" t="s">
        <v>234</v>
      </c>
      <c r="DL164" t="s">
        <v>234</v>
      </c>
      <c r="DM164" t="s">
        <v>234</v>
      </c>
      <c r="DN164" t="s">
        <v>234</v>
      </c>
      <c r="DO164" t="s">
        <v>234</v>
      </c>
      <c r="DP164" t="s">
        <v>234</v>
      </c>
      <c r="DQ164" t="s">
        <v>234</v>
      </c>
      <c r="DR164" t="s">
        <v>234</v>
      </c>
      <c r="DS164" t="s">
        <v>234</v>
      </c>
      <c r="DT164" t="s">
        <v>234</v>
      </c>
      <c r="DX164" t="s">
        <v>234</v>
      </c>
      <c r="DY164" t="s">
        <v>234</v>
      </c>
      <c r="DZ164" t="s">
        <v>234</v>
      </c>
      <c r="EA164" t="s">
        <v>234</v>
      </c>
      <c r="EB164" t="s">
        <v>235</v>
      </c>
      <c r="EC164" t="s">
        <v>234</v>
      </c>
      <c r="ED164" t="s">
        <v>234</v>
      </c>
      <c r="EE164" t="s">
        <v>234</v>
      </c>
      <c r="EF164" t="s">
        <v>234</v>
      </c>
      <c r="EG164" t="s">
        <v>234</v>
      </c>
      <c r="EH164" t="s">
        <v>234</v>
      </c>
      <c r="EI164" t="s">
        <v>234</v>
      </c>
      <c r="EJ164" t="s">
        <v>234</v>
      </c>
      <c r="EK164" t="s">
        <v>241</v>
      </c>
      <c r="EL164" t="s">
        <v>234</v>
      </c>
      <c r="EM164" t="s">
        <v>234</v>
      </c>
      <c r="EN164" t="s">
        <v>234</v>
      </c>
      <c r="EO164" t="s">
        <v>234</v>
      </c>
      <c r="EP164" t="s">
        <v>234</v>
      </c>
      <c r="EQ164" t="s">
        <v>234</v>
      </c>
      <c r="ER164" t="s">
        <v>234</v>
      </c>
      <c r="ES164" t="s">
        <v>234</v>
      </c>
      <c r="ET164" t="s">
        <v>234</v>
      </c>
      <c r="EU164" t="s">
        <v>234</v>
      </c>
      <c r="EV164" t="s">
        <v>234</v>
      </c>
      <c r="EW164" t="s">
        <v>234</v>
      </c>
      <c r="EX164" t="s">
        <v>234</v>
      </c>
      <c r="EY164" t="s">
        <v>234</v>
      </c>
      <c r="EZ164" t="s">
        <v>234</v>
      </c>
      <c r="FA164" t="s">
        <v>234</v>
      </c>
      <c r="FB164" t="s">
        <v>234</v>
      </c>
      <c r="FC164" t="s">
        <v>234</v>
      </c>
      <c r="FD164" t="s">
        <v>234</v>
      </c>
      <c r="FE164" t="s">
        <v>234</v>
      </c>
      <c r="FF164" t="s">
        <v>234</v>
      </c>
      <c r="FG164" t="s">
        <v>234</v>
      </c>
      <c r="FH164" t="s">
        <v>234</v>
      </c>
      <c r="FI164" t="s">
        <v>234</v>
      </c>
      <c r="FJ164" t="s">
        <v>234</v>
      </c>
      <c r="FK164" t="s">
        <v>234</v>
      </c>
      <c r="FL164" t="s">
        <v>234</v>
      </c>
      <c r="FM164" t="s">
        <v>234</v>
      </c>
      <c r="FN164" t="s">
        <v>234</v>
      </c>
      <c r="FO164" t="s">
        <v>234</v>
      </c>
      <c r="FP164" t="s">
        <v>234</v>
      </c>
      <c r="FQ164" t="s">
        <v>234</v>
      </c>
      <c r="FR164" t="s">
        <v>234</v>
      </c>
      <c r="FU164" t="s">
        <v>234</v>
      </c>
      <c r="FV164" t="s">
        <v>234</v>
      </c>
      <c r="FW164" t="s">
        <v>234</v>
      </c>
      <c r="FX164" t="s">
        <v>234</v>
      </c>
      <c r="FY164" t="s">
        <v>234</v>
      </c>
      <c r="FZ164" t="s">
        <v>234</v>
      </c>
      <c r="GA164" t="s">
        <v>234</v>
      </c>
      <c r="GB164" t="s">
        <v>234</v>
      </c>
      <c r="GC164" t="s">
        <v>234</v>
      </c>
      <c r="GD164" t="s">
        <v>234</v>
      </c>
      <c r="GE164" t="s">
        <v>234</v>
      </c>
      <c r="GF164" t="s">
        <v>234</v>
      </c>
      <c r="GG164" t="s">
        <v>234</v>
      </c>
      <c r="GH164" t="s">
        <v>234</v>
      </c>
      <c r="GI164" t="s">
        <v>234</v>
      </c>
      <c r="GJ164" t="s">
        <v>234</v>
      </c>
      <c r="GK164" t="s">
        <v>241</v>
      </c>
      <c r="GL164" t="s">
        <v>234</v>
      </c>
      <c r="GM164" t="s">
        <v>234</v>
      </c>
      <c r="GN164" t="s">
        <v>234</v>
      </c>
      <c r="GO164" t="s">
        <v>234</v>
      </c>
      <c r="GP164" t="s">
        <v>234</v>
      </c>
      <c r="GQ164" t="s">
        <v>234</v>
      </c>
      <c r="GR164" t="s">
        <v>234</v>
      </c>
      <c r="GS164" t="s">
        <v>234</v>
      </c>
      <c r="GT164" t="s">
        <v>234</v>
      </c>
      <c r="GU164" t="s">
        <v>234</v>
      </c>
      <c r="GV164" t="s">
        <v>234</v>
      </c>
      <c r="GW164" t="s">
        <v>234</v>
      </c>
      <c r="GX164" t="s">
        <v>234</v>
      </c>
      <c r="GY164" t="s">
        <v>234</v>
      </c>
      <c r="GZ164" t="s">
        <v>234</v>
      </c>
      <c r="HA164" t="s">
        <v>234</v>
      </c>
      <c r="HB164" t="s">
        <v>234</v>
      </c>
      <c r="HC164" t="s">
        <v>234</v>
      </c>
      <c r="HD164" t="s">
        <v>234</v>
      </c>
      <c r="HE164" t="s">
        <v>234</v>
      </c>
      <c r="HF164" t="s">
        <v>234</v>
      </c>
      <c r="HG164" t="s">
        <v>234</v>
      </c>
      <c r="HH164" t="s">
        <v>234</v>
      </c>
      <c r="HI164" t="s">
        <v>234</v>
      </c>
      <c r="HJ164" t="s">
        <v>234</v>
      </c>
      <c r="HK164" t="s">
        <v>234</v>
      </c>
      <c r="HL164" t="s">
        <v>234</v>
      </c>
      <c r="HM164" t="s">
        <v>234</v>
      </c>
      <c r="HN164" t="s">
        <v>234</v>
      </c>
      <c r="HO164" t="s">
        <v>234</v>
      </c>
      <c r="HP164" t="s">
        <v>234</v>
      </c>
    </row>
    <row r="165" spans="1:224" x14ac:dyDescent="0.2">
      <c r="A165" t="s">
        <v>401</v>
      </c>
      <c r="B165" t="s">
        <v>234</v>
      </c>
      <c r="C165" t="s">
        <v>234</v>
      </c>
      <c r="D165" t="s">
        <v>234</v>
      </c>
      <c r="E165" t="s">
        <v>236</v>
      </c>
      <c r="F165" t="s">
        <v>234</v>
      </c>
      <c r="G165" t="s">
        <v>234</v>
      </c>
      <c r="H165" t="s">
        <v>234</v>
      </c>
      <c r="I165" t="s">
        <v>236</v>
      </c>
      <c r="J165" t="s">
        <v>234</v>
      </c>
      <c r="K165" t="s">
        <v>234</v>
      </c>
      <c r="L165" t="s">
        <v>238</v>
      </c>
      <c r="M165" t="s">
        <v>234</v>
      </c>
      <c r="N165" t="s">
        <v>237</v>
      </c>
      <c r="Q165" t="s">
        <v>234</v>
      </c>
      <c r="R165" t="s">
        <v>234</v>
      </c>
      <c r="S165" t="s">
        <v>234</v>
      </c>
      <c r="T165" t="s">
        <v>234</v>
      </c>
      <c r="U165" t="s">
        <v>234</v>
      </c>
      <c r="V165" t="s">
        <v>234</v>
      </c>
      <c r="W165" t="s">
        <v>236</v>
      </c>
      <c r="X165" t="s">
        <v>234</v>
      </c>
      <c r="Y165" t="s">
        <v>234</v>
      </c>
      <c r="Z165" t="s">
        <v>236</v>
      </c>
      <c r="AA165" t="s">
        <v>234</v>
      </c>
      <c r="AB165" t="s">
        <v>234</v>
      </c>
      <c r="AC165" t="s">
        <v>234</v>
      </c>
      <c r="AF165" t="s">
        <v>234</v>
      </c>
      <c r="AG165" t="s">
        <v>234</v>
      </c>
      <c r="AH165" t="s">
        <v>236</v>
      </c>
      <c r="AI165" t="s">
        <v>234</v>
      </c>
      <c r="AJ165" t="s">
        <v>234</v>
      </c>
      <c r="AK165" t="s">
        <v>234</v>
      </c>
      <c r="AL165" t="s">
        <v>234</v>
      </c>
      <c r="AM165" t="s">
        <v>234</v>
      </c>
      <c r="AN165" t="s">
        <v>234</v>
      </c>
      <c r="AO165" t="s">
        <v>234</v>
      </c>
      <c r="AP165" t="s">
        <v>234</v>
      </c>
      <c r="AQ165" t="s">
        <v>238</v>
      </c>
      <c r="AR165" t="s">
        <v>234</v>
      </c>
      <c r="AU165" t="s">
        <v>238</v>
      </c>
      <c r="AV165" t="s">
        <v>234</v>
      </c>
      <c r="AW165" t="s">
        <v>234</v>
      </c>
      <c r="AX165" t="s">
        <v>236</v>
      </c>
      <c r="AY165" t="s">
        <v>234</v>
      </c>
      <c r="AZ165" t="s">
        <v>234</v>
      </c>
      <c r="BA165" t="s">
        <v>234</v>
      </c>
      <c r="BB165" t="s">
        <v>234</v>
      </c>
      <c r="BC165" t="s">
        <v>234</v>
      </c>
      <c r="BD165" t="s">
        <v>234</v>
      </c>
      <c r="BE165" t="s">
        <v>237</v>
      </c>
      <c r="BH165" t="s">
        <v>234</v>
      </c>
      <c r="BI165" t="s">
        <v>234</v>
      </c>
      <c r="BJ165" t="s">
        <v>234</v>
      </c>
      <c r="BK165" t="s">
        <v>234</v>
      </c>
      <c r="BL165" t="s">
        <v>234</v>
      </c>
      <c r="BM165" t="s">
        <v>234</v>
      </c>
      <c r="BN165" t="s">
        <v>234</v>
      </c>
      <c r="BO165" t="s">
        <v>234</v>
      </c>
      <c r="BP165" t="s">
        <v>234</v>
      </c>
      <c r="BQ165" t="s">
        <v>237</v>
      </c>
      <c r="BR165" t="s">
        <v>234</v>
      </c>
      <c r="BS165" t="s">
        <v>234</v>
      </c>
      <c r="BT165" t="s">
        <v>236</v>
      </c>
      <c r="BW165" t="s">
        <v>234</v>
      </c>
      <c r="BX165" t="s">
        <v>238</v>
      </c>
      <c r="BY165" t="s">
        <v>234</v>
      </c>
      <c r="BZ165" t="s">
        <v>234</v>
      </c>
      <c r="CA165" t="s">
        <v>234</v>
      </c>
      <c r="CB165" t="s">
        <v>234</v>
      </c>
      <c r="CC165" t="s">
        <v>238</v>
      </c>
      <c r="CD165" t="s">
        <v>238</v>
      </c>
      <c r="CE165" t="s">
        <v>238</v>
      </c>
      <c r="CF165" t="s">
        <v>238</v>
      </c>
      <c r="CG165" t="s">
        <v>238</v>
      </c>
      <c r="CH165" t="s">
        <v>234</v>
      </c>
      <c r="CK165" t="s">
        <v>234</v>
      </c>
      <c r="CL165" t="s">
        <v>234</v>
      </c>
      <c r="CM165" t="s">
        <v>234</v>
      </c>
      <c r="CN165" t="s">
        <v>234</v>
      </c>
      <c r="CO165" t="s">
        <v>234</v>
      </c>
      <c r="CP165" t="s">
        <v>234</v>
      </c>
      <c r="CQ165" t="s">
        <v>234</v>
      </c>
      <c r="DF165" t="s">
        <v>234</v>
      </c>
      <c r="DG165" t="s">
        <v>234</v>
      </c>
      <c r="DH165" t="s">
        <v>234</v>
      </c>
      <c r="DI165" t="s">
        <v>234</v>
      </c>
      <c r="DJ165" t="s">
        <v>234</v>
      </c>
      <c r="DK165" t="s">
        <v>234</v>
      </c>
      <c r="DL165" t="s">
        <v>234</v>
      </c>
      <c r="DM165" t="s">
        <v>234</v>
      </c>
      <c r="DN165" t="s">
        <v>234</v>
      </c>
      <c r="DO165" t="s">
        <v>234</v>
      </c>
      <c r="DP165" t="s">
        <v>234</v>
      </c>
      <c r="DQ165" t="s">
        <v>234</v>
      </c>
      <c r="DR165" t="s">
        <v>234</v>
      </c>
      <c r="DS165" t="s">
        <v>234</v>
      </c>
      <c r="DT165" t="s">
        <v>234</v>
      </c>
      <c r="DX165" t="s">
        <v>234</v>
      </c>
      <c r="DY165" t="s">
        <v>234</v>
      </c>
      <c r="DZ165" t="s">
        <v>234</v>
      </c>
      <c r="EA165" t="s">
        <v>234</v>
      </c>
      <c r="EB165" t="s">
        <v>234</v>
      </c>
      <c r="EC165" t="s">
        <v>234</v>
      </c>
      <c r="ED165" t="s">
        <v>234</v>
      </c>
      <c r="EE165" t="s">
        <v>234</v>
      </c>
      <c r="EF165" t="s">
        <v>234</v>
      </c>
      <c r="EG165" t="s">
        <v>234</v>
      </c>
      <c r="EH165" t="s">
        <v>234</v>
      </c>
      <c r="EI165" t="s">
        <v>234</v>
      </c>
      <c r="EJ165" t="s">
        <v>234</v>
      </c>
      <c r="EK165" t="s">
        <v>241</v>
      </c>
      <c r="EL165" t="s">
        <v>241</v>
      </c>
      <c r="EM165" t="s">
        <v>241</v>
      </c>
      <c r="EN165" t="s">
        <v>241</v>
      </c>
      <c r="EO165" t="s">
        <v>234</v>
      </c>
      <c r="EP165" t="s">
        <v>234</v>
      </c>
      <c r="EQ165" t="s">
        <v>234</v>
      </c>
      <c r="ER165" t="s">
        <v>234</v>
      </c>
      <c r="ES165" t="s">
        <v>234</v>
      </c>
      <c r="ET165" t="s">
        <v>234</v>
      </c>
      <c r="EU165" t="s">
        <v>234</v>
      </c>
      <c r="EV165" t="s">
        <v>234</v>
      </c>
      <c r="EW165" t="s">
        <v>234</v>
      </c>
      <c r="EX165" t="s">
        <v>234</v>
      </c>
      <c r="EY165" t="s">
        <v>234</v>
      </c>
      <c r="EZ165" t="s">
        <v>234</v>
      </c>
      <c r="FA165" t="s">
        <v>234</v>
      </c>
      <c r="FB165" t="s">
        <v>234</v>
      </c>
      <c r="FC165" t="s">
        <v>234</v>
      </c>
      <c r="FD165" t="s">
        <v>234</v>
      </c>
      <c r="FE165" t="s">
        <v>234</v>
      </c>
      <c r="FF165" t="s">
        <v>234</v>
      </c>
      <c r="FG165" t="s">
        <v>234</v>
      </c>
      <c r="FH165" t="s">
        <v>234</v>
      </c>
      <c r="FI165" t="s">
        <v>234</v>
      </c>
      <c r="FJ165" t="s">
        <v>234</v>
      </c>
      <c r="FK165" t="s">
        <v>234</v>
      </c>
      <c r="FL165" t="s">
        <v>234</v>
      </c>
      <c r="FM165" t="s">
        <v>234</v>
      </c>
      <c r="FN165" t="s">
        <v>234</v>
      </c>
      <c r="FO165" t="s">
        <v>234</v>
      </c>
      <c r="FP165" t="s">
        <v>234</v>
      </c>
      <c r="FQ165" t="s">
        <v>234</v>
      </c>
      <c r="FR165" t="s">
        <v>234</v>
      </c>
      <c r="FU165" t="s">
        <v>234</v>
      </c>
      <c r="FV165" t="s">
        <v>234</v>
      </c>
      <c r="FW165" t="s">
        <v>234</v>
      </c>
      <c r="FX165" t="s">
        <v>234</v>
      </c>
      <c r="FY165" t="s">
        <v>234</v>
      </c>
      <c r="FZ165" t="s">
        <v>234</v>
      </c>
      <c r="GA165" t="s">
        <v>234</v>
      </c>
      <c r="GB165" t="s">
        <v>234</v>
      </c>
      <c r="GC165" t="s">
        <v>234</v>
      </c>
      <c r="GD165" t="s">
        <v>234</v>
      </c>
      <c r="GE165" t="s">
        <v>234</v>
      </c>
      <c r="GF165" t="s">
        <v>234</v>
      </c>
      <c r="GG165" t="s">
        <v>234</v>
      </c>
      <c r="GH165" t="s">
        <v>234</v>
      </c>
      <c r="GI165" t="s">
        <v>234</v>
      </c>
      <c r="GJ165" t="s">
        <v>234</v>
      </c>
      <c r="GK165" t="s">
        <v>234</v>
      </c>
      <c r="GL165" t="s">
        <v>234</v>
      </c>
      <c r="GM165" t="s">
        <v>234</v>
      </c>
      <c r="GN165" t="s">
        <v>234</v>
      </c>
      <c r="GO165" t="s">
        <v>234</v>
      </c>
      <c r="GP165" t="s">
        <v>234</v>
      </c>
      <c r="GQ165" t="s">
        <v>234</v>
      </c>
      <c r="GR165" t="s">
        <v>234</v>
      </c>
      <c r="GS165" t="s">
        <v>234</v>
      </c>
      <c r="GT165" t="s">
        <v>234</v>
      </c>
      <c r="GU165" t="s">
        <v>234</v>
      </c>
      <c r="GV165" t="s">
        <v>234</v>
      </c>
      <c r="GW165" t="s">
        <v>234</v>
      </c>
      <c r="GX165" t="s">
        <v>234</v>
      </c>
      <c r="GY165" t="s">
        <v>234</v>
      </c>
      <c r="GZ165" t="s">
        <v>234</v>
      </c>
      <c r="HA165" t="s">
        <v>234</v>
      </c>
      <c r="HB165" t="s">
        <v>234</v>
      </c>
      <c r="HC165" t="s">
        <v>234</v>
      </c>
      <c r="HD165" t="s">
        <v>234</v>
      </c>
      <c r="HE165" t="s">
        <v>234</v>
      </c>
      <c r="HF165" t="s">
        <v>234</v>
      </c>
      <c r="HG165" t="s">
        <v>234</v>
      </c>
      <c r="HH165" t="s">
        <v>234</v>
      </c>
      <c r="HI165" t="s">
        <v>234</v>
      </c>
      <c r="HJ165" t="s">
        <v>234</v>
      </c>
      <c r="HK165" t="s">
        <v>234</v>
      </c>
      <c r="HL165" t="s">
        <v>234</v>
      </c>
      <c r="HM165" t="s">
        <v>234</v>
      </c>
      <c r="HN165" t="s">
        <v>234</v>
      </c>
      <c r="HO165" t="s">
        <v>241</v>
      </c>
      <c r="HP165" t="s">
        <v>234</v>
      </c>
    </row>
    <row r="166" spans="1:224" x14ac:dyDescent="0.2">
      <c r="A166" t="s">
        <v>402</v>
      </c>
      <c r="B166" t="s">
        <v>234</v>
      </c>
      <c r="C166" t="s">
        <v>234</v>
      </c>
      <c r="D166" t="s">
        <v>234</v>
      </c>
      <c r="E166" t="s">
        <v>234</v>
      </c>
      <c r="F166" t="s">
        <v>234</v>
      </c>
      <c r="G166" t="s">
        <v>234</v>
      </c>
      <c r="H166" t="s">
        <v>234</v>
      </c>
      <c r="I166" t="s">
        <v>236</v>
      </c>
      <c r="J166" t="s">
        <v>234</v>
      </c>
      <c r="K166" t="s">
        <v>234</v>
      </c>
      <c r="L166" t="s">
        <v>234</v>
      </c>
      <c r="M166" t="s">
        <v>234</v>
      </c>
      <c r="N166" t="s">
        <v>234</v>
      </c>
      <c r="Q166" t="s">
        <v>234</v>
      </c>
      <c r="R166" t="s">
        <v>234</v>
      </c>
      <c r="S166" t="s">
        <v>234</v>
      </c>
      <c r="T166" t="s">
        <v>234</v>
      </c>
      <c r="U166" t="s">
        <v>234</v>
      </c>
      <c r="V166" t="s">
        <v>234</v>
      </c>
      <c r="W166" t="s">
        <v>236</v>
      </c>
      <c r="X166" t="s">
        <v>234</v>
      </c>
      <c r="Y166" t="s">
        <v>234</v>
      </c>
      <c r="Z166" t="s">
        <v>236</v>
      </c>
      <c r="AA166" t="s">
        <v>234</v>
      </c>
      <c r="AB166" t="s">
        <v>234</v>
      </c>
      <c r="AC166" t="s">
        <v>234</v>
      </c>
      <c r="AF166" t="s">
        <v>234</v>
      </c>
      <c r="AG166" t="s">
        <v>234</v>
      </c>
      <c r="AH166" t="s">
        <v>234</v>
      </c>
      <c r="AI166" t="s">
        <v>234</v>
      </c>
      <c r="AJ166" t="s">
        <v>234</v>
      </c>
      <c r="AK166" t="s">
        <v>234</v>
      </c>
      <c r="AL166" t="s">
        <v>234</v>
      </c>
      <c r="AM166" t="s">
        <v>234</v>
      </c>
      <c r="AN166" t="s">
        <v>234</v>
      </c>
      <c r="AO166" t="s">
        <v>234</v>
      </c>
      <c r="AP166" t="s">
        <v>234</v>
      </c>
      <c r="AQ166" t="s">
        <v>234</v>
      </c>
      <c r="AR166" t="s">
        <v>234</v>
      </c>
      <c r="AU166" t="s">
        <v>234</v>
      </c>
      <c r="AV166" t="s">
        <v>234</v>
      </c>
      <c r="AW166" t="s">
        <v>234</v>
      </c>
      <c r="AX166" t="s">
        <v>236</v>
      </c>
      <c r="AY166" t="s">
        <v>234</v>
      </c>
      <c r="AZ166" t="s">
        <v>234</v>
      </c>
      <c r="BA166" t="s">
        <v>234</v>
      </c>
      <c r="BB166" t="s">
        <v>234</v>
      </c>
      <c r="BC166" t="s">
        <v>234</v>
      </c>
      <c r="BD166" t="s">
        <v>234</v>
      </c>
      <c r="BE166" t="s">
        <v>234</v>
      </c>
      <c r="BH166" t="s">
        <v>234</v>
      </c>
      <c r="BI166" t="s">
        <v>234</v>
      </c>
      <c r="BJ166" t="s">
        <v>234</v>
      </c>
      <c r="BK166" t="s">
        <v>234</v>
      </c>
      <c r="BL166" t="s">
        <v>234</v>
      </c>
      <c r="BM166" t="s">
        <v>234</v>
      </c>
      <c r="BN166" t="s">
        <v>234</v>
      </c>
      <c r="BO166" t="s">
        <v>234</v>
      </c>
      <c r="BP166" t="s">
        <v>234</v>
      </c>
      <c r="BQ166" t="s">
        <v>238</v>
      </c>
      <c r="BR166" t="s">
        <v>234</v>
      </c>
      <c r="BS166" t="s">
        <v>234</v>
      </c>
      <c r="BT166" t="s">
        <v>234</v>
      </c>
      <c r="BW166" t="s">
        <v>234</v>
      </c>
      <c r="BX166" t="s">
        <v>234</v>
      </c>
      <c r="BY166" t="s">
        <v>234</v>
      </c>
      <c r="BZ166" t="s">
        <v>234</v>
      </c>
      <c r="CA166" t="s">
        <v>234</v>
      </c>
      <c r="CB166" t="s">
        <v>234</v>
      </c>
      <c r="CC166" t="s">
        <v>238</v>
      </c>
      <c r="CD166" t="s">
        <v>234</v>
      </c>
      <c r="CE166" t="s">
        <v>234</v>
      </c>
      <c r="CF166" t="s">
        <v>234</v>
      </c>
      <c r="CG166" t="s">
        <v>234</v>
      </c>
      <c r="CH166" t="s">
        <v>234</v>
      </c>
      <c r="CK166" t="s">
        <v>234</v>
      </c>
      <c r="CL166" t="s">
        <v>234</v>
      </c>
      <c r="CM166" t="s">
        <v>234</v>
      </c>
      <c r="CN166" t="s">
        <v>234</v>
      </c>
      <c r="CO166" t="s">
        <v>234</v>
      </c>
      <c r="CP166" t="s">
        <v>234</v>
      </c>
      <c r="CQ166" t="s">
        <v>234</v>
      </c>
      <c r="DF166" t="s">
        <v>234</v>
      </c>
      <c r="DG166" t="s">
        <v>234</v>
      </c>
      <c r="DH166" t="s">
        <v>234</v>
      </c>
      <c r="DI166" t="s">
        <v>234</v>
      </c>
      <c r="DJ166" t="s">
        <v>234</v>
      </c>
      <c r="DK166" t="s">
        <v>234</v>
      </c>
      <c r="DL166" t="s">
        <v>234</v>
      </c>
      <c r="DM166" t="s">
        <v>234</v>
      </c>
      <c r="DN166" t="s">
        <v>234</v>
      </c>
      <c r="DO166" t="s">
        <v>234</v>
      </c>
      <c r="DP166" t="s">
        <v>234</v>
      </c>
      <c r="DQ166" t="s">
        <v>237</v>
      </c>
      <c r="DR166" t="s">
        <v>234</v>
      </c>
      <c r="DS166" t="s">
        <v>234</v>
      </c>
      <c r="DT166" t="s">
        <v>234</v>
      </c>
      <c r="DX166" t="s">
        <v>234</v>
      </c>
      <c r="DY166" t="s">
        <v>234</v>
      </c>
      <c r="DZ166" t="s">
        <v>234</v>
      </c>
      <c r="EA166" t="s">
        <v>234</v>
      </c>
      <c r="EB166" t="s">
        <v>234</v>
      </c>
      <c r="EC166" t="s">
        <v>234</v>
      </c>
      <c r="ED166" t="s">
        <v>234</v>
      </c>
      <c r="EE166" t="s">
        <v>234</v>
      </c>
      <c r="EF166" t="s">
        <v>234</v>
      </c>
      <c r="EG166" t="s">
        <v>234</v>
      </c>
      <c r="EH166" t="s">
        <v>234</v>
      </c>
      <c r="EI166" t="s">
        <v>234</v>
      </c>
      <c r="EJ166" t="s">
        <v>234</v>
      </c>
      <c r="EK166" t="s">
        <v>234</v>
      </c>
      <c r="EL166" t="s">
        <v>234</v>
      </c>
      <c r="EM166" t="s">
        <v>234</v>
      </c>
      <c r="EN166" t="s">
        <v>234</v>
      </c>
      <c r="EO166" t="s">
        <v>234</v>
      </c>
      <c r="EP166" t="s">
        <v>234</v>
      </c>
      <c r="EQ166" t="s">
        <v>234</v>
      </c>
      <c r="ER166" t="s">
        <v>234</v>
      </c>
      <c r="ES166" t="s">
        <v>234</v>
      </c>
      <c r="ET166" t="s">
        <v>234</v>
      </c>
      <c r="EU166" t="s">
        <v>234</v>
      </c>
      <c r="EV166" t="s">
        <v>234</v>
      </c>
      <c r="EW166" t="s">
        <v>234</v>
      </c>
      <c r="EX166" t="s">
        <v>234</v>
      </c>
      <c r="EY166" t="s">
        <v>234</v>
      </c>
      <c r="EZ166" t="s">
        <v>234</v>
      </c>
      <c r="FA166" t="s">
        <v>234</v>
      </c>
      <c r="FB166" t="s">
        <v>234</v>
      </c>
      <c r="FC166" t="s">
        <v>234</v>
      </c>
      <c r="FD166" t="s">
        <v>234</v>
      </c>
      <c r="FE166" t="s">
        <v>234</v>
      </c>
      <c r="FF166" t="s">
        <v>234</v>
      </c>
      <c r="FG166" t="s">
        <v>235</v>
      </c>
      <c r="FH166" t="s">
        <v>234</v>
      </c>
      <c r="FI166" t="s">
        <v>234</v>
      </c>
      <c r="FJ166" t="s">
        <v>234</v>
      </c>
      <c r="FK166" t="s">
        <v>234</v>
      </c>
      <c r="FL166" t="s">
        <v>234</v>
      </c>
      <c r="FM166" t="s">
        <v>234</v>
      </c>
      <c r="FN166" t="s">
        <v>234</v>
      </c>
      <c r="FO166" t="s">
        <v>234</v>
      </c>
      <c r="FP166" t="s">
        <v>234</v>
      </c>
      <c r="FQ166" t="s">
        <v>234</v>
      </c>
      <c r="FR166" t="s">
        <v>234</v>
      </c>
      <c r="FU166" t="s">
        <v>234</v>
      </c>
      <c r="FV166" t="s">
        <v>234</v>
      </c>
      <c r="FW166" t="s">
        <v>234</v>
      </c>
      <c r="FX166" t="s">
        <v>234</v>
      </c>
      <c r="FY166" t="s">
        <v>234</v>
      </c>
      <c r="FZ166" t="s">
        <v>234</v>
      </c>
      <c r="GA166" t="s">
        <v>234</v>
      </c>
      <c r="GB166" t="s">
        <v>234</v>
      </c>
      <c r="GC166" t="s">
        <v>234</v>
      </c>
      <c r="GD166" t="s">
        <v>234</v>
      </c>
      <c r="GE166" t="s">
        <v>234</v>
      </c>
      <c r="GF166" t="s">
        <v>234</v>
      </c>
      <c r="GG166" t="s">
        <v>234</v>
      </c>
      <c r="GH166" t="s">
        <v>234</v>
      </c>
      <c r="GI166" t="s">
        <v>234</v>
      </c>
      <c r="GJ166" t="s">
        <v>234</v>
      </c>
      <c r="GK166" t="s">
        <v>234</v>
      </c>
      <c r="GL166" t="s">
        <v>234</v>
      </c>
      <c r="GM166" t="s">
        <v>234</v>
      </c>
      <c r="GN166" t="s">
        <v>234</v>
      </c>
      <c r="GO166" t="s">
        <v>234</v>
      </c>
      <c r="GP166" t="s">
        <v>234</v>
      </c>
      <c r="GQ166" t="s">
        <v>234</v>
      </c>
      <c r="GR166" t="s">
        <v>234</v>
      </c>
      <c r="GS166" t="s">
        <v>234</v>
      </c>
      <c r="GT166" t="s">
        <v>235</v>
      </c>
      <c r="GU166" t="s">
        <v>234</v>
      </c>
      <c r="GV166" t="s">
        <v>234</v>
      </c>
      <c r="GW166" t="s">
        <v>234</v>
      </c>
      <c r="GX166" t="s">
        <v>234</v>
      </c>
      <c r="GY166" t="s">
        <v>234</v>
      </c>
      <c r="GZ166" t="s">
        <v>234</v>
      </c>
      <c r="HA166" t="s">
        <v>234</v>
      </c>
      <c r="HB166" t="s">
        <v>234</v>
      </c>
      <c r="HC166" t="s">
        <v>234</v>
      </c>
      <c r="HD166" t="s">
        <v>234</v>
      </c>
      <c r="HE166" t="s">
        <v>234</v>
      </c>
      <c r="HF166" t="s">
        <v>234</v>
      </c>
      <c r="HG166" t="s">
        <v>234</v>
      </c>
      <c r="HH166" t="s">
        <v>234</v>
      </c>
      <c r="HI166" t="s">
        <v>234</v>
      </c>
      <c r="HJ166" t="s">
        <v>234</v>
      </c>
      <c r="HK166" t="s">
        <v>234</v>
      </c>
      <c r="HL166" t="s">
        <v>234</v>
      </c>
      <c r="HM166" t="s">
        <v>234</v>
      </c>
      <c r="HN166" t="s">
        <v>234</v>
      </c>
      <c r="HO166" t="s">
        <v>237</v>
      </c>
      <c r="HP166" t="s">
        <v>234</v>
      </c>
    </row>
    <row r="167" spans="1:224" x14ac:dyDescent="0.2">
      <c r="A167" t="s">
        <v>403</v>
      </c>
      <c r="B167" t="s">
        <v>234</v>
      </c>
      <c r="C167" t="s">
        <v>234</v>
      </c>
      <c r="D167" t="s">
        <v>234</v>
      </c>
      <c r="E167" t="s">
        <v>234</v>
      </c>
      <c r="F167" t="s">
        <v>234</v>
      </c>
      <c r="G167" t="s">
        <v>234</v>
      </c>
      <c r="H167" t="s">
        <v>234</v>
      </c>
      <c r="I167" t="s">
        <v>234</v>
      </c>
      <c r="J167" t="s">
        <v>234</v>
      </c>
      <c r="K167" t="s">
        <v>234</v>
      </c>
      <c r="L167" t="s">
        <v>234</v>
      </c>
      <c r="M167" t="s">
        <v>234</v>
      </c>
      <c r="N167" t="s">
        <v>234</v>
      </c>
      <c r="Q167" t="s">
        <v>234</v>
      </c>
      <c r="R167" t="s">
        <v>234</v>
      </c>
      <c r="S167" t="s">
        <v>234</v>
      </c>
      <c r="T167" t="s">
        <v>234</v>
      </c>
      <c r="U167" t="s">
        <v>234</v>
      </c>
      <c r="V167" t="s">
        <v>234</v>
      </c>
      <c r="W167" t="s">
        <v>241</v>
      </c>
      <c r="X167" t="s">
        <v>234</v>
      </c>
      <c r="Y167" t="s">
        <v>234</v>
      </c>
      <c r="Z167" t="s">
        <v>241</v>
      </c>
      <c r="AA167" t="s">
        <v>234</v>
      </c>
      <c r="AB167" t="s">
        <v>234</v>
      </c>
      <c r="AC167" t="s">
        <v>234</v>
      </c>
      <c r="AF167" t="s">
        <v>234</v>
      </c>
      <c r="AG167" t="s">
        <v>234</v>
      </c>
      <c r="AH167" t="s">
        <v>241</v>
      </c>
      <c r="AI167" t="s">
        <v>234</v>
      </c>
      <c r="AJ167" t="s">
        <v>234</v>
      </c>
      <c r="AK167" t="s">
        <v>234</v>
      </c>
      <c r="AL167" t="s">
        <v>234</v>
      </c>
      <c r="AM167" t="s">
        <v>234</v>
      </c>
      <c r="AN167" t="s">
        <v>234</v>
      </c>
      <c r="AO167" t="s">
        <v>234</v>
      </c>
      <c r="AP167" t="s">
        <v>234</v>
      </c>
      <c r="AQ167" t="s">
        <v>234</v>
      </c>
      <c r="AR167" t="s">
        <v>234</v>
      </c>
      <c r="AU167" t="s">
        <v>234</v>
      </c>
      <c r="AV167" t="s">
        <v>234</v>
      </c>
      <c r="AW167" t="s">
        <v>234</v>
      </c>
      <c r="AX167" t="s">
        <v>241</v>
      </c>
      <c r="AY167" t="s">
        <v>234</v>
      </c>
      <c r="AZ167" t="s">
        <v>234</v>
      </c>
      <c r="BA167" t="s">
        <v>234</v>
      </c>
      <c r="BB167" t="s">
        <v>234</v>
      </c>
      <c r="BC167" t="s">
        <v>234</v>
      </c>
      <c r="BD167" t="s">
        <v>234</v>
      </c>
      <c r="BE167" t="s">
        <v>234</v>
      </c>
      <c r="BH167" t="s">
        <v>234</v>
      </c>
      <c r="BI167" t="s">
        <v>234</v>
      </c>
      <c r="BJ167" t="s">
        <v>234</v>
      </c>
      <c r="BK167" t="s">
        <v>234</v>
      </c>
      <c r="BL167" t="s">
        <v>234</v>
      </c>
      <c r="BM167" t="s">
        <v>234</v>
      </c>
      <c r="BN167" t="s">
        <v>234</v>
      </c>
      <c r="BO167" t="s">
        <v>234</v>
      </c>
      <c r="BP167" t="s">
        <v>234</v>
      </c>
      <c r="BQ167" t="s">
        <v>234</v>
      </c>
      <c r="BR167" t="s">
        <v>234</v>
      </c>
      <c r="BS167" t="s">
        <v>234</v>
      </c>
      <c r="BT167" t="s">
        <v>234</v>
      </c>
      <c r="BW167" t="s">
        <v>234</v>
      </c>
      <c r="BX167" t="s">
        <v>234</v>
      </c>
      <c r="BY167" t="s">
        <v>234</v>
      </c>
      <c r="BZ167" t="s">
        <v>234</v>
      </c>
      <c r="CA167" t="s">
        <v>234</v>
      </c>
      <c r="CB167" t="s">
        <v>234</v>
      </c>
      <c r="CC167" t="s">
        <v>237</v>
      </c>
      <c r="CD167" t="s">
        <v>234</v>
      </c>
      <c r="CE167" t="s">
        <v>234</v>
      </c>
      <c r="CF167" t="s">
        <v>234</v>
      </c>
      <c r="CG167" t="s">
        <v>234</v>
      </c>
      <c r="CH167" t="s">
        <v>234</v>
      </c>
      <c r="CK167" t="s">
        <v>234</v>
      </c>
      <c r="CL167" t="s">
        <v>234</v>
      </c>
      <c r="CM167" t="s">
        <v>234</v>
      </c>
      <c r="CN167" t="s">
        <v>234</v>
      </c>
      <c r="CO167" t="s">
        <v>234</v>
      </c>
      <c r="CP167" t="s">
        <v>234</v>
      </c>
      <c r="CQ167" t="s">
        <v>234</v>
      </c>
      <c r="DF167" t="s">
        <v>234</v>
      </c>
      <c r="DG167" t="s">
        <v>234</v>
      </c>
      <c r="DH167" t="s">
        <v>234</v>
      </c>
      <c r="DI167" t="s">
        <v>234</v>
      </c>
      <c r="DJ167" t="s">
        <v>234</v>
      </c>
      <c r="DK167" t="s">
        <v>234</v>
      </c>
      <c r="DL167" t="s">
        <v>234</v>
      </c>
      <c r="DM167" t="s">
        <v>234</v>
      </c>
      <c r="DN167" t="s">
        <v>234</v>
      </c>
      <c r="DO167" t="s">
        <v>234</v>
      </c>
      <c r="DP167" t="s">
        <v>234</v>
      </c>
      <c r="DQ167" t="s">
        <v>234</v>
      </c>
      <c r="DR167" t="s">
        <v>234</v>
      </c>
      <c r="DS167" t="s">
        <v>234</v>
      </c>
      <c r="DT167" t="s">
        <v>234</v>
      </c>
      <c r="DX167" t="s">
        <v>234</v>
      </c>
      <c r="DY167" t="s">
        <v>234</v>
      </c>
      <c r="DZ167" t="s">
        <v>234</v>
      </c>
      <c r="EA167" t="s">
        <v>234</v>
      </c>
      <c r="EB167" t="s">
        <v>234</v>
      </c>
      <c r="EC167" t="s">
        <v>234</v>
      </c>
      <c r="ED167" t="s">
        <v>234</v>
      </c>
      <c r="EE167" t="s">
        <v>234</v>
      </c>
      <c r="EF167" t="s">
        <v>234</v>
      </c>
      <c r="EG167" t="s">
        <v>234</v>
      </c>
      <c r="EH167" t="s">
        <v>234</v>
      </c>
      <c r="EI167" t="s">
        <v>234</v>
      </c>
      <c r="EJ167" t="s">
        <v>234</v>
      </c>
      <c r="EK167" t="s">
        <v>234</v>
      </c>
      <c r="EL167" t="s">
        <v>234</v>
      </c>
      <c r="EM167" t="s">
        <v>234</v>
      </c>
      <c r="EN167" t="s">
        <v>234</v>
      </c>
      <c r="EO167" t="s">
        <v>234</v>
      </c>
      <c r="EP167" t="s">
        <v>234</v>
      </c>
      <c r="EQ167" t="s">
        <v>234</v>
      </c>
      <c r="ER167" t="s">
        <v>234</v>
      </c>
      <c r="ES167" t="s">
        <v>234</v>
      </c>
      <c r="ET167" t="s">
        <v>234</v>
      </c>
      <c r="EU167" t="s">
        <v>234</v>
      </c>
      <c r="EV167" t="s">
        <v>234</v>
      </c>
      <c r="EW167" t="s">
        <v>234</v>
      </c>
      <c r="EX167" t="s">
        <v>234</v>
      </c>
      <c r="EY167" t="s">
        <v>234</v>
      </c>
      <c r="EZ167" t="s">
        <v>234</v>
      </c>
      <c r="FA167" t="s">
        <v>234</v>
      </c>
      <c r="FB167" t="s">
        <v>234</v>
      </c>
      <c r="FC167" t="s">
        <v>234</v>
      </c>
      <c r="FD167" t="s">
        <v>234</v>
      </c>
      <c r="FE167" t="s">
        <v>234</v>
      </c>
      <c r="FF167" t="s">
        <v>234</v>
      </c>
      <c r="FG167" t="s">
        <v>234</v>
      </c>
      <c r="FH167" t="s">
        <v>234</v>
      </c>
      <c r="FI167" t="s">
        <v>234</v>
      </c>
      <c r="FJ167" t="s">
        <v>234</v>
      </c>
      <c r="FK167" t="s">
        <v>234</v>
      </c>
      <c r="FL167" t="s">
        <v>234</v>
      </c>
      <c r="FM167" t="s">
        <v>234</v>
      </c>
      <c r="FN167" t="s">
        <v>234</v>
      </c>
      <c r="FO167" t="s">
        <v>234</v>
      </c>
      <c r="FP167" t="s">
        <v>234</v>
      </c>
      <c r="FQ167" t="s">
        <v>234</v>
      </c>
      <c r="FR167" t="s">
        <v>234</v>
      </c>
      <c r="FU167" t="s">
        <v>234</v>
      </c>
      <c r="FV167" t="s">
        <v>234</v>
      </c>
      <c r="FW167" t="s">
        <v>234</v>
      </c>
      <c r="FX167" t="s">
        <v>234</v>
      </c>
      <c r="FY167" t="s">
        <v>234</v>
      </c>
      <c r="FZ167" t="s">
        <v>234</v>
      </c>
      <c r="GA167" t="s">
        <v>234</v>
      </c>
      <c r="GB167" t="s">
        <v>234</v>
      </c>
      <c r="GC167" t="s">
        <v>234</v>
      </c>
      <c r="GD167" t="s">
        <v>234</v>
      </c>
      <c r="GE167" t="s">
        <v>234</v>
      </c>
      <c r="GF167" t="s">
        <v>234</v>
      </c>
      <c r="GG167" t="s">
        <v>234</v>
      </c>
      <c r="GH167" t="s">
        <v>234</v>
      </c>
      <c r="GI167" t="s">
        <v>234</v>
      </c>
      <c r="GJ167" t="s">
        <v>234</v>
      </c>
      <c r="GK167" t="s">
        <v>234</v>
      </c>
      <c r="GL167" t="s">
        <v>234</v>
      </c>
      <c r="GM167" t="s">
        <v>234</v>
      </c>
      <c r="GN167" t="s">
        <v>234</v>
      </c>
      <c r="GO167" t="s">
        <v>234</v>
      </c>
      <c r="GP167" t="s">
        <v>234</v>
      </c>
      <c r="GQ167" t="s">
        <v>234</v>
      </c>
      <c r="GR167" t="s">
        <v>234</v>
      </c>
      <c r="GS167" t="s">
        <v>234</v>
      </c>
      <c r="GT167" t="s">
        <v>234</v>
      </c>
      <c r="GU167" t="s">
        <v>234</v>
      </c>
      <c r="GV167" t="s">
        <v>234</v>
      </c>
      <c r="GW167" t="s">
        <v>234</v>
      </c>
      <c r="GX167" t="s">
        <v>234</v>
      </c>
      <c r="GY167" t="s">
        <v>234</v>
      </c>
      <c r="GZ167" t="s">
        <v>234</v>
      </c>
      <c r="HA167" t="s">
        <v>234</v>
      </c>
      <c r="HB167" t="s">
        <v>234</v>
      </c>
      <c r="HC167" t="s">
        <v>234</v>
      </c>
      <c r="HD167" t="s">
        <v>234</v>
      </c>
      <c r="HE167" t="s">
        <v>234</v>
      </c>
      <c r="HF167" t="s">
        <v>234</v>
      </c>
      <c r="HG167" t="s">
        <v>234</v>
      </c>
      <c r="HH167" t="s">
        <v>234</v>
      </c>
      <c r="HI167" t="s">
        <v>234</v>
      </c>
      <c r="HJ167" t="s">
        <v>234</v>
      </c>
      <c r="HK167" t="s">
        <v>234</v>
      </c>
      <c r="HL167" t="s">
        <v>234</v>
      </c>
      <c r="HM167" t="s">
        <v>234</v>
      </c>
      <c r="HN167" t="s">
        <v>234</v>
      </c>
      <c r="HO167" t="s">
        <v>234</v>
      </c>
      <c r="HP167" t="s">
        <v>234</v>
      </c>
    </row>
    <row r="168" spans="1:224" x14ac:dyDescent="0.2">
      <c r="A168" t="s">
        <v>404</v>
      </c>
      <c r="B168" t="s">
        <v>234</v>
      </c>
      <c r="C168" t="s">
        <v>234</v>
      </c>
      <c r="D168" t="s">
        <v>234</v>
      </c>
      <c r="E168" t="s">
        <v>234</v>
      </c>
      <c r="F168" t="s">
        <v>234</v>
      </c>
      <c r="G168" t="s">
        <v>234</v>
      </c>
      <c r="H168" t="s">
        <v>234</v>
      </c>
      <c r="I168" t="s">
        <v>234</v>
      </c>
      <c r="J168" t="s">
        <v>234</v>
      </c>
      <c r="K168" t="s">
        <v>234</v>
      </c>
      <c r="L168" t="s">
        <v>234</v>
      </c>
      <c r="M168" t="s">
        <v>234</v>
      </c>
      <c r="N168" t="s">
        <v>234</v>
      </c>
      <c r="Q168" t="s">
        <v>234</v>
      </c>
      <c r="R168" t="s">
        <v>234</v>
      </c>
      <c r="S168" t="s">
        <v>234</v>
      </c>
      <c r="T168" t="s">
        <v>234</v>
      </c>
      <c r="U168" t="s">
        <v>234</v>
      </c>
      <c r="V168" t="s">
        <v>234</v>
      </c>
      <c r="W168" t="s">
        <v>236</v>
      </c>
      <c r="X168" t="s">
        <v>234</v>
      </c>
      <c r="Y168" t="s">
        <v>234</v>
      </c>
      <c r="Z168" t="s">
        <v>236</v>
      </c>
      <c r="AA168" t="s">
        <v>234</v>
      </c>
      <c r="AB168" t="s">
        <v>234</v>
      </c>
      <c r="AC168" t="s">
        <v>234</v>
      </c>
      <c r="AF168" t="s">
        <v>234</v>
      </c>
      <c r="AG168" t="s">
        <v>234</v>
      </c>
      <c r="AH168" t="s">
        <v>236</v>
      </c>
      <c r="AI168" t="s">
        <v>234</v>
      </c>
      <c r="AJ168" t="s">
        <v>234</v>
      </c>
      <c r="AK168" t="s">
        <v>234</v>
      </c>
      <c r="AL168" t="s">
        <v>234</v>
      </c>
      <c r="AM168" t="s">
        <v>234</v>
      </c>
      <c r="AN168" t="s">
        <v>234</v>
      </c>
      <c r="AO168" t="s">
        <v>234</v>
      </c>
      <c r="AP168" t="s">
        <v>234</v>
      </c>
      <c r="AQ168" t="s">
        <v>234</v>
      </c>
      <c r="AR168" t="s">
        <v>234</v>
      </c>
      <c r="AU168" t="s">
        <v>234</v>
      </c>
      <c r="AV168" t="s">
        <v>234</v>
      </c>
      <c r="AW168" t="s">
        <v>234</v>
      </c>
      <c r="AX168" t="s">
        <v>236</v>
      </c>
      <c r="AY168" t="s">
        <v>234</v>
      </c>
      <c r="AZ168" t="s">
        <v>234</v>
      </c>
      <c r="BA168" t="s">
        <v>234</v>
      </c>
      <c r="BB168" t="s">
        <v>234</v>
      </c>
      <c r="BC168" t="s">
        <v>234</v>
      </c>
      <c r="BD168" t="s">
        <v>234</v>
      </c>
      <c r="BE168" t="s">
        <v>234</v>
      </c>
      <c r="BH168" t="s">
        <v>234</v>
      </c>
      <c r="BI168" t="s">
        <v>234</v>
      </c>
      <c r="BJ168" t="s">
        <v>234</v>
      </c>
      <c r="BK168" t="s">
        <v>234</v>
      </c>
      <c r="BL168" t="s">
        <v>234</v>
      </c>
      <c r="BM168" t="s">
        <v>234</v>
      </c>
      <c r="BN168" t="s">
        <v>234</v>
      </c>
      <c r="BO168" t="s">
        <v>234</v>
      </c>
      <c r="BP168" t="s">
        <v>234</v>
      </c>
      <c r="BQ168" t="s">
        <v>234</v>
      </c>
      <c r="BR168" t="s">
        <v>234</v>
      </c>
      <c r="BS168" t="s">
        <v>234</v>
      </c>
      <c r="BT168" t="s">
        <v>236</v>
      </c>
      <c r="BW168" t="s">
        <v>234</v>
      </c>
      <c r="BX168" t="s">
        <v>234</v>
      </c>
      <c r="BY168" t="s">
        <v>234</v>
      </c>
      <c r="BZ168" t="s">
        <v>234</v>
      </c>
      <c r="CA168" t="s">
        <v>234</v>
      </c>
      <c r="CB168" t="s">
        <v>234</v>
      </c>
      <c r="CC168" t="s">
        <v>238</v>
      </c>
      <c r="CD168" t="s">
        <v>234</v>
      </c>
      <c r="CE168" t="s">
        <v>234</v>
      </c>
      <c r="CF168" t="s">
        <v>234</v>
      </c>
      <c r="CG168" t="s">
        <v>234</v>
      </c>
      <c r="CH168" t="s">
        <v>234</v>
      </c>
      <c r="CK168" t="s">
        <v>234</v>
      </c>
      <c r="CL168" t="s">
        <v>234</v>
      </c>
      <c r="CM168" t="s">
        <v>234</v>
      </c>
      <c r="CN168" t="s">
        <v>234</v>
      </c>
      <c r="CO168" t="s">
        <v>234</v>
      </c>
      <c r="CP168" t="s">
        <v>234</v>
      </c>
      <c r="CQ168" t="s">
        <v>234</v>
      </c>
      <c r="DF168" t="s">
        <v>234</v>
      </c>
      <c r="DG168" t="s">
        <v>234</v>
      </c>
      <c r="DH168" t="s">
        <v>234</v>
      </c>
      <c r="DI168" t="s">
        <v>234</v>
      </c>
      <c r="DJ168" t="s">
        <v>234</v>
      </c>
      <c r="DK168" t="s">
        <v>234</v>
      </c>
      <c r="DL168" t="s">
        <v>234</v>
      </c>
      <c r="DM168" t="s">
        <v>234</v>
      </c>
      <c r="DN168" t="s">
        <v>234</v>
      </c>
      <c r="DO168" t="s">
        <v>234</v>
      </c>
      <c r="DP168" t="s">
        <v>234</v>
      </c>
      <c r="DQ168" t="s">
        <v>234</v>
      </c>
      <c r="DR168" t="s">
        <v>234</v>
      </c>
      <c r="DS168" t="s">
        <v>234</v>
      </c>
      <c r="DT168" t="s">
        <v>234</v>
      </c>
      <c r="DX168" t="s">
        <v>234</v>
      </c>
      <c r="DY168" t="s">
        <v>234</v>
      </c>
      <c r="DZ168" t="s">
        <v>234</v>
      </c>
      <c r="EA168" t="s">
        <v>234</v>
      </c>
      <c r="EB168" t="s">
        <v>234</v>
      </c>
      <c r="EC168" t="s">
        <v>234</v>
      </c>
      <c r="ED168" t="s">
        <v>234</v>
      </c>
      <c r="EE168" t="s">
        <v>234</v>
      </c>
      <c r="EF168" t="s">
        <v>234</v>
      </c>
      <c r="EG168" t="s">
        <v>234</v>
      </c>
      <c r="EH168" t="s">
        <v>234</v>
      </c>
      <c r="EI168" t="s">
        <v>234</v>
      </c>
      <c r="EJ168" t="s">
        <v>234</v>
      </c>
      <c r="EK168" t="s">
        <v>234</v>
      </c>
      <c r="EL168" t="s">
        <v>234</v>
      </c>
      <c r="EM168" t="s">
        <v>234</v>
      </c>
      <c r="EN168" t="s">
        <v>234</v>
      </c>
      <c r="EO168" t="s">
        <v>234</v>
      </c>
      <c r="EP168" t="s">
        <v>234</v>
      </c>
      <c r="EQ168" t="s">
        <v>234</v>
      </c>
      <c r="ER168" t="s">
        <v>234</v>
      </c>
      <c r="ES168" t="s">
        <v>234</v>
      </c>
      <c r="ET168" t="s">
        <v>234</v>
      </c>
      <c r="EU168" t="s">
        <v>234</v>
      </c>
      <c r="EV168" t="s">
        <v>234</v>
      </c>
      <c r="EW168" t="s">
        <v>234</v>
      </c>
      <c r="EX168" t="s">
        <v>234</v>
      </c>
      <c r="EY168" t="s">
        <v>234</v>
      </c>
      <c r="EZ168" t="s">
        <v>234</v>
      </c>
      <c r="FA168" t="s">
        <v>234</v>
      </c>
      <c r="FB168" t="s">
        <v>234</v>
      </c>
      <c r="FC168" t="s">
        <v>234</v>
      </c>
      <c r="FD168" t="s">
        <v>234</v>
      </c>
      <c r="FE168" t="s">
        <v>234</v>
      </c>
      <c r="FF168" t="s">
        <v>234</v>
      </c>
      <c r="FG168" t="s">
        <v>234</v>
      </c>
      <c r="FH168" t="s">
        <v>234</v>
      </c>
      <c r="FI168" t="s">
        <v>234</v>
      </c>
      <c r="FJ168" t="s">
        <v>234</v>
      </c>
      <c r="FK168" t="s">
        <v>234</v>
      </c>
      <c r="FL168" t="s">
        <v>234</v>
      </c>
      <c r="FM168" t="s">
        <v>234</v>
      </c>
      <c r="FN168" t="s">
        <v>234</v>
      </c>
      <c r="FO168" t="s">
        <v>234</v>
      </c>
      <c r="FP168" t="s">
        <v>234</v>
      </c>
      <c r="FQ168" t="s">
        <v>234</v>
      </c>
      <c r="FR168" t="s">
        <v>234</v>
      </c>
      <c r="FU168" t="s">
        <v>234</v>
      </c>
      <c r="FV168" t="s">
        <v>234</v>
      </c>
      <c r="FW168" t="s">
        <v>234</v>
      </c>
      <c r="FX168" t="s">
        <v>234</v>
      </c>
      <c r="FY168" t="s">
        <v>234</v>
      </c>
      <c r="FZ168" t="s">
        <v>234</v>
      </c>
      <c r="GA168" t="s">
        <v>234</v>
      </c>
      <c r="GB168" t="s">
        <v>234</v>
      </c>
      <c r="GC168" t="s">
        <v>234</v>
      </c>
      <c r="GD168" t="s">
        <v>234</v>
      </c>
      <c r="GE168" t="s">
        <v>234</v>
      </c>
      <c r="GF168" t="s">
        <v>234</v>
      </c>
      <c r="GG168" t="s">
        <v>234</v>
      </c>
      <c r="GH168" t="s">
        <v>234</v>
      </c>
      <c r="GI168" t="s">
        <v>234</v>
      </c>
      <c r="GJ168" t="s">
        <v>234</v>
      </c>
      <c r="GK168" t="s">
        <v>234</v>
      </c>
      <c r="GL168" t="s">
        <v>234</v>
      </c>
      <c r="GM168" t="s">
        <v>234</v>
      </c>
      <c r="GN168" t="s">
        <v>234</v>
      </c>
      <c r="GO168" t="s">
        <v>234</v>
      </c>
      <c r="GP168" t="s">
        <v>234</v>
      </c>
      <c r="GQ168" t="s">
        <v>234</v>
      </c>
      <c r="GR168" t="s">
        <v>234</v>
      </c>
      <c r="GS168" t="s">
        <v>234</v>
      </c>
      <c r="GT168" t="s">
        <v>234</v>
      </c>
      <c r="GU168" t="s">
        <v>234</v>
      </c>
      <c r="GV168" t="s">
        <v>234</v>
      </c>
      <c r="GW168" t="s">
        <v>234</v>
      </c>
      <c r="GX168" t="s">
        <v>234</v>
      </c>
      <c r="GY168" t="s">
        <v>234</v>
      </c>
      <c r="GZ168" t="s">
        <v>234</v>
      </c>
      <c r="HA168" t="s">
        <v>234</v>
      </c>
      <c r="HB168" t="s">
        <v>234</v>
      </c>
      <c r="HC168" t="s">
        <v>234</v>
      </c>
      <c r="HD168" t="s">
        <v>234</v>
      </c>
      <c r="HE168" t="s">
        <v>234</v>
      </c>
      <c r="HF168" t="s">
        <v>234</v>
      </c>
      <c r="HG168" t="s">
        <v>234</v>
      </c>
      <c r="HH168" t="s">
        <v>234</v>
      </c>
      <c r="HI168" t="s">
        <v>234</v>
      </c>
      <c r="HJ168" t="s">
        <v>234</v>
      </c>
      <c r="HK168" t="s">
        <v>234</v>
      </c>
      <c r="HL168" t="s">
        <v>234</v>
      </c>
      <c r="HM168" t="s">
        <v>234</v>
      </c>
      <c r="HN168" t="s">
        <v>234</v>
      </c>
      <c r="HO168" t="s">
        <v>234</v>
      </c>
      <c r="HP168" t="s">
        <v>234</v>
      </c>
    </row>
    <row r="169" spans="1:224" x14ac:dyDescent="0.2">
      <c r="A169" t="s">
        <v>405</v>
      </c>
      <c r="B169" t="s">
        <v>234</v>
      </c>
      <c r="C169" t="s">
        <v>234</v>
      </c>
      <c r="D169" t="s">
        <v>234</v>
      </c>
      <c r="E169" t="s">
        <v>234</v>
      </c>
      <c r="F169" t="s">
        <v>234</v>
      </c>
      <c r="G169" t="s">
        <v>234</v>
      </c>
      <c r="H169" t="s">
        <v>234</v>
      </c>
      <c r="I169" t="s">
        <v>235</v>
      </c>
      <c r="J169" t="s">
        <v>234</v>
      </c>
      <c r="K169" t="s">
        <v>234</v>
      </c>
      <c r="L169" t="s">
        <v>241</v>
      </c>
      <c r="M169" t="s">
        <v>234</v>
      </c>
      <c r="N169" t="s">
        <v>234</v>
      </c>
      <c r="Q169" t="s">
        <v>234</v>
      </c>
      <c r="R169" t="s">
        <v>234</v>
      </c>
      <c r="S169" t="s">
        <v>234</v>
      </c>
      <c r="T169" t="s">
        <v>234</v>
      </c>
      <c r="U169" t="s">
        <v>234</v>
      </c>
      <c r="V169" t="s">
        <v>234</v>
      </c>
      <c r="W169" t="s">
        <v>236</v>
      </c>
      <c r="X169" t="s">
        <v>234</v>
      </c>
      <c r="Y169" t="s">
        <v>234</v>
      </c>
      <c r="Z169" t="s">
        <v>236</v>
      </c>
      <c r="AA169" t="s">
        <v>234</v>
      </c>
      <c r="AB169" t="s">
        <v>234</v>
      </c>
      <c r="AC169" t="s">
        <v>234</v>
      </c>
      <c r="AF169" t="s">
        <v>234</v>
      </c>
      <c r="AG169" t="s">
        <v>234</v>
      </c>
      <c r="AH169" t="s">
        <v>236</v>
      </c>
      <c r="AI169" t="s">
        <v>234</v>
      </c>
      <c r="AJ169" t="s">
        <v>234</v>
      </c>
      <c r="AK169" t="s">
        <v>234</v>
      </c>
      <c r="AL169" t="s">
        <v>241</v>
      </c>
      <c r="AM169" t="s">
        <v>234</v>
      </c>
      <c r="AN169" t="s">
        <v>237</v>
      </c>
      <c r="AO169" t="s">
        <v>234</v>
      </c>
      <c r="AP169" t="s">
        <v>234</v>
      </c>
      <c r="AQ169" t="s">
        <v>234</v>
      </c>
      <c r="AR169" t="s">
        <v>241</v>
      </c>
      <c r="AU169" t="s">
        <v>234</v>
      </c>
      <c r="AV169" t="s">
        <v>234</v>
      </c>
      <c r="AW169" t="s">
        <v>234</v>
      </c>
      <c r="AX169" t="s">
        <v>236</v>
      </c>
      <c r="AY169" t="s">
        <v>234</v>
      </c>
      <c r="AZ169" t="s">
        <v>234</v>
      </c>
      <c r="BA169" t="s">
        <v>234</v>
      </c>
      <c r="BB169" t="s">
        <v>234</v>
      </c>
      <c r="BC169" t="s">
        <v>234</v>
      </c>
      <c r="BD169" t="s">
        <v>234</v>
      </c>
      <c r="BE169" t="s">
        <v>234</v>
      </c>
      <c r="BH169" t="s">
        <v>234</v>
      </c>
      <c r="BI169" t="s">
        <v>234</v>
      </c>
      <c r="BJ169" t="s">
        <v>234</v>
      </c>
      <c r="BK169" t="s">
        <v>237</v>
      </c>
      <c r="BL169" t="s">
        <v>234</v>
      </c>
      <c r="BM169" t="s">
        <v>234</v>
      </c>
      <c r="BN169" t="s">
        <v>234</v>
      </c>
      <c r="BO169" t="s">
        <v>234</v>
      </c>
      <c r="BP169" t="s">
        <v>234</v>
      </c>
      <c r="BQ169" t="s">
        <v>234</v>
      </c>
      <c r="BR169" t="s">
        <v>234</v>
      </c>
      <c r="BS169" t="s">
        <v>234</v>
      </c>
      <c r="BT169" t="s">
        <v>236</v>
      </c>
      <c r="BW169" t="s">
        <v>234</v>
      </c>
      <c r="BX169" t="s">
        <v>234</v>
      </c>
      <c r="BY169" t="s">
        <v>234</v>
      </c>
      <c r="BZ169" t="s">
        <v>234</v>
      </c>
      <c r="CA169" t="s">
        <v>234</v>
      </c>
      <c r="CB169" t="s">
        <v>234</v>
      </c>
      <c r="CC169" t="s">
        <v>238</v>
      </c>
      <c r="CD169" t="s">
        <v>234</v>
      </c>
      <c r="CE169" t="s">
        <v>234</v>
      </c>
      <c r="CF169" t="s">
        <v>234</v>
      </c>
      <c r="CG169" t="s">
        <v>234</v>
      </c>
      <c r="CH169" t="s">
        <v>234</v>
      </c>
      <c r="CK169" t="s">
        <v>234</v>
      </c>
      <c r="CL169" t="s">
        <v>234</v>
      </c>
      <c r="CM169" t="s">
        <v>234</v>
      </c>
      <c r="CN169" t="s">
        <v>234</v>
      </c>
      <c r="CO169" t="s">
        <v>241</v>
      </c>
      <c r="CP169" t="s">
        <v>234</v>
      </c>
      <c r="CQ169" t="s">
        <v>234</v>
      </c>
      <c r="DF169" t="s">
        <v>234</v>
      </c>
      <c r="DG169" t="s">
        <v>234</v>
      </c>
      <c r="DH169" t="s">
        <v>234</v>
      </c>
      <c r="DI169" t="s">
        <v>234</v>
      </c>
      <c r="DJ169" t="s">
        <v>234</v>
      </c>
      <c r="DK169" t="s">
        <v>234</v>
      </c>
      <c r="DL169" t="s">
        <v>234</v>
      </c>
      <c r="DM169" t="s">
        <v>234</v>
      </c>
      <c r="DN169" t="s">
        <v>234</v>
      </c>
      <c r="DO169" t="s">
        <v>234</v>
      </c>
      <c r="DP169" t="s">
        <v>241</v>
      </c>
      <c r="DQ169" t="s">
        <v>234</v>
      </c>
      <c r="DR169" t="s">
        <v>234</v>
      </c>
      <c r="DS169" t="s">
        <v>234</v>
      </c>
      <c r="DT169" t="s">
        <v>234</v>
      </c>
      <c r="DX169" t="s">
        <v>234</v>
      </c>
      <c r="DY169" t="s">
        <v>234</v>
      </c>
      <c r="DZ169" t="s">
        <v>234</v>
      </c>
      <c r="EA169" t="s">
        <v>234</v>
      </c>
      <c r="EB169" t="s">
        <v>235</v>
      </c>
      <c r="EC169" t="s">
        <v>234</v>
      </c>
      <c r="ED169" t="s">
        <v>234</v>
      </c>
      <c r="EE169" t="s">
        <v>234</v>
      </c>
      <c r="EF169" t="s">
        <v>234</v>
      </c>
      <c r="EG169" t="s">
        <v>234</v>
      </c>
      <c r="EH169" t="s">
        <v>234</v>
      </c>
      <c r="EI169" t="s">
        <v>234</v>
      </c>
      <c r="EJ169" t="s">
        <v>234</v>
      </c>
      <c r="EK169" t="s">
        <v>234</v>
      </c>
      <c r="EL169" t="s">
        <v>234</v>
      </c>
      <c r="EM169" t="s">
        <v>234</v>
      </c>
      <c r="EN169" t="s">
        <v>234</v>
      </c>
      <c r="EO169" t="s">
        <v>234</v>
      </c>
      <c r="EP169" t="s">
        <v>234</v>
      </c>
      <c r="EQ169" t="s">
        <v>234</v>
      </c>
      <c r="ER169" t="s">
        <v>234</v>
      </c>
      <c r="ES169" t="s">
        <v>234</v>
      </c>
      <c r="ET169" t="s">
        <v>234</v>
      </c>
      <c r="EU169" t="s">
        <v>234</v>
      </c>
      <c r="EV169" t="s">
        <v>234</v>
      </c>
      <c r="EW169" t="s">
        <v>234</v>
      </c>
      <c r="EX169" t="s">
        <v>234</v>
      </c>
      <c r="EY169" t="s">
        <v>234</v>
      </c>
      <c r="EZ169" t="s">
        <v>234</v>
      </c>
      <c r="FA169" t="s">
        <v>234</v>
      </c>
      <c r="FB169" t="s">
        <v>234</v>
      </c>
      <c r="FC169" t="s">
        <v>234</v>
      </c>
      <c r="FD169" t="s">
        <v>234</v>
      </c>
      <c r="FE169" t="s">
        <v>234</v>
      </c>
      <c r="FF169" t="s">
        <v>234</v>
      </c>
      <c r="FG169" t="s">
        <v>234</v>
      </c>
      <c r="FH169" t="s">
        <v>237</v>
      </c>
      <c r="FI169" t="s">
        <v>234</v>
      </c>
      <c r="FJ169" t="s">
        <v>234</v>
      </c>
      <c r="FK169" t="s">
        <v>234</v>
      </c>
      <c r="FL169" t="s">
        <v>234</v>
      </c>
      <c r="FM169" t="s">
        <v>234</v>
      </c>
      <c r="FN169" t="s">
        <v>234</v>
      </c>
      <c r="FO169" t="s">
        <v>234</v>
      </c>
      <c r="FP169" t="s">
        <v>234</v>
      </c>
      <c r="FQ169" t="s">
        <v>234</v>
      </c>
      <c r="FR169" t="s">
        <v>234</v>
      </c>
      <c r="FU169" t="s">
        <v>234</v>
      </c>
      <c r="FV169" t="s">
        <v>234</v>
      </c>
      <c r="FW169" t="s">
        <v>234</v>
      </c>
      <c r="FX169" t="s">
        <v>234</v>
      </c>
      <c r="FY169" t="s">
        <v>234</v>
      </c>
      <c r="FZ169" t="s">
        <v>234</v>
      </c>
      <c r="GA169" t="s">
        <v>234</v>
      </c>
      <c r="GB169" t="s">
        <v>234</v>
      </c>
      <c r="GC169" t="s">
        <v>234</v>
      </c>
      <c r="GD169" t="s">
        <v>234</v>
      </c>
      <c r="GE169" t="s">
        <v>234</v>
      </c>
      <c r="GF169" t="s">
        <v>234</v>
      </c>
      <c r="GG169" t="s">
        <v>234</v>
      </c>
      <c r="GH169" t="s">
        <v>234</v>
      </c>
      <c r="GI169" t="s">
        <v>234</v>
      </c>
      <c r="GJ169" t="s">
        <v>234</v>
      </c>
      <c r="GK169" t="s">
        <v>234</v>
      </c>
      <c r="GL169" t="s">
        <v>234</v>
      </c>
      <c r="GM169" t="s">
        <v>234</v>
      </c>
      <c r="GN169" t="s">
        <v>234</v>
      </c>
      <c r="GO169" t="s">
        <v>234</v>
      </c>
      <c r="GP169" t="s">
        <v>234</v>
      </c>
      <c r="GQ169" t="s">
        <v>234</v>
      </c>
      <c r="GR169" t="s">
        <v>234</v>
      </c>
      <c r="GS169" t="s">
        <v>234</v>
      </c>
      <c r="GT169" t="s">
        <v>234</v>
      </c>
      <c r="GU169" t="s">
        <v>234</v>
      </c>
      <c r="GV169" t="s">
        <v>234</v>
      </c>
      <c r="GW169" t="s">
        <v>234</v>
      </c>
      <c r="GX169" t="s">
        <v>234</v>
      </c>
      <c r="GY169" t="s">
        <v>234</v>
      </c>
      <c r="GZ169" t="s">
        <v>234</v>
      </c>
      <c r="HA169" t="s">
        <v>234</v>
      </c>
      <c r="HB169" t="s">
        <v>234</v>
      </c>
      <c r="HC169" t="s">
        <v>234</v>
      </c>
      <c r="HD169" t="s">
        <v>234</v>
      </c>
      <c r="HE169" t="s">
        <v>234</v>
      </c>
      <c r="HF169" t="s">
        <v>234</v>
      </c>
      <c r="HG169" t="s">
        <v>234</v>
      </c>
      <c r="HH169" t="s">
        <v>234</v>
      </c>
      <c r="HI169" t="s">
        <v>234</v>
      </c>
      <c r="HJ169" t="s">
        <v>234</v>
      </c>
      <c r="HK169" t="s">
        <v>234</v>
      </c>
      <c r="HL169" t="s">
        <v>234</v>
      </c>
      <c r="HM169" t="s">
        <v>234</v>
      </c>
      <c r="HN169" t="s">
        <v>234</v>
      </c>
      <c r="HO169" t="s">
        <v>234</v>
      </c>
      <c r="HP169" t="s">
        <v>234</v>
      </c>
    </row>
    <row r="170" spans="1:224" x14ac:dyDescent="0.2">
      <c r="A170" t="s">
        <v>406</v>
      </c>
      <c r="B170" t="s">
        <v>236</v>
      </c>
      <c r="C170" t="s">
        <v>236</v>
      </c>
      <c r="D170" t="s">
        <v>236</v>
      </c>
      <c r="E170" t="s">
        <v>236</v>
      </c>
      <c r="F170" t="s">
        <v>236</v>
      </c>
      <c r="G170" t="s">
        <v>236</v>
      </c>
      <c r="H170" t="s">
        <v>236</v>
      </c>
      <c r="I170" t="s">
        <v>237</v>
      </c>
      <c r="J170" t="s">
        <v>236</v>
      </c>
      <c r="K170" t="s">
        <v>236</v>
      </c>
      <c r="L170" t="s">
        <v>236</v>
      </c>
      <c r="M170" t="s">
        <v>236</v>
      </c>
      <c r="N170" t="s">
        <v>236</v>
      </c>
      <c r="Q170" t="s">
        <v>236</v>
      </c>
      <c r="R170" t="s">
        <v>236</v>
      </c>
      <c r="S170" t="s">
        <v>236</v>
      </c>
      <c r="T170" t="s">
        <v>236</v>
      </c>
      <c r="U170" t="s">
        <v>236</v>
      </c>
      <c r="V170" t="s">
        <v>236</v>
      </c>
      <c r="W170" t="s">
        <v>236</v>
      </c>
      <c r="X170" t="s">
        <v>236</v>
      </c>
      <c r="Y170" t="s">
        <v>236</v>
      </c>
      <c r="Z170" t="s">
        <v>236</v>
      </c>
      <c r="AA170" t="s">
        <v>236</v>
      </c>
      <c r="AB170" t="s">
        <v>236</v>
      </c>
      <c r="AC170" t="s">
        <v>236</v>
      </c>
      <c r="AF170" t="s">
        <v>236</v>
      </c>
      <c r="AG170" t="s">
        <v>236</v>
      </c>
      <c r="AH170" t="s">
        <v>236</v>
      </c>
      <c r="AI170" t="s">
        <v>236</v>
      </c>
      <c r="AJ170" t="s">
        <v>236</v>
      </c>
      <c r="AK170" t="s">
        <v>236</v>
      </c>
      <c r="AL170" t="s">
        <v>236</v>
      </c>
      <c r="AM170" t="s">
        <v>236</v>
      </c>
      <c r="AN170" t="s">
        <v>236</v>
      </c>
      <c r="AO170" t="s">
        <v>236</v>
      </c>
      <c r="AP170" t="s">
        <v>236</v>
      </c>
      <c r="AQ170" t="s">
        <v>236</v>
      </c>
      <c r="AR170" t="s">
        <v>236</v>
      </c>
      <c r="AU170" t="s">
        <v>236</v>
      </c>
      <c r="AV170" t="s">
        <v>236</v>
      </c>
      <c r="AW170" t="s">
        <v>236</v>
      </c>
      <c r="AX170" t="s">
        <v>236</v>
      </c>
      <c r="AY170" t="s">
        <v>236</v>
      </c>
      <c r="AZ170" t="s">
        <v>236</v>
      </c>
      <c r="BA170" t="s">
        <v>236</v>
      </c>
      <c r="BB170" t="s">
        <v>236</v>
      </c>
      <c r="BC170" t="s">
        <v>236</v>
      </c>
      <c r="BD170" t="s">
        <v>236</v>
      </c>
      <c r="BE170" t="s">
        <v>236</v>
      </c>
      <c r="BH170" t="s">
        <v>236</v>
      </c>
      <c r="BI170" t="s">
        <v>236</v>
      </c>
      <c r="BJ170" t="s">
        <v>236</v>
      </c>
      <c r="BK170" t="s">
        <v>236</v>
      </c>
      <c r="BL170" t="s">
        <v>236</v>
      </c>
      <c r="BM170" t="s">
        <v>236</v>
      </c>
      <c r="BN170" t="s">
        <v>236</v>
      </c>
      <c r="BO170" t="s">
        <v>236</v>
      </c>
      <c r="BP170" t="s">
        <v>236</v>
      </c>
      <c r="BQ170" t="s">
        <v>236</v>
      </c>
      <c r="BR170" t="s">
        <v>236</v>
      </c>
      <c r="BS170" t="s">
        <v>236</v>
      </c>
      <c r="BT170" t="s">
        <v>236</v>
      </c>
      <c r="BW170" t="s">
        <v>236</v>
      </c>
      <c r="BX170" t="s">
        <v>236</v>
      </c>
      <c r="BY170" t="s">
        <v>236</v>
      </c>
      <c r="BZ170" t="s">
        <v>236</v>
      </c>
      <c r="CA170" t="s">
        <v>236</v>
      </c>
      <c r="CB170" t="s">
        <v>236</v>
      </c>
      <c r="CC170" t="s">
        <v>238</v>
      </c>
      <c r="CD170" t="s">
        <v>236</v>
      </c>
      <c r="CE170" t="s">
        <v>236</v>
      </c>
      <c r="CF170" t="s">
        <v>236</v>
      </c>
      <c r="CG170" t="s">
        <v>236</v>
      </c>
      <c r="CH170" t="s">
        <v>236</v>
      </c>
      <c r="CK170" t="s">
        <v>236</v>
      </c>
      <c r="CL170" t="s">
        <v>236</v>
      </c>
      <c r="CM170" t="s">
        <v>236</v>
      </c>
      <c r="CN170" t="s">
        <v>236</v>
      </c>
      <c r="CO170" t="s">
        <v>236</v>
      </c>
      <c r="CP170" t="s">
        <v>236</v>
      </c>
      <c r="CQ170" t="s">
        <v>236</v>
      </c>
      <c r="DF170" t="s">
        <v>236</v>
      </c>
      <c r="DG170" t="s">
        <v>236</v>
      </c>
      <c r="DH170" t="s">
        <v>236</v>
      </c>
      <c r="DI170" t="s">
        <v>236</v>
      </c>
      <c r="DJ170" t="s">
        <v>236</v>
      </c>
      <c r="DK170" t="s">
        <v>236</v>
      </c>
      <c r="DL170" t="s">
        <v>236</v>
      </c>
      <c r="DM170" t="s">
        <v>236</v>
      </c>
      <c r="DN170" t="s">
        <v>236</v>
      </c>
      <c r="DO170" t="s">
        <v>236</v>
      </c>
      <c r="DP170" t="s">
        <v>236</v>
      </c>
      <c r="DQ170" t="s">
        <v>236</v>
      </c>
      <c r="DR170" t="s">
        <v>236</v>
      </c>
      <c r="DS170" t="s">
        <v>236</v>
      </c>
      <c r="DT170" t="s">
        <v>236</v>
      </c>
      <c r="DX170" t="s">
        <v>236</v>
      </c>
      <c r="DY170" t="s">
        <v>236</v>
      </c>
      <c r="DZ170" t="s">
        <v>236</v>
      </c>
      <c r="EA170" t="s">
        <v>236</v>
      </c>
      <c r="EB170" t="s">
        <v>235</v>
      </c>
      <c r="EC170" t="s">
        <v>236</v>
      </c>
      <c r="ED170" t="s">
        <v>236</v>
      </c>
      <c r="EE170" t="s">
        <v>236</v>
      </c>
      <c r="EF170" t="s">
        <v>236</v>
      </c>
      <c r="EG170" t="s">
        <v>236</v>
      </c>
      <c r="EH170" t="s">
        <v>236</v>
      </c>
      <c r="EI170" t="s">
        <v>236</v>
      </c>
      <c r="EJ170" t="s">
        <v>236</v>
      </c>
      <c r="EK170" t="s">
        <v>236</v>
      </c>
      <c r="EL170" t="s">
        <v>236</v>
      </c>
      <c r="EM170" t="s">
        <v>236</v>
      </c>
      <c r="EN170" t="s">
        <v>236</v>
      </c>
      <c r="EO170" t="s">
        <v>236</v>
      </c>
      <c r="EP170" t="s">
        <v>238</v>
      </c>
      <c r="EQ170" t="s">
        <v>238</v>
      </c>
      <c r="ER170" t="s">
        <v>238</v>
      </c>
      <c r="ES170" t="s">
        <v>238</v>
      </c>
      <c r="ET170" t="s">
        <v>238</v>
      </c>
      <c r="EU170" t="s">
        <v>238</v>
      </c>
      <c r="EV170" t="s">
        <v>236</v>
      </c>
      <c r="EW170" t="s">
        <v>236</v>
      </c>
      <c r="EX170" t="s">
        <v>236</v>
      </c>
      <c r="EY170" t="s">
        <v>236</v>
      </c>
      <c r="EZ170" t="s">
        <v>236</v>
      </c>
      <c r="FA170" t="s">
        <v>236</v>
      </c>
      <c r="FB170" t="s">
        <v>236</v>
      </c>
      <c r="FC170" t="s">
        <v>236</v>
      </c>
      <c r="FD170" t="s">
        <v>236</v>
      </c>
      <c r="FE170" t="s">
        <v>236</v>
      </c>
      <c r="FF170" t="s">
        <v>236</v>
      </c>
      <c r="FG170" t="s">
        <v>236</v>
      </c>
      <c r="FH170" t="s">
        <v>236</v>
      </c>
      <c r="FI170" t="s">
        <v>236</v>
      </c>
      <c r="FJ170" t="s">
        <v>236</v>
      </c>
      <c r="FK170" t="s">
        <v>236</v>
      </c>
      <c r="FL170" t="s">
        <v>236</v>
      </c>
      <c r="FM170" t="s">
        <v>236</v>
      </c>
      <c r="FN170" t="s">
        <v>236</v>
      </c>
      <c r="FO170" t="s">
        <v>236</v>
      </c>
      <c r="FP170" t="s">
        <v>236</v>
      </c>
      <c r="FQ170" t="s">
        <v>236</v>
      </c>
      <c r="FR170" t="s">
        <v>236</v>
      </c>
      <c r="FU170" t="s">
        <v>236</v>
      </c>
      <c r="FV170" t="s">
        <v>236</v>
      </c>
      <c r="FW170" t="s">
        <v>236</v>
      </c>
      <c r="FX170" t="s">
        <v>236</v>
      </c>
      <c r="FY170" t="s">
        <v>236</v>
      </c>
      <c r="FZ170" t="s">
        <v>236</v>
      </c>
      <c r="GA170" t="s">
        <v>236</v>
      </c>
      <c r="GB170" t="s">
        <v>236</v>
      </c>
      <c r="GC170" t="s">
        <v>236</v>
      </c>
      <c r="GD170" t="s">
        <v>236</v>
      </c>
      <c r="GE170" t="s">
        <v>236</v>
      </c>
      <c r="GF170" t="s">
        <v>236</v>
      </c>
      <c r="GG170" t="s">
        <v>236</v>
      </c>
      <c r="GH170" t="s">
        <v>236</v>
      </c>
      <c r="GI170" t="s">
        <v>236</v>
      </c>
      <c r="GJ170" t="s">
        <v>236</v>
      </c>
      <c r="GK170" t="s">
        <v>236</v>
      </c>
      <c r="GL170" t="s">
        <v>236</v>
      </c>
      <c r="GM170" t="s">
        <v>238</v>
      </c>
      <c r="GN170" t="s">
        <v>238</v>
      </c>
      <c r="GO170" t="s">
        <v>238</v>
      </c>
      <c r="GP170" t="s">
        <v>238</v>
      </c>
      <c r="GQ170" t="s">
        <v>238</v>
      </c>
      <c r="GR170" t="s">
        <v>238</v>
      </c>
      <c r="GS170" t="s">
        <v>236</v>
      </c>
      <c r="GT170" t="s">
        <v>236</v>
      </c>
      <c r="GU170" t="s">
        <v>236</v>
      </c>
      <c r="GV170" t="s">
        <v>236</v>
      </c>
      <c r="GW170" t="s">
        <v>236</v>
      </c>
      <c r="GX170" t="s">
        <v>236</v>
      </c>
      <c r="GY170" t="s">
        <v>236</v>
      </c>
      <c r="GZ170" t="s">
        <v>236</v>
      </c>
      <c r="HA170" t="s">
        <v>236</v>
      </c>
      <c r="HB170" t="s">
        <v>236</v>
      </c>
      <c r="HC170" t="s">
        <v>236</v>
      </c>
      <c r="HD170" t="s">
        <v>236</v>
      </c>
      <c r="HE170" t="s">
        <v>236</v>
      </c>
      <c r="HF170" t="s">
        <v>236</v>
      </c>
      <c r="HG170" t="s">
        <v>236</v>
      </c>
      <c r="HH170" t="s">
        <v>236</v>
      </c>
      <c r="HI170" t="s">
        <v>236</v>
      </c>
      <c r="HJ170" t="s">
        <v>236</v>
      </c>
      <c r="HK170" t="s">
        <v>236</v>
      </c>
      <c r="HL170" t="s">
        <v>236</v>
      </c>
      <c r="HM170" t="s">
        <v>236</v>
      </c>
      <c r="HN170" t="s">
        <v>236</v>
      </c>
      <c r="HO170" t="s">
        <v>236</v>
      </c>
      <c r="HP170" t="s">
        <v>236</v>
      </c>
    </row>
    <row r="171" spans="1:224" x14ac:dyDescent="0.2">
      <c r="A171" t="s">
        <v>407</v>
      </c>
      <c r="B171" t="s">
        <v>234</v>
      </c>
      <c r="C171" t="s">
        <v>234</v>
      </c>
      <c r="D171" t="s">
        <v>234</v>
      </c>
      <c r="E171" t="s">
        <v>234</v>
      </c>
      <c r="F171" t="s">
        <v>234</v>
      </c>
      <c r="G171" t="s">
        <v>234</v>
      </c>
      <c r="H171" t="s">
        <v>234</v>
      </c>
      <c r="I171" t="s">
        <v>236</v>
      </c>
      <c r="J171" t="s">
        <v>234</v>
      </c>
      <c r="K171" t="s">
        <v>234</v>
      </c>
      <c r="L171" t="s">
        <v>234</v>
      </c>
      <c r="M171" t="s">
        <v>234</v>
      </c>
      <c r="N171" t="s">
        <v>234</v>
      </c>
      <c r="Q171" t="s">
        <v>234</v>
      </c>
      <c r="R171" t="s">
        <v>234</v>
      </c>
      <c r="S171" t="s">
        <v>234</v>
      </c>
      <c r="T171" t="s">
        <v>234</v>
      </c>
      <c r="U171" t="s">
        <v>234</v>
      </c>
      <c r="V171" t="s">
        <v>234</v>
      </c>
      <c r="W171" t="s">
        <v>236</v>
      </c>
      <c r="X171" t="s">
        <v>234</v>
      </c>
      <c r="Y171" t="s">
        <v>234</v>
      </c>
      <c r="Z171" t="s">
        <v>236</v>
      </c>
      <c r="AA171" t="s">
        <v>234</v>
      </c>
      <c r="AB171" t="s">
        <v>234</v>
      </c>
      <c r="AC171" t="s">
        <v>234</v>
      </c>
      <c r="AF171" t="s">
        <v>234</v>
      </c>
      <c r="AG171" t="s">
        <v>234</v>
      </c>
      <c r="AH171" t="s">
        <v>236</v>
      </c>
      <c r="AI171" t="s">
        <v>234</v>
      </c>
      <c r="AJ171" t="s">
        <v>234</v>
      </c>
      <c r="AK171" t="s">
        <v>234</v>
      </c>
      <c r="AL171" t="s">
        <v>234</v>
      </c>
      <c r="AM171" t="s">
        <v>234</v>
      </c>
      <c r="AN171" t="s">
        <v>234</v>
      </c>
      <c r="AO171" t="s">
        <v>234</v>
      </c>
      <c r="AP171" t="s">
        <v>234</v>
      </c>
      <c r="AQ171" t="s">
        <v>234</v>
      </c>
      <c r="AR171" t="s">
        <v>234</v>
      </c>
      <c r="AU171" t="s">
        <v>234</v>
      </c>
      <c r="AV171" t="s">
        <v>234</v>
      </c>
      <c r="AW171" t="s">
        <v>234</v>
      </c>
      <c r="AX171" t="s">
        <v>236</v>
      </c>
      <c r="AY171" t="s">
        <v>236</v>
      </c>
      <c r="AZ171" t="s">
        <v>234</v>
      </c>
      <c r="BA171" t="s">
        <v>234</v>
      </c>
      <c r="BB171" t="s">
        <v>234</v>
      </c>
      <c r="BC171" t="s">
        <v>234</v>
      </c>
      <c r="BD171" t="s">
        <v>236</v>
      </c>
      <c r="BE171" t="s">
        <v>234</v>
      </c>
      <c r="BH171" t="s">
        <v>234</v>
      </c>
      <c r="BI171" t="s">
        <v>234</v>
      </c>
      <c r="BJ171" t="s">
        <v>234</v>
      </c>
      <c r="BK171" t="s">
        <v>234</v>
      </c>
      <c r="BL171" t="s">
        <v>234</v>
      </c>
      <c r="BM171" t="s">
        <v>234</v>
      </c>
      <c r="BN171" t="s">
        <v>234</v>
      </c>
      <c r="BO171" t="s">
        <v>234</v>
      </c>
      <c r="BP171" t="s">
        <v>234</v>
      </c>
      <c r="BQ171" t="s">
        <v>234</v>
      </c>
      <c r="BR171" t="s">
        <v>234</v>
      </c>
      <c r="BS171" t="s">
        <v>234</v>
      </c>
      <c r="BT171" t="s">
        <v>236</v>
      </c>
      <c r="BW171" t="s">
        <v>234</v>
      </c>
      <c r="BX171" t="s">
        <v>234</v>
      </c>
      <c r="BY171" t="s">
        <v>234</v>
      </c>
      <c r="BZ171" t="s">
        <v>234</v>
      </c>
      <c r="CA171" t="s">
        <v>234</v>
      </c>
      <c r="CB171" t="s">
        <v>234</v>
      </c>
      <c r="CC171" t="s">
        <v>238</v>
      </c>
      <c r="CD171" t="s">
        <v>234</v>
      </c>
      <c r="CE171" t="s">
        <v>234</v>
      </c>
      <c r="CF171" t="s">
        <v>234</v>
      </c>
      <c r="CG171" t="s">
        <v>234</v>
      </c>
      <c r="CH171" t="s">
        <v>234</v>
      </c>
      <c r="CK171" t="s">
        <v>234</v>
      </c>
      <c r="CL171" t="s">
        <v>236</v>
      </c>
      <c r="CM171" t="s">
        <v>234</v>
      </c>
      <c r="CN171" t="s">
        <v>234</v>
      </c>
      <c r="CO171" t="s">
        <v>234</v>
      </c>
      <c r="CP171" t="s">
        <v>234</v>
      </c>
      <c r="CQ171" t="s">
        <v>234</v>
      </c>
      <c r="DF171" t="s">
        <v>234</v>
      </c>
      <c r="DG171" t="s">
        <v>234</v>
      </c>
      <c r="DH171" t="s">
        <v>234</v>
      </c>
      <c r="DI171" t="s">
        <v>234</v>
      </c>
      <c r="DJ171" t="s">
        <v>234</v>
      </c>
      <c r="DK171" t="s">
        <v>234</v>
      </c>
      <c r="DL171" t="s">
        <v>234</v>
      </c>
      <c r="DM171" t="s">
        <v>234</v>
      </c>
      <c r="DN171" t="s">
        <v>234</v>
      </c>
      <c r="DO171" t="s">
        <v>234</v>
      </c>
      <c r="DP171" t="s">
        <v>234</v>
      </c>
      <c r="DQ171" t="s">
        <v>234</v>
      </c>
      <c r="DR171" t="s">
        <v>234</v>
      </c>
      <c r="DS171" t="s">
        <v>234</v>
      </c>
      <c r="DT171" t="s">
        <v>234</v>
      </c>
      <c r="DX171" t="s">
        <v>234</v>
      </c>
      <c r="DY171" t="s">
        <v>234</v>
      </c>
      <c r="DZ171" t="s">
        <v>234</v>
      </c>
      <c r="EA171" t="s">
        <v>234</v>
      </c>
      <c r="EB171" t="s">
        <v>235</v>
      </c>
      <c r="EC171" t="s">
        <v>234</v>
      </c>
      <c r="ED171" t="s">
        <v>234</v>
      </c>
      <c r="EE171" t="s">
        <v>234</v>
      </c>
      <c r="EF171" t="s">
        <v>234</v>
      </c>
      <c r="EG171" t="s">
        <v>234</v>
      </c>
      <c r="EH171" t="s">
        <v>234</v>
      </c>
      <c r="EI171" t="s">
        <v>234</v>
      </c>
      <c r="EJ171" t="s">
        <v>234</v>
      </c>
      <c r="EK171" t="s">
        <v>234</v>
      </c>
      <c r="EL171" t="s">
        <v>234</v>
      </c>
      <c r="EM171" t="s">
        <v>234</v>
      </c>
      <c r="EN171" t="s">
        <v>234</v>
      </c>
      <c r="EO171" t="s">
        <v>234</v>
      </c>
      <c r="EP171" t="s">
        <v>234</v>
      </c>
      <c r="EQ171" t="s">
        <v>234</v>
      </c>
      <c r="ER171" t="s">
        <v>234</v>
      </c>
      <c r="ES171" t="s">
        <v>234</v>
      </c>
      <c r="ET171" t="s">
        <v>234</v>
      </c>
      <c r="EU171" t="s">
        <v>234</v>
      </c>
      <c r="EV171" t="s">
        <v>234</v>
      </c>
      <c r="EW171" t="s">
        <v>234</v>
      </c>
      <c r="EX171" t="s">
        <v>234</v>
      </c>
      <c r="EY171" t="s">
        <v>234</v>
      </c>
      <c r="EZ171" t="s">
        <v>234</v>
      </c>
      <c r="FA171" t="s">
        <v>234</v>
      </c>
      <c r="FB171" t="s">
        <v>234</v>
      </c>
      <c r="FC171" t="s">
        <v>234</v>
      </c>
      <c r="FD171" t="s">
        <v>241</v>
      </c>
      <c r="FE171" t="s">
        <v>234</v>
      </c>
      <c r="FF171" t="s">
        <v>234</v>
      </c>
      <c r="FG171" t="s">
        <v>234</v>
      </c>
      <c r="FH171" t="s">
        <v>234</v>
      </c>
      <c r="FI171" t="s">
        <v>234</v>
      </c>
      <c r="FJ171" t="s">
        <v>234</v>
      </c>
      <c r="FK171" t="s">
        <v>234</v>
      </c>
      <c r="FL171" t="s">
        <v>234</v>
      </c>
      <c r="FM171" t="s">
        <v>234</v>
      </c>
      <c r="FN171" t="s">
        <v>234</v>
      </c>
      <c r="FO171" t="s">
        <v>234</v>
      </c>
      <c r="FP171" t="s">
        <v>234</v>
      </c>
      <c r="FQ171" t="s">
        <v>234</v>
      </c>
      <c r="FR171" t="s">
        <v>234</v>
      </c>
      <c r="FU171" t="s">
        <v>234</v>
      </c>
      <c r="FV171" t="s">
        <v>234</v>
      </c>
      <c r="FW171" t="s">
        <v>234</v>
      </c>
      <c r="FX171" t="s">
        <v>234</v>
      </c>
      <c r="FY171" t="s">
        <v>234</v>
      </c>
      <c r="FZ171" t="s">
        <v>234</v>
      </c>
      <c r="GA171" t="s">
        <v>234</v>
      </c>
      <c r="GB171" t="s">
        <v>234</v>
      </c>
      <c r="GC171" t="s">
        <v>234</v>
      </c>
      <c r="GD171" t="s">
        <v>234</v>
      </c>
      <c r="GE171" t="s">
        <v>241</v>
      </c>
      <c r="GF171" t="s">
        <v>234</v>
      </c>
      <c r="GG171" t="s">
        <v>234</v>
      </c>
      <c r="GH171" t="s">
        <v>234</v>
      </c>
      <c r="GI171" t="s">
        <v>234</v>
      </c>
      <c r="GJ171" t="s">
        <v>234</v>
      </c>
      <c r="GK171" t="s">
        <v>234</v>
      </c>
      <c r="GL171" t="s">
        <v>234</v>
      </c>
      <c r="GM171" t="s">
        <v>234</v>
      </c>
      <c r="GN171" t="s">
        <v>234</v>
      </c>
      <c r="GO171" t="s">
        <v>234</v>
      </c>
      <c r="GP171" t="s">
        <v>234</v>
      </c>
      <c r="GQ171" t="s">
        <v>234</v>
      </c>
      <c r="GR171" t="s">
        <v>234</v>
      </c>
      <c r="GS171" t="s">
        <v>234</v>
      </c>
      <c r="GT171" t="s">
        <v>234</v>
      </c>
      <c r="GU171" t="s">
        <v>234</v>
      </c>
      <c r="GV171" t="s">
        <v>234</v>
      </c>
      <c r="GW171" t="s">
        <v>234</v>
      </c>
      <c r="GX171" t="s">
        <v>234</v>
      </c>
      <c r="GY171" t="s">
        <v>234</v>
      </c>
      <c r="GZ171" t="s">
        <v>234</v>
      </c>
      <c r="HA171" t="s">
        <v>234</v>
      </c>
      <c r="HB171" t="s">
        <v>234</v>
      </c>
      <c r="HC171" t="s">
        <v>234</v>
      </c>
      <c r="HD171" t="s">
        <v>234</v>
      </c>
      <c r="HE171" t="s">
        <v>234</v>
      </c>
      <c r="HF171" t="s">
        <v>234</v>
      </c>
      <c r="HG171" t="s">
        <v>234</v>
      </c>
      <c r="HH171" t="s">
        <v>234</v>
      </c>
      <c r="HI171" t="s">
        <v>234</v>
      </c>
      <c r="HJ171" t="s">
        <v>241</v>
      </c>
      <c r="HK171" t="s">
        <v>234</v>
      </c>
      <c r="HL171" t="s">
        <v>234</v>
      </c>
      <c r="HM171" t="s">
        <v>234</v>
      </c>
      <c r="HN171" t="s">
        <v>234</v>
      </c>
      <c r="HO171" t="s">
        <v>234</v>
      </c>
      <c r="HP171" t="s">
        <v>234</v>
      </c>
    </row>
    <row r="172" spans="1:224" x14ac:dyDescent="0.2">
      <c r="A172" t="s">
        <v>408</v>
      </c>
      <c r="B172" t="s">
        <v>234</v>
      </c>
      <c r="C172" t="s">
        <v>234</v>
      </c>
      <c r="D172" t="s">
        <v>234</v>
      </c>
      <c r="E172" t="s">
        <v>234</v>
      </c>
      <c r="F172" t="s">
        <v>238</v>
      </c>
      <c r="G172" t="s">
        <v>234</v>
      </c>
      <c r="H172" t="s">
        <v>234</v>
      </c>
      <c r="I172" t="s">
        <v>236</v>
      </c>
      <c r="J172" t="s">
        <v>234</v>
      </c>
      <c r="K172" t="s">
        <v>234</v>
      </c>
      <c r="L172" t="s">
        <v>234</v>
      </c>
      <c r="M172" t="s">
        <v>234</v>
      </c>
      <c r="N172" t="s">
        <v>234</v>
      </c>
      <c r="Q172" t="s">
        <v>236</v>
      </c>
      <c r="R172" t="s">
        <v>234</v>
      </c>
      <c r="S172" t="s">
        <v>234</v>
      </c>
      <c r="T172" t="s">
        <v>234</v>
      </c>
      <c r="U172" t="s">
        <v>234</v>
      </c>
      <c r="V172" t="s">
        <v>234</v>
      </c>
      <c r="W172" t="s">
        <v>236</v>
      </c>
      <c r="X172" t="s">
        <v>234</v>
      </c>
      <c r="Y172" t="s">
        <v>234</v>
      </c>
      <c r="Z172" t="s">
        <v>236</v>
      </c>
      <c r="AA172" t="s">
        <v>234</v>
      </c>
      <c r="AB172" t="s">
        <v>234</v>
      </c>
      <c r="AC172" t="s">
        <v>234</v>
      </c>
      <c r="AF172" t="s">
        <v>234</v>
      </c>
      <c r="AG172" t="s">
        <v>234</v>
      </c>
      <c r="AH172" t="s">
        <v>236</v>
      </c>
      <c r="AI172" t="s">
        <v>234</v>
      </c>
      <c r="AJ172" t="s">
        <v>236</v>
      </c>
      <c r="AK172" t="s">
        <v>234</v>
      </c>
      <c r="AL172" t="s">
        <v>237</v>
      </c>
      <c r="AM172" t="s">
        <v>237</v>
      </c>
      <c r="AN172" t="s">
        <v>234</v>
      </c>
      <c r="AO172" t="s">
        <v>234</v>
      </c>
      <c r="AP172" t="s">
        <v>237</v>
      </c>
      <c r="AQ172" t="s">
        <v>234</v>
      </c>
      <c r="AR172" t="s">
        <v>234</v>
      </c>
      <c r="AU172" t="s">
        <v>234</v>
      </c>
      <c r="AV172" t="s">
        <v>234</v>
      </c>
      <c r="AW172" t="s">
        <v>234</v>
      </c>
      <c r="AX172" t="s">
        <v>236</v>
      </c>
      <c r="AY172" t="s">
        <v>234</v>
      </c>
      <c r="AZ172" t="s">
        <v>234</v>
      </c>
      <c r="BA172" t="s">
        <v>234</v>
      </c>
      <c r="BB172" t="s">
        <v>234</v>
      </c>
      <c r="BC172" t="s">
        <v>237</v>
      </c>
      <c r="BD172" t="s">
        <v>234</v>
      </c>
      <c r="BE172" t="s">
        <v>234</v>
      </c>
      <c r="BH172" t="s">
        <v>234</v>
      </c>
      <c r="BI172" t="s">
        <v>234</v>
      </c>
      <c r="BJ172" t="s">
        <v>234</v>
      </c>
      <c r="BK172" t="s">
        <v>234</v>
      </c>
      <c r="BL172" t="s">
        <v>234</v>
      </c>
      <c r="BM172" t="s">
        <v>234</v>
      </c>
      <c r="BN172" t="s">
        <v>234</v>
      </c>
      <c r="BO172" t="s">
        <v>234</v>
      </c>
      <c r="BP172" t="s">
        <v>234</v>
      </c>
      <c r="BQ172" t="s">
        <v>234</v>
      </c>
      <c r="BR172" t="s">
        <v>234</v>
      </c>
      <c r="BS172" t="s">
        <v>234</v>
      </c>
      <c r="BT172" t="s">
        <v>236</v>
      </c>
      <c r="BW172" t="s">
        <v>234</v>
      </c>
      <c r="BX172" t="s">
        <v>234</v>
      </c>
      <c r="BY172" t="s">
        <v>234</v>
      </c>
      <c r="BZ172" t="s">
        <v>234</v>
      </c>
      <c r="CA172" t="s">
        <v>234</v>
      </c>
      <c r="CB172" t="s">
        <v>234</v>
      </c>
      <c r="CC172" t="s">
        <v>238</v>
      </c>
      <c r="CD172" t="s">
        <v>234</v>
      </c>
      <c r="CE172" t="s">
        <v>234</v>
      </c>
      <c r="CF172" t="s">
        <v>234</v>
      </c>
      <c r="CG172" t="s">
        <v>234</v>
      </c>
      <c r="CH172" t="s">
        <v>234</v>
      </c>
      <c r="CK172" t="s">
        <v>234</v>
      </c>
      <c r="CL172" t="s">
        <v>238</v>
      </c>
      <c r="CM172" t="s">
        <v>234</v>
      </c>
      <c r="CN172" t="s">
        <v>237</v>
      </c>
      <c r="CO172" t="s">
        <v>238</v>
      </c>
      <c r="CP172" t="s">
        <v>238</v>
      </c>
      <c r="CQ172" t="s">
        <v>234</v>
      </c>
      <c r="DF172" t="s">
        <v>234</v>
      </c>
      <c r="DG172" t="s">
        <v>234</v>
      </c>
      <c r="DH172" t="s">
        <v>234</v>
      </c>
      <c r="DI172" t="s">
        <v>234</v>
      </c>
      <c r="DJ172" t="s">
        <v>234</v>
      </c>
      <c r="DK172" t="s">
        <v>234</v>
      </c>
      <c r="DL172" t="s">
        <v>234</v>
      </c>
      <c r="DM172" t="s">
        <v>234</v>
      </c>
      <c r="DN172" t="s">
        <v>237</v>
      </c>
      <c r="DO172" t="s">
        <v>234</v>
      </c>
      <c r="DP172" t="s">
        <v>234</v>
      </c>
      <c r="DQ172" t="s">
        <v>234</v>
      </c>
      <c r="DR172" t="s">
        <v>234</v>
      </c>
      <c r="DS172" t="s">
        <v>234</v>
      </c>
      <c r="DT172" t="s">
        <v>234</v>
      </c>
      <c r="DX172" t="s">
        <v>234</v>
      </c>
      <c r="DY172" t="s">
        <v>234</v>
      </c>
      <c r="DZ172" t="s">
        <v>234</v>
      </c>
      <c r="EA172" t="s">
        <v>234</v>
      </c>
      <c r="EB172" t="s">
        <v>234</v>
      </c>
      <c r="EC172" t="s">
        <v>234</v>
      </c>
      <c r="ED172" t="s">
        <v>234</v>
      </c>
      <c r="EE172" t="s">
        <v>234</v>
      </c>
      <c r="EF172" t="s">
        <v>234</v>
      </c>
      <c r="EG172" t="s">
        <v>234</v>
      </c>
      <c r="EH172" t="s">
        <v>234</v>
      </c>
      <c r="EI172" t="s">
        <v>234</v>
      </c>
      <c r="EJ172" t="s">
        <v>234</v>
      </c>
      <c r="EK172" t="s">
        <v>234</v>
      </c>
      <c r="EL172" t="s">
        <v>234</v>
      </c>
      <c r="EM172" t="s">
        <v>234</v>
      </c>
      <c r="EN172" t="s">
        <v>234</v>
      </c>
      <c r="EO172" t="s">
        <v>234</v>
      </c>
      <c r="EP172" t="s">
        <v>234</v>
      </c>
      <c r="EQ172" t="s">
        <v>234</v>
      </c>
      <c r="ER172" t="s">
        <v>234</v>
      </c>
      <c r="ES172" t="s">
        <v>234</v>
      </c>
      <c r="ET172" t="s">
        <v>234</v>
      </c>
      <c r="EU172" t="s">
        <v>234</v>
      </c>
      <c r="EV172" t="s">
        <v>234</v>
      </c>
      <c r="EW172" t="s">
        <v>234</v>
      </c>
      <c r="EX172" t="s">
        <v>234</v>
      </c>
      <c r="EY172" t="s">
        <v>234</v>
      </c>
      <c r="EZ172" t="s">
        <v>234</v>
      </c>
      <c r="FA172" t="s">
        <v>237</v>
      </c>
      <c r="FB172" t="s">
        <v>234</v>
      </c>
      <c r="FC172" t="s">
        <v>237</v>
      </c>
      <c r="FD172" t="s">
        <v>237</v>
      </c>
      <c r="FE172" t="s">
        <v>237</v>
      </c>
      <c r="FF172" t="s">
        <v>234</v>
      </c>
      <c r="FG172" t="s">
        <v>234</v>
      </c>
      <c r="FH172" t="s">
        <v>234</v>
      </c>
      <c r="FI172" t="s">
        <v>234</v>
      </c>
      <c r="FJ172" t="s">
        <v>234</v>
      </c>
      <c r="FK172" t="s">
        <v>234</v>
      </c>
      <c r="FL172" t="s">
        <v>234</v>
      </c>
      <c r="FM172" t="s">
        <v>234</v>
      </c>
      <c r="FN172" t="s">
        <v>234</v>
      </c>
      <c r="FO172" t="s">
        <v>234</v>
      </c>
      <c r="FP172" t="s">
        <v>234</v>
      </c>
      <c r="FQ172" t="s">
        <v>234</v>
      </c>
      <c r="FR172" t="s">
        <v>234</v>
      </c>
      <c r="FU172" t="s">
        <v>234</v>
      </c>
      <c r="FV172" t="s">
        <v>234</v>
      </c>
      <c r="FW172" t="s">
        <v>234</v>
      </c>
      <c r="FX172" t="s">
        <v>234</v>
      </c>
      <c r="FY172" t="s">
        <v>234</v>
      </c>
      <c r="FZ172" t="s">
        <v>234</v>
      </c>
      <c r="GA172" t="s">
        <v>234</v>
      </c>
      <c r="GB172" t="s">
        <v>234</v>
      </c>
      <c r="GC172" t="s">
        <v>234</v>
      </c>
      <c r="GD172" t="s">
        <v>234</v>
      </c>
      <c r="GE172" t="s">
        <v>234</v>
      </c>
      <c r="GF172" t="s">
        <v>234</v>
      </c>
      <c r="GG172" t="s">
        <v>234</v>
      </c>
      <c r="GH172" t="s">
        <v>234</v>
      </c>
      <c r="GI172" t="s">
        <v>234</v>
      </c>
      <c r="GJ172" t="s">
        <v>234</v>
      </c>
      <c r="GK172" t="s">
        <v>234</v>
      </c>
      <c r="GL172" t="s">
        <v>234</v>
      </c>
      <c r="GM172" t="s">
        <v>234</v>
      </c>
      <c r="GN172" t="s">
        <v>234</v>
      </c>
      <c r="GO172" t="s">
        <v>234</v>
      </c>
      <c r="GP172" t="s">
        <v>234</v>
      </c>
      <c r="GQ172" t="s">
        <v>234</v>
      </c>
      <c r="GR172" t="s">
        <v>234</v>
      </c>
      <c r="GS172" t="s">
        <v>234</v>
      </c>
      <c r="GT172" t="s">
        <v>234</v>
      </c>
      <c r="GU172" t="s">
        <v>234</v>
      </c>
      <c r="GV172" t="s">
        <v>234</v>
      </c>
      <c r="GW172" t="s">
        <v>234</v>
      </c>
      <c r="GX172" t="s">
        <v>234</v>
      </c>
      <c r="GY172" t="s">
        <v>234</v>
      </c>
      <c r="GZ172" t="s">
        <v>237</v>
      </c>
      <c r="HA172" t="s">
        <v>237</v>
      </c>
      <c r="HB172" t="s">
        <v>234</v>
      </c>
      <c r="HC172" t="s">
        <v>237</v>
      </c>
      <c r="HD172" t="s">
        <v>237</v>
      </c>
      <c r="HE172" t="s">
        <v>234</v>
      </c>
      <c r="HF172" t="s">
        <v>234</v>
      </c>
      <c r="HG172" t="s">
        <v>234</v>
      </c>
      <c r="HH172" t="s">
        <v>234</v>
      </c>
      <c r="HI172" t="s">
        <v>234</v>
      </c>
      <c r="HJ172" t="s">
        <v>234</v>
      </c>
      <c r="HK172" t="s">
        <v>234</v>
      </c>
      <c r="HL172" t="s">
        <v>234</v>
      </c>
      <c r="HM172" t="s">
        <v>234</v>
      </c>
      <c r="HN172" t="s">
        <v>234</v>
      </c>
      <c r="HO172" t="s">
        <v>234</v>
      </c>
      <c r="HP172" t="s">
        <v>234</v>
      </c>
    </row>
    <row r="173" spans="1:224" x14ac:dyDescent="0.2">
      <c r="A173" t="s">
        <v>409</v>
      </c>
      <c r="B173" t="s">
        <v>236</v>
      </c>
      <c r="C173" t="s">
        <v>236</v>
      </c>
      <c r="D173" t="s">
        <v>236</v>
      </c>
      <c r="E173" t="s">
        <v>236</v>
      </c>
      <c r="F173" t="s">
        <v>236</v>
      </c>
      <c r="G173" t="s">
        <v>236</v>
      </c>
      <c r="H173" t="s">
        <v>236</v>
      </c>
      <c r="I173" t="s">
        <v>236</v>
      </c>
      <c r="J173" t="s">
        <v>236</v>
      </c>
      <c r="K173" t="s">
        <v>236</v>
      </c>
      <c r="L173" t="s">
        <v>236</v>
      </c>
      <c r="M173" t="s">
        <v>236</v>
      </c>
      <c r="N173" t="s">
        <v>236</v>
      </c>
      <c r="Q173" t="s">
        <v>236</v>
      </c>
      <c r="R173" t="s">
        <v>236</v>
      </c>
      <c r="S173" t="s">
        <v>236</v>
      </c>
      <c r="T173" t="s">
        <v>236</v>
      </c>
      <c r="U173" t="s">
        <v>236</v>
      </c>
      <c r="V173" t="s">
        <v>236</v>
      </c>
      <c r="W173" t="s">
        <v>236</v>
      </c>
      <c r="X173" t="s">
        <v>236</v>
      </c>
      <c r="Y173" t="s">
        <v>236</v>
      </c>
      <c r="Z173" t="s">
        <v>236</v>
      </c>
      <c r="AA173" t="s">
        <v>236</v>
      </c>
      <c r="AB173" t="s">
        <v>236</v>
      </c>
      <c r="AC173" t="s">
        <v>236</v>
      </c>
      <c r="AF173" t="s">
        <v>236</v>
      </c>
      <c r="AG173" t="s">
        <v>236</v>
      </c>
      <c r="AH173" t="s">
        <v>236</v>
      </c>
      <c r="AI173" t="s">
        <v>236</v>
      </c>
      <c r="AJ173" t="s">
        <v>236</v>
      </c>
      <c r="AK173" t="s">
        <v>236</v>
      </c>
      <c r="AL173" t="s">
        <v>236</v>
      </c>
      <c r="AM173" t="s">
        <v>236</v>
      </c>
      <c r="AN173" t="s">
        <v>236</v>
      </c>
      <c r="AO173" t="s">
        <v>236</v>
      </c>
      <c r="AP173" t="s">
        <v>236</v>
      </c>
      <c r="AQ173" t="s">
        <v>236</v>
      </c>
      <c r="AR173" t="s">
        <v>236</v>
      </c>
      <c r="AU173" t="s">
        <v>236</v>
      </c>
      <c r="AV173" t="s">
        <v>236</v>
      </c>
      <c r="AW173" t="s">
        <v>236</v>
      </c>
      <c r="AX173" t="s">
        <v>236</v>
      </c>
      <c r="AY173" t="s">
        <v>236</v>
      </c>
      <c r="AZ173" t="s">
        <v>236</v>
      </c>
      <c r="BA173" t="s">
        <v>236</v>
      </c>
      <c r="BB173" t="s">
        <v>236</v>
      </c>
      <c r="BC173" t="s">
        <v>236</v>
      </c>
      <c r="BD173" t="s">
        <v>236</v>
      </c>
      <c r="BE173" t="s">
        <v>236</v>
      </c>
      <c r="BH173" t="s">
        <v>236</v>
      </c>
      <c r="BI173" t="s">
        <v>236</v>
      </c>
      <c r="BJ173" t="s">
        <v>236</v>
      </c>
      <c r="BK173" t="s">
        <v>236</v>
      </c>
      <c r="BL173" t="s">
        <v>236</v>
      </c>
      <c r="BM173" t="s">
        <v>236</v>
      </c>
      <c r="BN173" t="s">
        <v>236</v>
      </c>
      <c r="BO173" t="s">
        <v>236</v>
      </c>
      <c r="BP173" t="s">
        <v>236</v>
      </c>
      <c r="BQ173" t="s">
        <v>236</v>
      </c>
      <c r="BR173" t="s">
        <v>236</v>
      </c>
      <c r="BS173" t="s">
        <v>236</v>
      </c>
      <c r="BT173" t="s">
        <v>236</v>
      </c>
      <c r="BW173" t="s">
        <v>236</v>
      </c>
      <c r="BX173" t="s">
        <v>236</v>
      </c>
      <c r="BY173" t="s">
        <v>236</v>
      </c>
      <c r="BZ173" t="s">
        <v>236</v>
      </c>
      <c r="CA173" t="s">
        <v>236</v>
      </c>
      <c r="CB173" t="s">
        <v>236</v>
      </c>
      <c r="CC173" t="s">
        <v>237</v>
      </c>
      <c r="CD173" t="s">
        <v>236</v>
      </c>
      <c r="CE173" t="s">
        <v>236</v>
      </c>
      <c r="CF173" t="s">
        <v>236</v>
      </c>
      <c r="CG173" t="s">
        <v>236</v>
      </c>
      <c r="CH173" t="s">
        <v>236</v>
      </c>
      <c r="CK173" t="s">
        <v>236</v>
      </c>
      <c r="CL173" t="s">
        <v>236</v>
      </c>
      <c r="CM173" t="s">
        <v>236</v>
      </c>
      <c r="CN173" t="s">
        <v>236</v>
      </c>
      <c r="CO173" t="s">
        <v>236</v>
      </c>
      <c r="CP173" t="s">
        <v>236</v>
      </c>
      <c r="CQ173" t="s">
        <v>236</v>
      </c>
      <c r="DF173" t="s">
        <v>236</v>
      </c>
      <c r="DG173" t="s">
        <v>236</v>
      </c>
      <c r="DH173" t="s">
        <v>236</v>
      </c>
      <c r="DI173" t="s">
        <v>236</v>
      </c>
      <c r="DJ173" t="s">
        <v>236</v>
      </c>
      <c r="DK173" t="s">
        <v>236</v>
      </c>
      <c r="DL173" t="s">
        <v>236</v>
      </c>
      <c r="DM173" t="s">
        <v>236</v>
      </c>
      <c r="DN173" t="s">
        <v>236</v>
      </c>
      <c r="DO173" t="s">
        <v>236</v>
      </c>
      <c r="DP173" t="s">
        <v>236</v>
      </c>
      <c r="DQ173" t="s">
        <v>236</v>
      </c>
      <c r="DR173" t="s">
        <v>236</v>
      </c>
      <c r="DS173" t="s">
        <v>236</v>
      </c>
      <c r="DT173" t="s">
        <v>236</v>
      </c>
      <c r="DX173" t="s">
        <v>236</v>
      </c>
      <c r="DY173" t="s">
        <v>236</v>
      </c>
      <c r="DZ173" t="s">
        <v>236</v>
      </c>
      <c r="EA173" t="s">
        <v>236</v>
      </c>
      <c r="EB173" t="s">
        <v>236</v>
      </c>
      <c r="EC173" t="s">
        <v>236</v>
      </c>
      <c r="ED173" t="s">
        <v>236</v>
      </c>
      <c r="EE173" t="s">
        <v>236</v>
      </c>
      <c r="EF173" t="s">
        <v>236</v>
      </c>
      <c r="EG173" t="s">
        <v>236</v>
      </c>
      <c r="EH173" t="s">
        <v>236</v>
      </c>
      <c r="EI173" t="s">
        <v>236</v>
      </c>
      <c r="EJ173" t="s">
        <v>236</v>
      </c>
      <c r="EK173" t="s">
        <v>236</v>
      </c>
      <c r="EL173" t="s">
        <v>236</v>
      </c>
      <c r="EM173" t="s">
        <v>236</v>
      </c>
      <c r="EN173" t="s">
        <v>236</v>
      </c>
      <c r="EO173" t="s">
        <v>236</v>
      </c>
      <c r="EP173" t="s">
        <v>236</v>
      </c>
      <c r="EQ173" t="s">
        <v>236</v>
      </c>
      <c r="ER173" t="s">
        <v>236</v>
      </c>
      <c r="ES173" t="s">
        <v>236</v>
      </c>
      <c r="ET173" t="s">
        <v>236</v>
      </c>
      <c r="EU173" t="s">
        <v>236</v>
      </c>
      <c r="EV173" t="s">
        <v>236</v>
      </c>
      <c r="EW173" t="s">
        <v>236</v>
      </c>
      <c r="EX173" t="s">
        <v>236</v>
      </c>
      <c r="EY173" t="s">
        <v>236</v>
      </c>
      <c r="EZ173" t="s">
        <v>236</v>
      </c>
      <c r="FA173" t="s">
        <v>236</v>
      </c>
      <c r="FB173" t="s">
        <v>236</v>
      </c>
      <c r="FC173" t="s">
        <v>236</v>
      </c>
      <c r="FD173" t="s">
        <v>236</v>
      </c>
      <c r="FE173" t="s">
        <v>236</v>
      </c>
      <c r="FF173" t="s">
        <v>236</v>
      </c>
      <c r="FG173" t="s">
        <v>236</v>
      </c>
      <c r="FH173" t="s">
        <v>236</v>
      </c>
      <c r="FI173" t="s">
        <v>236</v>
      </c>
      <c r="FJ173" t="s">
        <v>236</v>
      </c>
      <c r="FK173" t="s">
        <v>236</v>
      </c>
      <c r="FL173" t="s">
        <v>236</v>
      </c>
      <c r="FM173" t="s">
        <v>236</v>
      </c>
      <c r="FN173" t="s">
        <v>236</v>
      </c>
      <c r="FO173" t="s">
        <v>236</v>
      </c>
      <c r="FP173" t="s">
        <v>236</v>
      </c>
      <c r="FQ173" t="s">
        <v>236</v>
      </c>
      <c r="FR173" t="s">
        <v>236</v>
      </c>
      <c r="FU173" t="s">
        <v>236</v>
      </c>
      <c r="FV173" t="s">
        <v>236</v>
      </c>
      <c r="FW173" t="s">
        <v>236</v>
      </c>
      <c r="FX173" t="s">
        <v>236</v>
      </c>
      <c r="FY173" t="s">
        <v>236</v>
      </c>
      <c r="FZ173" t="s">
        <v>236</v>
      </c>
      <c r="GA173" t="s">
        <v>236</v>
      </c>
      <c r="GB173" t="s">
        <v>236</v>
      </c>
      <c r="GC173" t="s">
        <v>236</v>
      </c>
      <c r="GD173" t="s">
        <v>236</v>
      </c>
      <c r="GE173" t="s">
        <v>236</v>
      </c>
      <c r="GF173" t="s">
        <v>236</v>
      </c>
      <c r="GG173" t="s">
        <v>236</v>
      </c>
      <c r="GH173" t="s">
        <v>236</v>
      </c>
      <c r="GI173" t="s">
        <v>236</v>
      </c>
      <c r="GJ173" t="s">
        <v>236</v>
      </c>
      <c r="GK173" t="s">
        <v>236</v>
      </c>
      <c r="GL173" t="s">
        <v>236</v>
      </c>
      <c r="GM173" t="s">
        <v>236</v>
      </c>
      <c r="GN173" t="s">
        <v>236</v>
      </c>
      <c r="GO173" t="s">
        <v>236</v>
      </c>
      <c r="GP173" t="s">
        <v>236</v>
      </c>
      <c r="GQ173" t="s">
        <v>236</v>
      </c>
      <c r="GR173" t="s">
        <v>236</v>
      </c>
      <c r="GS173" t="s">
        <v>236</v>
      </c>
      <c r="GT173" t="s">
        <v>236</v>
      </c>
      <c r="GU173" t="s">
        <v>236</v>
      </c>
      <c r="GV173" t="s">
        <v>236</v>
      </c>
      <c r="GW173" t="s">
        <v>236</v>
      </c>
      <c r="GX173" t="s">
        <v>236</v>
      </c>
      <c r="GY173" t="s">
        <v>236</v>
      </c>
      <c r="GZ173" t="s">
        <v>236</v>
      </c>
      <c r="HA173" t="s">
        <v>236</v>
      </c>
      <c r="HB173" t="s">
        <v>236</v>
      </c>
      <c r="HC173" t="s">
        <v>236</v>
      </c>
      <c r="HD173" t="s">
        <v>236</v>
      </c>
      <c r="HE173" t="s">
        <v>236</v>
      </c>
      <c r="HF173" t="s">
        <v>236</v>
      </c>
      <c r="HG173" t="s">
        <v>236</v>
      </c>
      <c r="HH173" t="s">
        <v>236</v>
      </c>
      <c r="HI173" t="s">
        <v>236</v>
      </c>
      <c r="HJ173" t="s">
        <v>236</v>
      </c>
      <c r="HK173" t="s">
        <v>236</v>
      </c>
      <c r="HL173" t="s">
        <v>236</v>
      </c>
      <c r="HM173" t="s">
        <v>236</v>
      </c>
      <c r="HN173" t="s">
        <v>236</v>
      </c>
      <c r="HO173" t="s">
        <v>236</v>
      </c>
      <c r="HP173" t="s">
        <v>236</v>
      </c>
    </row>
    <row r="174" spans="1:224" x14ac:dyDescent="0.2">
      <c r="A174" t="s">
        <v>410</v>
      </c>
      <c r="B174" t="s">
        <v>234</v>
      </c>
      <c r="C174" t="s">
        <v>234</v>
      </c>
      <c r="D174" t="s">
        <v>234</v>
      </c>
      <c r="E174" t="s">
        <v>236</v>
      </c>
      <c r="F174" t="s">
        <v>234</v>
      </c>
      <c r="G174" t="s">
        <v>234</v>
      </c>
      <c r="H174" t="s">
        <v>234</v>
      </c>
      <c r="I174" t="s">
        <v>236</v>
      </c>
      <c r="J174" t="s">
        <v>234</v>
      </c>
      <c r="K174" t="s">
        <v>234</v>
      </c>
      <c r="L174" t="s">
        <v>234</v>
      </c>
      <c r="M174" t="s">
        <v>234</v>
      </c>
      <c r="N174" t="s">
        <v>234</v>
      </c>
      <c r="Q174" t="s">
        <v>236</v>
      </c>
      <c r="R174" t="s">
        <v>236</v>
      </c>
      <c r="S174" t="s">
        <v>236</v>
      </c>
      <c r="T174" t="s">
        <v>234</v>
      </c>
      <c r="U174" t="s">
        <v>234</v>
      </c>
      <c r="V174" t="s">
        <v>236</v>
      </c>
      <c r="W174" t="s">
        <v>236</v>
      </c>
      <c r="X174" t="s">
        <v>236</v>
      </c>
      <c r="Y174" t="s">
        <v>236</v>
      </c>
      <c r="Z174" t="s">
        <v>236</v>
      </c>
      <c r="AA174" t="s">
        <v>236</v>
      </c>
      <c r="AB174" t="s">
        <v>236</v>
      </c>
      <c r="AC174" t="s">
        <v>234</v>
      </c>
      <c r="AF174" t="s">
        <v>236</v>
      </c>
      <c r="AG174" t="s">
        <v>236</v>
      </c>
      <c r="AH174" t="s">
        <v>236</v>
      </c>
      <c r="AI174" t="s">
        <v>236</v>
      </c>
      <c r="AJ174" t="s">
        <v>234</v>
      </c>
      <c r="AK174" t="s">
        <v>236</v>
      </c>
      <c r="AL174" t="s">
        <v>236</v>
      </c>
      <c r="AM174" t="s">
        <v>234</v>
      </c>
      <c r="AN174" t="s">
        <v>236</v>
      </c>
      <c r="AO174" t="s">
        <v>236</v>
      </c>
      <c r="AP174" t="s">
        <v>236</v>
      </c>
      <c r="AQ174" t="s">
        <v>236</v>
      </c>
      <c r="AR174" t="s">
        <v>234</v>
      </c>
      <c r="AU174" t="s">
        <v>236</v>
      </c>
      <c r="AV174" t="s">
        <v>234</v>
      </c>
      <c r="AW174" t="s">
        <v>236</v>
      </c>
      <c r="AX174" t="s">
        <v>236</v>
      </c>
      <c r="AY174" t="s">
        <v>234</v>
      </c>
      <c r="AZ174" t="s">
        <v>236</v>
      </c>
      <c r="BA174" t="s">
        <v>234</v>
      </c>
      <c r="BB174" t="s">
        <v>234</v>
      </c>
      <c r="BC174" t="s">
        <v>234</v>
      </c>
      <c r="BD174" t="s">
        <v>236</v>
      </c>
      <c r="BE174" t="s">
        <v>234</v>
      </c>
      <c r="BH174" t="s">
        <v>236</v>
      </c>
      <c r="BI174" t="s">
        <v>236</v>
      </c>
      <c r="BJ174" t="s">
        <v>236</v>
      </c>
      <c r="BK174" t="s">
        <v>234</v>
      </c>
      <c r="BL174" t="s">
        <v>234</v>
      </c>
      <c r="BM174" t="s">
        <v>234</v>
      </c>
      <c r="BN174" t="s">
        <v>236</v>
      </c>
      <c r="BO174" t="s">
        <v>234</v>
      </c>
      <c r="BP174" t="s">
        <v>236</v>
      </c>
      <c r="BQ174" t="s">
        <v>237</v>
      </c>
      <c r="BR174" t="s">
        <v>236</v>
      </c>
      <c r="BS174" t="s">
        <v>236</v>
      </c>
      <c r="BT174" t="s">
        <v>236</v>
      </c>
      <c r="BW174" t="s">
        <v>236</v>
      </c>
      <c r="BX174" t="s">
        <v>236</v>
      </c>
      <c r="BY174" t="s">
        <v>236</v>
      </c>
      <c r="BZ174" t="s">
        <v>236</v>
      </c>
      <c r="CA174" t="s">
        <v>236</v>
      </c>
      <c r="CB174" t="s">
        <v>236</v>
      </c>
      <c r="CC174" t="s">
        <v>238</v>
      </c>
      <c r="CD174" t="s">
        <v>234</v>
      </c>
      <c r="CE174" t="s">
        <v>234</v>
      </c>
      <c r="CF174" t="s">
        <v>236</v>
      </c>
      <c r="CG174" t="s">
        <v>236</v>
      </c>
      <c r="CH174" t="s">
        <v>236</v>
      </c>
      <c r="CK174" t="s">
        <v>234</v>
      </c>
      <c r="CL174" t="s">
        <v>234</v>
      </c>
      <c r="CM174" t="s">
        <v>236</v>
      </c>
      <c r="CN174" t="s">
        <v>236</v>
      </c>
      <c r="CO174" t="s">
        <v>236</v>
      </c>
      <c r="CP174" t="s">
        <v>234</v>
      </c>
      <c r="CQ174" t="s">
        <v>236</v>
      </c>
      <c r="DF174" t="s">
        <v>234</v>
      </c>
      <c r="DG174" t="s">
        <v>234</v>
      </c>
      <c r="DH174" t="s">
        <v>234</v>
      </c>
      <c r="DI174" t="s">
        <v>234</v>
      </c>
      <c r="DJ174" t="s">
        <v>236</v>
      </c>
      <c r="DK174" t="s">
        <v>234</v>
      </c>
      <c r="DL174" t="s">
        <v>236</v>
      </c>
      <c r="DM174" t="s">
        <v>236</v>
      </c>
      <c r="DN174" t="s">
        <v>234</v>
      </c>
      <c r="DO174" t="s">
        <v>234</v>
      </c>
      <c r="DP174" t="s">
        <v>234</v>
      </c>
      <c r="DQ174" t="s">
        <v>237</v>
      </c>
      <c r="DR174" t="s">
        <v>236</v>
      </c>
      <c r="DS174" t="s">
        <v>234</v>
      </c>
      <c r="DT174" t="s">
        <v>236</v>
      </c>
      <c r="DX174" t="s">
        <v>234</v>
      </c>
      <c r="DY174" t="s">
        <v>234</v>
      </c>
      <c r="DZ174" t="s">
        <v>236</v>
      </c>
      <c r="EA174" t="s">
        <v>234</v>
      </c>
      <c r="EB174" t="s">
        <v>236</v>
      </c>
      <c r="EC174" t="s">
        <v>236</v>
      </c>
      <c r="ED174" t="s">
        <v>234</v>
      </c>
      <c r="EE174" t="s">
        <v>234</v>
      </c>
      <c r="EF174" t="s">
        <v>234</v>
      </c>
      <c r="EG174" t="s">
        <v>234</v>
      </c>
      <c r="EH174" t="s">
        <v>236</v>
      </c>
      <c r="EI174" t="s">
        <v>234</v>
      </c>
      <c r="EJ174" t="s">
        <v>236</v>
      </c>
      <c r="EK174" t="s">
        <v>236</v>
      </c>
      <c r="EL174" t="s">
        <v>234</v>
      </c>
      <c r="EM174" t="s">
        <v>236</v>
      </c>
      <c r="EN174" t="s">
        <v>236</v>
      </c>
      <c r="EO174" t="s">
        <v>234</v>
      </c>
      <c r="EP174" t="s">
        <v>234</v>
      </c>
      <c r="EQ174" t="s">
        <v>236</v>
      </c>
      <c r="ER174" t="s">
        <v>234</v>
      </c>
      <c r="ES174" t="s">
        <v>234</v>
      </c>
      <c r="ET174" t="s">
        <v>234</v>
      </c>
      <c r="EU174" t="s">
        <v>234</v>
      </c>
      <c r="EV174" t="s">
        <v>236</v>
      </c>
      <c r="EW174" t="s">
        <v>236</v>
      </c>
      <c r="EX174" t="s">
        <v>234</v>
      </c>
      <c r="EY174" t="s">
        <v>236</v>
      </c>
      <c r="EZ174" t="s">
        <v>234</v>
      </c>
      <c r="FA174" t="s">
        <v>234</v>
      </c>
      <c r="FB174" t="s">
        <v>234</v>
      </c>
      <c r="FC174" t="s">
        <v>234</v>
      </c>
      <c r="FD174" t="s">
        <v>234</v>
      </c>
      <c r="FE174" t="s">
        <v>234</v>
      </c>
      <c r="FF174" t="s">
        <v>234</v>
      </c>
      <c r="FG174" t="s">
        <v>234</v>
      </c>
      <c r="FH174" t="s">
        <v>234</v>
      </c>
      <c r="FI174" t="s">
        <v>234</v>
      </c>
      <c r="FJ174" t="s">
        <v>234</v>
      </c>
      <c r="FK174" t="s">
        <v>234</v>
      </c>
      <c r="FL174" t="s">
        <v>234</v>
      </c>
      <c r="FM174" t="s">
        <v>234</v>
      </c>
      <c r="FN174" t="s">
        <v>234</v>
      </c>
      <c r="FO174" t="s">
        <v>234</v>
      </c>
      <c r="FP174" t="s">
        <v>234</v>
      </c>
      <c r="FQ174" t="s">
        <v>234</v>
      </c>
      <c r="FR174" t="s">
        <v>234</v>
      </c>
      <c r="FU174" t="s">
        <v>234</v>
      </c>
      <c r="FV174" t="s">
        <v>234</v>
      </c>
      <c r="FW174" t="s">
        <v>234</v>
      </c>
      <c r="FX174" t="s">
        <v>234</v>
      </c>
      <c r="FY174" t="s">
        <v>234</v>
      </c>
      <c r="FZ174" t="s">
        <v>234</v>
      </c>
      <c r="GA174" t="s">
        <v>234</v>
      </c>
      <c r="GB174" t="s">
        <v>236</v>
      </c>
      <c r="GC174" t="s">
        <v>234</v>
      </c>
      <c r="GD174" t="s">
        <v>234</v>
      </c>
      <c r="GE174" t="s">
        <v>236</v>
      </c>
      <c r="GF174" t="s">
        <v>236</v>
      </c>
      <c r="GG174" t="s">
        <v>236</v>
      </c>
      <c r="GH174" t="s">
        <v>234</v>
      </c>
      <c r="GI174" t="s">
        <v>237</v>
      </c>
      <c r="GJ174" t="s">
        <v>234</v>
      </c>
      <c r="GK174" t="s">
        <v>234</v>
      </c>
      <c r="GL174" t="s">
        <v>234</v>
      </c>
      <c r="GM174" t="s">
        <v>234</v>
      </c>
      <c r="GN174" t="s">
        <v>234</v>
      </c>
      <c r="GO174" t="s">
        <v>234</v>
      </c>
      <c r="GP174" t="s">
        <v>234</v>
      </c>
      <c r="GQ174" t="s">
        <v>234</v>
      </c>
      <c r="GR174" t="s">
        <v>236</v>
      </c>
      <c r="GS174" t="s">
        <v>236</v>
      </c>
      <c r="GT174" t="s">
        <v>234</v>
      </c>
      <c r="GU174" t="s">
        <v>234</v>
      </c>
      <c r="GV174" t="s">
        <v>234</v>
      </c>
      <c r="GW174" t="s">
        <v>234</v>
      </c>
      <c r="GX174" t="s">
        <v>234</v>
      </c>
      <c r="GY174" t="s">
        <v>234</v>
      </c>
      <c r="GZ174" t="s">
        <v>234</v>
      </c>
      <c r="HA174" t="s">
        <v>236</v>
      </c>
      <c r="HB174" t="s">
        <v>234</v>
      </c>
      <c r="HC174" t="s">
        <v>234</v>
      </c>
      <c r="HD174" t="s">
        <v>234</v>
      </c>
      <c r="HE174" t="s">
        <v>234</v>
      </c>
      <c r="HF174" t="s">
        <v>236</v>
      </c>
      <c r="HG174" t="s">
        <v>234</v>
      </c>
      <c r="HH174" t="s">
        <v>234</v>
      </c>
      <c r="HI174" t="s">
        <v>234</v>
      </c>
      <c r="HJ174" t="s">
        <v>236</v>
      </c>
      <c r="HK174" t="s">
        <v>236</v>
      </c>
      <c r="HL174" t="s">
        <v>236</v>
      </c>
      <c r="HM174" t="s">
        <v>236</v>
      </c>
      <c r="HN174" t="s">
        <v>234</v>
      </c>
      <c r="HO174" t="s">
        <v>237</v>
      </c>
      <c r="HP174" t="s">
        <v>236</v>
      </c>
    </row>
    <row r="175" spans="1:224" x14ac:dyDescent="0.2">
      <c r="A175" t="s">
        <v>411</v>
      </c>
      <c r="B175" t="s">
        <v>234</v>
      </c>
      <c r="C175" t="s">
        <v>234</v>
      </c>
      <c r="D175" t="s">
        <v>236</v>
      </c>
      <c r="E175" t="s">
        <v>234</v>
      </c>
      <c r="F175" t="s">
        <v>234</v>
      </c>
      <c r="G175" t="s">
        <v>234</v>
      </c>
      <c r="H175" t="s">
        <v>234</v>
      </c>
      <c r="I175" t="s">
        <v>234</v>
      </c>
      <c r="J175" t="s">
        <v>234</v>
      </c>
      <c r="K175" t="s">
        <v>234</v>
      </c>
      <c r="L175" t="s">
        <v>234</v>
      </c>
      <c r="M175" t="s">
        <v>234</v>
      </c>
      <c r="N175" t="s">
        <v>234</v>
      </c>
      <c r="Q175" t="s">
        <v>234</v>
      </c>
      <c r="R175" t="s">
        <v>234</v>
      </c>
      <c r="S175" t="s">
        <v>234</v>
      </c>
      <c r="T175" t="s">
        <v>234</v>
      </c>
      <c r="U175" t="s">
        <v>234</v>
      </c>
      <c r="V175" t="s">
        <v>234</v>
      </c>
      <c r="W175" t="s">
        <v>236</v>
      </c>
      <c r="X175" t="s">
        <v>234</v>
      </c>
      <c r="Y175" t="s">
        <v>234</v>
      </c>
      <c r="Z175" t="s">
        <v>236</v>
      </c>
      <c r="AA175" t="s">
        <v>234</v>
      </c>
      <c r="AB175" t="s">
        <v>234</v>
      </c>
      <c r="AC175" t="s">
        <v>234</v>
      </c>
      <c r="AF175" t="s">
        <v>234</v>
      </c>
      <c r="AG175" t="s">
        <v>234</v>
      </c>
      <c r="AH175" t="s">
        <v>241</v>
      </c>
      <c r="AI175" t="s">
        <v>234</v>
      </c>
      <c r="AJ175" t="s">
        <v>234</v>
      </c>
      <c r="AK175" t="s">
        <v>234</v>
      </c>
      <c r="AL175" t="s">
        <v>234</v>
      </c>
      <c r="AM175" t="s">
        <v>234</v>
      </c>
      <c r="AN175" t="s">
        <v>234</v>
      </c>
      <c r="AO175" t="s">
        <v>234</v>
      </c>
      <c r="AP175" t="s">
        <v>234</v>
      </c>
      <c r="AQ175" t="s">
        <v>234</v>
      </c>
      <c r="AR175" t="s">
        <v>234</v>
      </c>
      <c r="AU175" t="s">
        <v>234</v>
      </c>
      <c r="AV175" t="s">
        <v>234</v>
      </c>
      <c r="AW175" t="s">
        <v>234</v>
      </c>
      <c r="AX175" t="s">
        <v>236</v>
      </c>
      <c r="AY175" t="s">
        <v>234</v>
      </c>
      <c r="AZ175" t="s">
        <v>234</v>
      </c>
      <c r="BA175" t="s">
        <v>234</v>
      </c>
      <c r="BB175" t="s">
        <v>234</v>
      </c>
      <c r="BC175" t="s">
        <v>234</v>
      </c>
      <c r="BD175" t="s">
        <v>234</v>
      </c>
      <c r="BE175" t="s">
        <v>234</v>
      </c>
      <c r="BH175" t="s">
        <v>234</v>
      </c>
      <c r="BI175" t="s">
        <v>234</v>
      </c>
      <c r="BJ175" t="s">
        <v>234</v>
      </c>
      <c r="BK175" t="s">
        <v>234</v>
      </c>
      <c r="BL175" t="s">
        <v>234</v>
      </c>
      <c r="BM175" t="s">
        <v>234</v>
      </c>
      <c r="BN175" t="s">
        <v>234</v>
      </c>
      <c r="BO175" t="s">
        <v>234</v>
      </c>
      <c r="BP175" t="s">
        <v>236</v>
      </c>
      <c r="BQ175" t="s">
        <v>234</v>
      </c>
      <c r="BR175" t="s">
        <v>234</v>
      </c>
      <c r="BS175" t="s">
        <v>234</v>
      </c>
      <c r="BT175" t="s">
        <v>236</v>
      </c>
      <c r="BW175" t="s">
        <v>234</v>
      </c>
      <c r="BX175" t="s">
        <v>234</v>
      </c>
      <c r="BY175" t="s">
        <v>234</v>
      </c>
      <c r="BZ175" t="s">
        <v>234</v>
      </c>
      <c r="CA175" t="s">
        <v>234</v>
      </c>
      <c r="CB175" t="s">
        <v>234</v>
      </c>
      <c r="CC175" t="s">
        <v>238</v>
      </c>
      <c r="CD175" t="s">
        <v>234</v>
      </c>
      <c r="CE175" t="s">
        <v>234</v>
      </c>
      <c r="CF175" t="s">
        <v>234</v>
      </c>
      <c r="CG175" t="s">
        <v>234</v>
      </c>
      <c r="CH175" t="s">
        <v>234</v>
      </c>
      <c r="CK175" t="s">
        <v>234</v>
      </c>
      <c r="CL175" t="s">
        <v>234</v>
      </c>
      <c r="CM175" t="s">
        <v>234</v>
      </c>
      <c r="CN175" t="s">
        <v>234</v>
      </c>
      <c r="CO175" t="s">
        <v>234</v>
      </c>
      <c r="CP175" t="s">
        <v>234</v>
      </c>
      <c r="CQ175" t="s">
        <v>234</v>
      </c>
      <c r="DF175" t="s">
        <v>234</v>
      </c>
      <c r="DG175" t="s">
        <v>234</v>
      </c>
      <c r="DH175" t="s">
        <v>234</v>
      </c>
      <c r="DI175" t="s">
        <v>234</v>
      </c>
      <c r="DJ175" t="s">
        <v>234</v>
      </c>
      <c r="DK175" t="s">
        <v>234</v>
      </c>
      <c r="DL175" t="s">
        <v>234</v>
      </c>
      <c r="DM175" t="s">
        <v>234</v>
      </c>
      <c r="DN175" t="s">
        <v>234</v>
      </c>
      <c r="DO175" t="s">
        <v>234</v>
      </c>
      <c r="DP175" t="s">
        <v>234</v>
      </c>
      <c r="DQ175" t="s">
        <v>234</v>
      </c>
      <c r="DR175" t="s">
        <v>234</v>
      </c>
      <c r="DS175" t="s">
        <v>234</v>
      </c>
      <c r="DT175" t="s">
        <v>234</v>
      </c>
      <c r="DX175" t="s">
        <v>234</v>
      </c>
      <c r="DY175" t="s">
        <v>234</v>
      </c>
      <c r="DZ175" t="s">
        <v>234</v>
      </c>
      <c r="EA175" t="s">
        <v>234</v>
      </c>
      <c r="EB175" t="s">
        <v>235</v>
      </c>
      <c r="EC175" t="s">
        <v>234</v>
      </c>
      <c r="ED175" t="s">
        <v>234</v>
      </c>
      <c r="EE175" t="s">
        <v>234</v>
      </c>
      <c r="EF175" t="s">
        <v>234</v>
      </c>
      <c r="EG175" t="s">
        <v>234</v>
      </c>
      <c r="EH175" t="s">
        <v>234</v>
      </c>
      <c r="EI175" t="s">
        <v>234</v>
      </c>
      <c r="EJ175" t="s">
        <v>234</v>
      </c>
      <c r="EK175" t="s">
        <v>234</v>
      </c>
      <c r="EL175" t="s">
        <v>237</v>
      </c>
      <c r="EM175" t="s">
        <v>234</v>
      </c>
      <c r="EN175" t="s">
        <v>234</v>
      </c>
      <c r="EO175" t="s">
        <v>234</v>
      </c>
      <c r="EP175" t="s">
        <v>234</v>
      </c>
      <c r="EQ175" t="s">
        <v>234</v>
      </c>
      <c r="ER175" t="s">
        <v>234</v>
      </c>
      <c r="ES175" t="s">
        <v>234</v>
      </c>
      <c r="ET175" t="s">
        <v>234</v>
      </c>
      <c r="EU175" t="s">
        <v>234</v>
      </c>
      <c r="EV175" t="s">
        <v>234</v>
      </c>
      <c r="EW175" t="s">
        <v>234</v>
      </c>
      <c r="EX175" t="s">
        <v>234</v>
      </c>
      <c r="EY175" t="s">
        <v>234</v>
      </c>
      <c r="EZ175" t="s">
        <v>234</v>
      </c>
      <c r="FA175" t="s">
        <v>234</v>
      </c>
      <c r="FB175" t="s">
        <v>234</v>
      </c>
      <c r="FC175" t="s">
        <v>234</v>
      </c>
      <c r="FD175" t="s">
        <v>241</v>
      </c>
      <c r="FE175" t="s">
        <v>234</v>
      </c>
      <c r="FF175" t="s">
        <v>234</v>
      </c>
      <c r="FG175" t="s">
        <v>234</v>
      </c>
      <c r="FH175" t="s">
        <v>234</v>
      </c>
      <c r="FI175" t="s">
        <v>234</v>
      </c>
      <c r="FJ175" t="s">
        <v>234</v>
      </c>
      <c r="FK175" t="s">
        <v>234</v>
      </c>
      <c r="FL175" t="s">
        <v>234</v>
      </c>
      <c r="FM175" t="s">
        <v>234</v>
      </c>
      <c r="FN175" t="s">
        <v>234</v>
      </c>
      <c r="FO175" t="s">
        <v>234</v>
      </c>
      <c r="FP175" t="s">
        <v>234</v>
      </c>
      <c r="FQ175" t="s">
        <v>234</v>
      </c>
      <c r="FR175" t="s">
        <v>234</v>
      </c>
      <c r="FU175" t="s">
        <v>235</v>
      </c>
      <c r="FV175" t="s">
        <v>234</v>
      </c>
      <c r="FW175" t="s">
        <v>234</v>
      </c>
      <c r="FX175" t="s">
        <v>234</v>
      </c>
      <c r="FY175" t="s">
        <v>234</v>
      </c>
      <c r="FZ175" t="s">
        <v>234</v>
      </c>
      <c r="GA175" t="s">
        <v>234</v>
      </c>
      <c r="GB175" t="s">
        <v>237</v>
      </c>
      <c r="GC175" t="s">
        <v>234</v>
      </c>
      <c r="GD175" t="s">
        <v>234</v>
      </c>
      <c r="GE175" t="s">
        <v>241</v>
      </c>
      <c r="GF175" t="s">
        <v>234</v>
      </c>
      <c r="GG175" t="s">
        <v>237</v>
      </c>
      <c r="GH175" t="s">
        <v>234</v>
      </c>
      <c r="GI175" t="s">
        <v>234</v>
      </c>
      <c r="GJ175" t="s">
        <v>237</v>
      </c>
      <c r="GK175" t="s">
        <v>237</v>
      </c>
      <c r="GL175" t="s">
        <v>237</v>
      </c>
      <c r="GM175" t="s">
        <v>234</v>
      </c>
      <c r="GN175" t="s">
        <v>234</v>
      </c>
      <c r="GO175" t="s">
        <v>234</v>
      </c>
      <c r="GP175" t="s">
        <v>234</v>
      </c>
      <c r="GQ175" t="s">
        <v>234</v>
      </c>
      <c r="GR175" t="s">
        <v>234</v>
      </c>
      <c r="GS175" t="s">
        <v>234</v>
      </c>
      <c r="GT175" t="s">
        <v>234</v>
      </c>
      <c r="GU175" t="s">
        <v>234</v>
      </c>
      <c r="GV175" t="s">
        <v>234</v>
      </c>
      <c r="GW175" t="s">
        <v>234</v>
      </c>
      <c r="GX175" t="s">
        <v>234</v>
      </c>
      <c r="GY175" t="s">
        <v>234</v>
      </c>
      <c r="GZ175" t="s">
        <v>237</v>
      </c>
      <c r="HA175" t="s">
        <v>234</v>
      </c>
      <c r="HB175" t="s">
        <v>234</v>
      </c>
      <c r="HC175" t="s">
        <v>234</v>
      </c>
      <c r="HD175" t="s">
        <v>234</v>
      </c>
      <c r="HE175" t="s">
        <v>234</v>
      </c>
      <c r="HF175" t="s">
        <v>234</v>
      </c>
      <c r="HG175" t="s">
        <v>234</v>
      </c>
      <c r="HH175" t="s">
        <v>234</v>
      </c>
      <c r="HI175" t="s">
        <v>234</v>
      </c>
      <c r="HJ175" t="s">
        <v>241</v>
      </c>
      <c r="HK175" t="s">
        <v>234</v>
      </c>
      <c r="HL175" t="s">
        <v>234</v>
      </c>
      <c r="HM175" t="s">
        <v>234</v>
      </c>
      <c r="HN175" t="s">
        <v>234</v>
      </c>
      <c r="HO175" t="s">
        <v>234</v>
      </c>
      <c r="HP175" t="s">
        <v>234</v>
      </c>
    </row>
    <row r="176" spans="1:224" x14ac:dyDescent="0.2">
      <c r="A176" t="s">
        <v>412</v>
      </c>
      <c r="B176" t="s">
        <v>234</v>
      </c>
      <c r="C176" t="s">
        <v>234</v>
      </c>
      <c r="D176" t="s">
        <v>234</v>
      </c>
      <c r="E176" t="s">
        <v>238</v>
      </c>
      <c r="F176" t="s">
        <v>234</v>
      </c>
      <c r="G176" t="s">
        <v>234</v>
      </c>
      <c r="H176" t="s">
        <v>234</v>
      </c>
      <c r="I176" t="s">
        <v>234</v>
      </c>
      <c r="J176" t="s">
        <v>234</v>
      </c>
      <c r="K176" t="s">
        <v>236</v>
      </c>
      <c r="L176" t="s">
        <v>234</v>
      </c>
      <c r="M176" t="s">
        <v>234</v>
      </c>
      <c r="N176" t="s">
        <v>234</v>
      </c>
      <c r="Q176" t="s">
        <v>234</v>
      </c>
      <c r="R176" t="s">
        <v>234</v>
      </c>
      <c r="S176" t="s">
        <v>234</v>
      </c>
      <c r="T176" t="s">
        <v>234</v>
      </c>
      <c r="U176" t="s">
        <v>234</v>
      </c>
      <c r="V176" t="s">
        <v>234</v>
      </c>
      <c r="W176" t="s">
        <v>236</v>
      </c>
      <c r="X176" t="s">
        <v>234</v>
      </c>
      <c r="Y176" t="s">
        <v>234</v>
      </c>
      <c r="Z176" t="s">
        <v>236</v>
      </c>
      <c r="AA176" t="s">
        <v>234</v>
      </c>
      <c r="AB176" t="s">
        <v>234</v>
      </c>
      <c r="AC176" t="s">
        <v>234</v>
      </c>
      <c r="AF176" t="s">
        <v>237</v>
      </c>
      <c r="AG176" t="s">
        <v>241</v>
      </c>
      <c r="AH176" t="s">
        <v>236</v>
      </c>
      <c r="AI176" t="s">
        <v>237</v>
      </c>
      <c r="AJ176" t="s">
        <v>241</v>
      </c>
      <c r="AK176" t="s">
        <v>234</v>
      </c>
      <c r="AL176" t="s">
        <v>234</v>
      </c>
      <c r="AM176" t="s">
        <v>241</v>
      </c>
      <c r="AN176" t="s">
        <v>241</v>
      </c>
      <c r="AO176" t="s">
        <v>241</v>
      </c>
      <c r="AP176" t="s">
        <v>234</v>
      </c>
      <c r="AQ176" t="s">
        <v>234</v>
      </c>
      <c r="AR176" t="s">
        <v>234</v>
      </c>
      <c r="AU176" t="s">
        <v>238</v>
      </c>
      <c r="AV176" t="s">
        <v>238</v>
      </c>
      <c r="AW176" t="s">
        <v>234</v>
      </c>
      <c r="AX176" t="s">
        <v>238</v>
      </c>
      <c r="AY176" t="s">
        <v>238</v>
      </c>
      <c r="AZ176" t="s">
        <v>238</v>
      </c>
      <c r="BA176" t="s">
        <v>238</v>
      </c>
      <c r="BB176" t="s">
        <v>238</v>
      </c>
      <c r="BC176" t="s">
        <v>238</v>
      </c>
      <c r="BD176" t="s">
        <v>238</v>
      </c>
      <c r="BE176" t="s">
        <v>238</v>
      </c>
      <c r="BH176" t="s">
        <v>238</v>
      </c>
      <c r="BI176" t="s">
        <v>238</v>
      </c>
      <c r="BJ176" t="s">
        <v>234</v>
      </c>
      <c r="BK176" t="s">
        <v>237</v>
      </c>
      <c r="BL176" t="s">
        <v>238</v>
      </c>
      <c r="BM176" t="s">
        <v>238</v>
      </c>
      <c r="BN176" t="s">
        <v>238</v>
      </c>
      <c r="BO176" t="s">
        <v>238</v>
      </c>
      <c r="BP176" t="s">
        <v>238</v>
      </c>
      <c r="BQ176" t="s">
        <v>238</v>
      </c>
      <c r="BR176" t="s">
        <v>238</v>
      </c>
      <c r="BS176" t="s">
        <v>238</v>
      </c>
      <c r="BT176" t="s">
        <v>236</v>
      </c>
      <c r="BW176" t="s">
        <v>234</v>
      </c>
      <c r="BX176" t="s">
        <v>234</v>
      </c>
      <c r="BY176" t="s">
        <v>238</v>
      </c>
      <c r="BZ176" t="s">
        <v>238</v>
      </c>
      <c r="CA176" t="s">
        <v>238</v>
      </c>
      <c r="CB176" t="s">
        <v>238</v>
      </c>
      <c r="CC176" t="s">
        <v>238</v>
      </c>
      <c r="CD176" t="s">
        <v>234</v>
      </c>
      <c r="CE176" t="s">
        <v>234</v>
      </c>
      <c r="CF176" t="s">
        <v>234</v>
      </c>
      <c r="CG176" t="s">
        <v>234</v>
      </c>
      <c r="CH176" t="s">
        <v>238</v>
      </c>
      <c r="CK176" t="s">
        <v>234</v>
      </c>
      <c r="CL176" t="s">
        <v>238</v>
      </c>
      <c r="CM176" t="s">
        <v>234</v>
      </c>
      <c r="CN176" t="s">
        <v>234</v>
      </c>
      <c r="CO176" t="s">
        <v>234</v>
      </c>
      <c r="CP176" t="s">
        <v>234</v>
      </c>
      <c r="CQ176" t="s">
        <v>234</v>
      </c>
      <c r="DF176" t="s">
        <v>238</v>
      </c>
      <c r="DG176" t="s">
        <v>238</v>
      </c>
      <c r="DH176" t="s">
        <v>238</v>
      </c>
      <c r="DI176" t="s">
        <v>238</v>
      </c>
      <c r="DJ176" t="s">
        <v>238</v>
      </c>
      <c r="DK176" t="s">
        <v>238</v>
      </c>
      <c r="DL176" t="s">
        <v>238</v>
      </c>
      <c r="DM176" t="s">
        <v>234</v>
      </c>
      <c r="DN176" t="s">
        <v>241</v>
      </c>
      <c r="DO176" t="s">
        <v>238</v>
      </c>
      <c r="DP176" t="s">
        <v>238</v>
      </c>
      <c r="DQ176" t="s">
        <v>238</v>
      </c>
      <c r="DR176" t="s">
        <v>238</v>
      </c>
      <c r="DS176" t="s">
        <v>238</v>
      </c>
      <c r="DT176" t="s">
        <v>238</v>
      </c>
      <c r="DX176" t="s">
        <v>238</v>
      </c>
      <c r="DY176" t="s">
        <v>234</v>
      </c>
      <c r="DZ176" t="s">
        <v>238</v>
      </c>
      <c r="EA176" t="s">
        <v>238</v>
      </c>
      <c r="EB176" t="s">
        <v>238</v>
      </c>
      <c r="EC176" t="s">
        <v>238</v>
      </c>
      <c r="ED176" t="s">
        <v>234</v>
      </c>
      <c r="EE176" t="s">
        <v>234</v>
      </c>
      <c r="EF176" t="s">
        <v>234</v>
      </c>
      <c r="EG176" t="s">
        <v>234</v>
      </c>
      <c r="EH176" t="s">
        <v>237</v>
      </c>
      <c r="EI176" t="s">
        <v>237</v>
      </c>
      <c r="EJ176" t="s">
        <v>234</v>
      </c>
      <c r="EK176" t="s">
        <v>241</v>
      </c>
      <c r="EL176" t="s">
        <v>234</v>
      </c>
      <c r="EM176" t="s">
        <v>234</v>
      </c>
      <c r="EN176" t="s">
        <v>234</v>
      </c>
      <c r="EO176" t="s">
        <v>234</v>
      </c>
      <c r="EP176" t="s">
        <v>234</v>
      </c>
      <c r="EQ176" t="s">
        <v>234</v>
      </c>
      <c r="ER176" t="s">
        <v>234</v>
      </c>
      <c r="ES176" t="s">
        <v>234</v>
      </c>
      <c r="ET176" t="s">
        <v>234</v>
      </c>
      <c r="EU176" t="s">
        <v>234</v>
      </c>
      <c r="EV176" t="s">
        <v>234</v>
      </c>
      <c r="EW176" t="s">
        <v>234</v>
      </c>
      <c r="EX176" t="s">
        <v>234</v>
      </c>
      <c r="EY176" t="s">
        <v>234</v>
      </c>
      <c r="EZ176" t="s">
        <v>234</v>
      </c>
      <c r="FA176" t="s">
        <v>234</v>
      </c>
      <c r="FB176" t="s">
        <v>238</v>
      </c>
      <c r="FC176" t="s">
        <v>234</v>
      </c>
      <c r="FD176" t="s">
        <v>234</v>
      </c>
      <c r="FE176" t="s">
        <v>234</v>
      </c>
      <c r="FF176" t="s">
        <v>234</v>
      </c>
      <c r="FG176" t="s">
        <v>238</v>
      </c>
      <c r="FH176" t="s">
        <v>238</v>
      </c>
      <c r="FI176" t="s">
        <v>238</v>
      </c>
      <c r="FJ176" t="s">
        <v>238</v>
      </c>
      <c r="FK176" t="s">
        <v>238</v>
      </c>
      <c r="FL176" t="s">
        <v>238</v>
      </c>
      <c r="FM176" t="s">
        <v>238</v>
      </c>
      <c r="FN176" t="s">
        <v>238</v>
      </c>
      <c r="FO176" t="s">
        <v>238</v>
      </c>
      <c r="FP176" t="s">
        <v>238</v>
      </c>
      <c r="FQ176" t="s">
        <v>238</v>
      </c>
      <c r="FR176" t="s">
        <v>238</v>
      </c>
      <c r="FU176" t="s">
        <v>238</v>
      </c>
      <c r="FV176" t="s">
        <v>238</v>
      </c>
      <c r="FW176" t="s">
        <v>238</v>
      </c>
      <c r="FX176" t="s">
        <v>238</v>
      </c>
      <c r="FY176" t="s">
        <v>238</v>
      </c>
      <c r="FZ176" t="s">
        <v>238</v>
      </c>
      <c r="GA176" t="s">
        <v>234</v>
      </c>
      <c r="GB176" t="s">
        <v>234</v>
      </c>
      <c r="GC176" t="s">
        <v>234</v>
      </c>
      <c r="GD176" t="s">
        <v>241</v>
      </c>
      <c r="GE176" t="s">
        <v>234</v>
      </c>
      <c r="GF176" t="s">
        <v>234</v>
      </c>
      <c r="GG176" t="s">
        <v>234</v>
      </c>
      <c r="GH176" t="s">
        <v>237</v>
      </c>
      <c r="GI176" t="s">
        <v>234</v>
      </c>
      <c r="GJ176" t="s">
        <v>234</v>
      </c>
      <c r="GK176" t="s">
        <v>234</v>
      </c>
      <c r="GL176" t="s">
        <v>234</v>
      </c>
      <c r="GM176" t="s">
        <v>235</v>
      </c>
      <c r="GN176" t="s">
        <v>234</v>
      </c>
      <c r="GO176" t="s">
        <v>234</v>
      </c>
      <c r="GP176" t="s">
        <v>234</v>
      </c>
      <c r="GQ176" t="s">
        <v>234</v>
      </c>
      <c r="GR176" t="s">
        <v>234</v>
      </c>
      <c r="GS176" t="s">
        <v>234</v>
      </c>
      <c r="GT176" t="s">
        <v>238</v>
      </c>
      <c r="GU176" t="s">
        <v>234</v>
      </c>
      <c r="GV176" t="s">
        <v>234</v>
      </c>
      <c r="GW176" t="s">
        <v>234</v>
      </c>
      <c r="GX176" t="s">
        <v>234</v>
      </c>
      <c r="GY176" t="s">
        <v>234</v>
      </c>
      <c r="GZ176" t="s">
        <v>234</v>
      </c>
      <c r="HA176" t="s">
        <v>234</v>
      </c>
      <c r="HB176" t="s">
        <v>234</v>
      </c>
      <c r="HC176" t="s">
        <v>234</v>
      </c>
      <c r="HD176" t="s">
        <v>234</v>
      </c>
      <c r="HE176" t="s">
        <v>238</v>
      </c>
      <c r="HF176" t="s">
        <v>238</v>
      </c>
      <c r="HG176" t="s">
        <v>238</v>
      </c>
      <c r="HH176" t="s">
        <v>238</v>
      </c>
      <c r="HI176" t="s">
        <v>238</v>
      </c>
      <c r="HJ176" t="s">
        <v>238</v>
      </c>
      <c r="HK176" t="s">
        <v>238</v>
      </c>
      <c r="HL176" t="s">
        <v>238</v>
      </c>
      <c r="HM176" t="s">
        <v>238</v>
      </c>
      <c r="HN176" t="s">
        <v>238</v>
      </c>
      <c r="HO176" t="s">
        <v>238</v>
      </c>
      <c r="HP176" t="s">
        <v>238</v>
      </c>
    </row>
    <row r="177" spans="1:224" x14ac:dyDescent="0.2">
      <c r="A177" t="s">
        <v>413</v>
      </c>
      <c r="B177" t="s">
        <v>234</v>
      </c>
      <c r="C177" t="s">
        <v>234</v>
      </c>
      <c r="D177" t="s">
        <v>234</v>
      </c>
      <c r="E177" t="s">
        <v>234</v>
      </c>
      <c r="F177" t="s">
        <v>234</v>
      </c>
      <c r="G177" t="s">
        <v>234</v>
      </c>
      <c r="H177" t="s">
        <v>234</v>
      </c>
      <c r="I177" t="s">
        <v>236</v>
      </c>
      <c r="J177" t="s">
        <v>234</v>
      </c>
      <c r="K177" t="s">
        <v>234</v>
      </c>
      <c r="L177" t="s">
        <v>234</v>
      </c>
      <c r="M177" t="s">
        <v>234</v>
      </c>
      <c r="N177" t="s">
        <v>234</v>
      </c>
      <c r="Q177" t="s">
        <v>234</v>
      </c>
      <c r="R177" t="s">
        <v>234</v>
      </c>
      <c r="S177" t="s">
        <v>234</v>
      </c>
      <c r="T177" t="s">
        <v>234</v>
      </c>
      <c r="U177" t="s">
        <v>234</v>
      </c>
      <c r="V177" t="s">
        <v>234</v>
      </c>
      <c r="W177" t="s">
        <v>236</v>
      </c>
      <c r="X177" t="s">
        <v>234</v>
      </c>
      <c r="Y177" t="s">
        <v>234</v>
      </c>
      <c r="Z177" t="s">
        <v>236</v>
      </c>
      <c r="AA177" t="s">
        <v>234</v>
      </c>
      <c r="AB177" t="s">
        <v>234</v>
      </c>
      <c r="AC177" t="s">
        <v>234</v>
      </c>
      <c r="AF177" t="s">
        <v>234</v>
      </c>
      <c r="AG177" t="s">
        <v>234</v>
      </c>
      <c r="AH177" t="s">
        <v>236</v>
      </c>
      <c r="AI177" t="s">
        <v>234</v>
      </c>
      <c r="AJ177" t="s">
        <v>234</v>
      </c>
      <c r="AK177" t="s">
        <v>234</v>
      </c>
      <c r="AL177" t="s">
        <v>234</v>
      </c>
      <c r="AM177" t="s">
        <v>234</v>
      </c>
      <c r="AN177" t="s">
        <v>234</v>
      </c>
      <c r="AO177" t="s">
        <v>234</v>
      </c>
      <c r="AP177" t="s">
        <v>234</v>
      </c>
      <c r="AQ177" t="s">
        <v>234</v>
      </c>
      <c r="AR177" t="s">
        <v>234</v>
      </c>
      <c r="AU177" t="s">
        <v>234</v>
      </c>
      <c r="AV177" t="s">
        <v>234</v>
      </c>
      <c r="AW177" t="s">
        <v>234</v>
      </c>
      <c r="AX177" t="s">
        <v>236</v>
      </c>
      <c r="AY177" t="s">
        <v>234</v>
      </c>
      <c r="AZ177" t="s">
        <v>234</v>
      </c>
      <c r="BA177" t="s">
        <v>234</v>
      </c>
      <c r="BB177" t="s">
        <v>234</v>
      </c>
      <c r="BC177" t="s">
        <v>234</v>
      </c>
      <c r="BD177" t="s">
        <v>234</v>
      </c>
      <c r="BE177" t="s">
        <v>234</v>
      </c>
      <c r="BH177" t="s">
        <v>234</v>
      </c>
      <c r="BI177" t="s">
        <v>234</v>
      </c>
      <c r="BJ177" t="s">
        <v>234</v>
      </c>
      <c r="BK177" t="s">
        <v>234</v>
      </c>
      <c r="BL177" t="s">
        <v>234</v>
      </c>
      <c r="BM177" t="s">
        <v>234</v>
      </c>
      <c r="BN177" t="s">
        <v>234</v>
      </c>
      <c r="BO177" t="s">
        <v>234</v>
      </c>
      <c r="BP177" t="s">
        <v>234</v>
      </c>
      <c r="BQ177" t="s">
        <v>234</v>
      </c>
      <c r="BR177" t="s">
        <v>234</v>
      </c>
      <c r="BS177" t="s">
        <v>234</v>
      </c>
      <c r="BT177" t="s">
        <v>236</v>
      </c>
      <c r="BW177" t="s">
        <v>234</v>
      </c>
      <c r="BX177" t="s">
        <v>234</v>
      </c>
      <c r="BY177" t="s">
        <v>234</v>
      </c>
      <c r="BZ177" t="s">
        <v>234</v>
      </c>
      <c r="CA177" t="s">
        <v>234</v>
      </c>
      <c r="CB177" t="s">
        <v>234</v>
      </c>
      <c r="CC177" t="s">
        <v>238</v>
      </c>
      <c r="CD177" t="s">
        <v>234</v>
      </c>
      <c r="CE177" t="s">
        <v>234</v>
      </c>
      <c r="CF177" t="s">
        <v>234</v>
      </c>
      <c r="CG177" t="s">
        <v>234</v>
      </c>
      <c r="CH177" t="s">
        <v>234</v>
      </c>
      <c r="CK177" t="s">
        <v>234</v>
      </c>
      <c r="CL177" t="s">
        <v>234</v>
      </c>
      <c r="CM177" t="s">
        <v>234</v>
      </c>
      <c r="CN177" t="s">
        <v>234</v>
      </c>
      <c r="CO177" t="s">
        <v>234</v>
      </c>
      <c r="CP177" t="s">
        <v>234</v>
      </c>
      <c r="CQ177" t="s">
        <v>234</v>
      </c>
      <c r="DF177" t="s">
        <v>234</v>
      </c>
      <c r="DG177" t="s">
        <v>234</v>
      </c>
      <c r="DH177" t="s">
        <v>234</v>
      </c>
      <c r="DI177" t="s">
        <v>234</v>
      </c>
      <c r="DJ177" t="s">
        <v>234</v>
      </c>
      <c r="DK177" t="s">
        <v>234</v>
      </c>
      <c r="DL177" t="s">
        <v>234</v>
      </c>
      <c r="DM177" t="s">
        <v>234</v>
      </c>
      <c r="DN177" t="s">
        <v>234</v>
      </c>
      <c r="DO177" t="s">
        <v>234</v>
      </c>
      <c r="DP177" t="s">
        <v>234</v>
      </c>
      <c r="DQ177" t="s">
        <v>234</v>
      </c>
      <c r="DR177" t="s">
        <v>234</v>
      </c>
      <c r="DS177" t="s">
        <v>234</v>
      </c>
      <c r="DT177" t="s">
        <v>234</v>
      </c>
      <c r="DX177" t="s">
        <v>234</v>
      </c>
      <c r="DY177" t="s">
        <v>234</v>
      </c>
      <c r="DZ177" t="s">
        <v>234</v>
      </c>
      <c r="EA177" t="s">
        <v>234</v>
      </c>
      <c r="EB177" t="s">
        <v>235</v>
      </c>
      <c r="EC177" t="s">
        <v>234</v>
      </c>
      <c r="ED177" t="s">
        <v>234</v>
      </c>
      <c r="EE177" t="s">
        <v>234</v>
      </c>
      <c r="EF177" t="s">
        <v>234</v>
      </c>
      <c r="EG177" t="s">
        <v>234</v>
      </c>
      <c r="EH177" t="s">
        <v>234</v>
      </c>
      <c r="EI177" t="s">
        <v>234</v>
      </c>
      <c r="EJ177" t="s">
        <v>234</v>
      </c>
      <c r="EK177" t="s">
        <v>234</v>
      </c>
      <c r="EL177" t="s">
        <v>234</v>
      </c>
      <c r="EM177" t="s">
        <v>234</v>
      </c>
      <c r="EN177" t="s">
        <v>234</v>
      </c>
      <c r="EO177" t="s">
        <v>234</v>
      </c>
      <c r="EP177" t="s">
        <v>234</v>
      </c>
      <c r="EQ177" t="s">
        <v>234</v>
      </c>
      <c r="ER177" t="s">
        <v>234</v>
      </c>
      <c r="ES177" t="s">
        <v>234</v>
      </c>
      <c r="ET177" t="s">
        <v>234</v>
      </c>
      <c r="EU177" t="s">
        <v>234</v>
      </c>
      <c r="EV177" t="s">
        <v>234</v>
      </c>
      <c r="EW177" t="s">
        <v>234</v>
      </c>
      <c r="EX177" t="s">
        <v>234</v>
      </c>
      <c r="EY177" t="s">
        <v>234</v>
      </c>
      <c r="EZ177" t="s">
        <v>234</v>
      </c>
      <c r="FA177" t="s">
        <v>234</v>
      </c>
      <c r="FB177" t="s">
        <v>234</v>
      </c>
      <c r="FC177" t="s">
        <v>234</v>
      </c>
      <c r="FD177" t="s">
        <v>234</v>
      </c>
      <c r="FE177" t="s">
        <v>234</v>
      </c>
      <c r="FF177" t="s">
        <v>234</v>
      </c>
      <c r="FG177" t="s">
        <v>234</v>
      </c>
      <c r="FH177" t="s">
        <v>234</v>
      </c>
      <c r="FI177" t="s">
        <v>234</v>
      </c>
      <c r="FJ177" t="s">
        <v>234</v>
      </c>
      <c r="FK177" t="s">
        <v>234</v>
      </c>
      <c r="FL177" t="s">
        <v>234</v>
      </c>
      <c r="FM177" t="s">
        <v>234</v>
      </c>
      <c r="FN177" t="s">
        <v>234</v>
      </c>
      <c r="FO177" t="s">
        <v>234</v>
      </c>
      <c r="FP177" t="s">
        <v>234</v>
      </c>
      <c r="FQ177" t="s">
        <v>234</v>
      </c>
      <c r="FR177" t="s">
        <v>234</v>
      </c>
      <c r="FU177" t="s">
        <v>234</v>
      </c>
      <c r="FV177" t="s">
        <v>234</v>
      </c>
      <c r="FW177" t="s">
        <v>234</v>
      </c>
      <c r="FX177" t="s">
        <v>234</v>
      </c>
      <c r="FY177" t="s">
        <v>234</v>
      </c>
      <c r="FZ177" t="s">
        <v>234</v>
      </c>
      <c r="GA177" t="s">
        <v>234</v>
      </c>
      <c r="GB177" t="s">
        <v>234</v>
      </c>
      <c r="GC177" t="s">
        <v>234</v>
      </c>
      <c r="GD177" t="s">
        <v>234</v>
      </c>
      <c r="GE177" t="s">
        <v>234</v>
      </c>
      <c r="GF177" t="s">
        <v>234</v>
      </c>
      <c r="GG177" t="s">
        <v>234</v>
      </c>
      <c r="GH177" t="s">
        <v>234</v>
      </c>
      <c r="GI177" t="s">
        <v>234</v>
      </c>
      <c r="GJ177" t="s">
        <v>234</v>
      </c>
      <c r="GK177" t="s">
        <v>234</v>
      </c>
      <c r="GL177" t="s">
        <v>234</v>
      </c>
      <c r="GM177" t="s">
        <v>234</v>
      </c>
      <c r="GN177" t="s">
        <v>234</v>
      </c>
      <c r="GO177" t="s">
        <v>234</v>
      </c>
      <c r="GP177" t="s">
        <v>234</v>
      </c>
      <c r="GQ177" t="s">
        <v>234</v>
      </c>
      <c r="GR177" t="s">
        <v>234</v>
      </c>
      <c r="GS177" t="s">
        <v>234</v>
      </c>
      <c r="GT177" t="s">
        <v>234</v>
      </c>
      <c r="GU177" t="s">
        <v>234</v>
      </c>
      <c r="GV177" t="s">
        <v>234</v>
      </c>
      <c r="GW177" t="s">
        <v>234</v>
      </c>
      <c r="GX177" t="s">
        <v>234</v>
      </c>
      <c r="GY177" t="s">
        <v>234</v>
      </c>
      <c r="GZ177" t="s">
        <v>234</v>
      </c>
      <c r="HA177" t="s">
        <v>234</v>
      </c>
      <c r="HB177" t="s">
        <v>234</v>
      </c>
      <c r="HC177" t="s">
        <v>234</v>
      </c>
      <c r="HD177" t="s">
        <v>234</v>
      </c>
      <c r="HE177" t="s">
        <v>234</v>
      </c>
      <c r="HF177" t="s">
        <v>234</v>
      </c>
      <c r="HG177" t="s">
        <v>234</v>
      </c>
      <c r="HH177" t="s">
        <v>234</v>
      </c>
      <c r="HI177" t="s">
        <v>234</v>
      </c>
      <c r="HJ177" t="s">
        <v>234</v>
      </c>
      <c r="HK177" t="s">
        <v>234</v>
      </c>
      <c r="HL177" t="s">
        <v>234</v>
      </c>
      <c r="HM177" t="s">
        <v>234</v>
      </c>
      <c r="HN177" t="s">
        <v>234</v>
      </c>
      <c r="HO177" t="s">
        <v>234</v>
      </c>
      <c r="HP177" t="s">
        <v>234</v>
      </c>
    </row>
    <row r="178" spans="1:224" x14ac:dyDescent="0.2">
      <c r="A178" t="s">
        <v>414</v>
      </c>
      <c r="B178" t="s">
        <v>234</v>
      </c>
      <c r="C178" t="s">
        <v>234</v>
      </c>
      <c r="D178" t="s">
        <v>234</v>
      </c>
      <c r="E178" t="s">
        <v>234</v>
      </c>
      <c r="F178" t="s">
        <v>241</v>
      </c>
      <c r="G178" t="s">
        <v>234</v>
      </c>
      <c r="H178" t="s">
        <v>234</v>
      </c>
      <c r="I178" t="s">
        <v>234</v>
      </c>
      <c r="J178" t="s">
        <v>234</v>
      </c>
      <c r="K178" t="s">
        <v>234</v>
      </c>
      <c r="L178" t="s">
        <v>241</v>
      </c>
      <c r="M178" t="s">
        <v>234</v>
      </c>
      <c r="N178" t="s">
        <v>234</v>
      </c>
      <c r="Q178" t="s">
        <v>234</v>
      </c>
      <c r="R178" t="s">
        <v>234</v>
      </c>
      <c r="S178" t="s">
        <v>234</v>
      </c>
      <c r="T178" t="s">
        <v>234</v>
      </c>
      <c r="U178" t="s">
        <v>234</v>
      </c>
      <c r="V178" t="s">
        <v>241</v>
      </c>
      <c r="W178" t="s">
        <v>236</v>
      </c>
      <c r="X178" t="s">
        <v>234</v>
      </c>
      <c r="Y178" t="s">
        <v>234</v>
      </c>
      <c r="Z178" t="s">
        <v>236</v>
      </c>
      <c r="AA178" t="s">
        <v>234</v>
      </c>
      <c r="AB178" t="s">
        <v>234</v>
      </c>
      <c r="AC178" t="s">
        <v>234</v>
      </c>
      <c r="AF178" t="s">
        <v>234</v>
      </c>
      <c r="AG178" t="s">
        <v>234</v>
      </c>
      <c r="AH178" t="s">
        <v>236</v>
      </c>
      <c r="AI178" t="s">
        <v>234</v>
      </c>
      <c r="AJ178" t="s">
        <v>234</v>
      </c>
      <c r="AK178" t="s">
        <v>234</v>
      </c>
      <c r="AL178" t="s">
        <v>241</v>
      </c>
      <c r="AM178" t="s">
        <v>234</v>
      </c>
      <c r="AN178" t="s">
        <v>237</v>
      </c>
      <c r="AO178" t="s">
        <v>234</v>
      </c>
      <c r="AP178" t="s">
        <v>234</v>
      </c>
      <c r="AQ178" t="s">
        <v>234</v>
      </c>
      <c r="AR178" t="s">
        <v>241</v>
      </c>
      <c r="AU178" t="s">
        <v>234</v>
      </c>
      <c r="AV178" t="s">
        <v>234</v>
      </c>
      <c r="AW178" t="s">
        <v>234</v>
      </c>
      <c r="AX178" t="s">
        <v>236</v>
      </c>
      <c r="AY178" t="s">
        <v>234</v>
      </c>
      <c r="AZ178" t="s">
        <v>234</v>
      </c>
      <c r="BA178" t="s">
        <v>234</v>
      </c>
      <c r="BB178" t="s">
        <v>234</v>
      </c>
      <c r="BC178" t="s">
        <v>234</v>
      </c>
      <c r="BD178" t="s">
        <v>234</v>
      </c>
      <c r="BE178" t="s">
        <v>234</v>
      </c>
      <c r="BH178" t="s">
        <v>234</v>
      </c>
      <c r="BI178" t="s">
        <v>234</v>
      </c>
      <c r="BJ178" t="s">
        <v>234</v>
      </c>
      <c r="BK178" t="s">
        <v>237</v>
      </c>
      <c r="BL178" t="s">
        <v>234</v>
      </c>
      <c r="BM178" t="s">
        <v>234</v>
      </c>
      <c r="BN178" t="s">
        <v>234</v>
      </c>
      <c r="BO178" t="s">
        <v>234</v>
      </c>
      <c r="BP178" t="s">
        <v>234</v>
      </c>
      <c r="BQ178" t="s">
        <v>234</v>
      </c>
      <c r="BR178" t="s">
        <v>234</v>
      </c>
      <c r="BS178" t="s">
        <v>234</v>
      </c>
      <c r="BT178" t="s">
        <v>236</v>
      </c>
      <c r="BW178" t="s">
        <v>234</v>
      </c>
      <c r="BX178" t="s">
        <v>234</v>
      </c>
      <c r="BY178" t="s">
        <v>237</v>
      </c>
      <c r="BZ178" t="s">
        <v>234</v>
      </c>
      <c r="CA178" t="s">
        <v>234</v>
      </c>
      <c r="CB178" t="s">
        <v>237</v>
      </c>
      <c r="CC178" t="s">
        <v>238</v>
      </c>
      <c r="CD178" t="s">
        <v>234</v>
      </c>
      <c r="CE178" t="s">
        <v>234</v>
      </c>
      <c r="CF178" t="s">
        <v>234</v>
      </c>
      <c r="CG178" t="s">
        <v>234</v>
      </c>
      <c r="CH178" t="s">
        <v>234</v>
      </c>
      <c r="CK178" t="s">
        <v>234</v>
      </c>
      <c r="CL178" t="s">
        <v>234</v>
      </c>
      <c r="CM178" t="s">
        <v>234</v>
      </c>
      <c r="CN178" t="s">
        <v>234</v>
      </c>
      <c r="CO178" t="s">
        <v>241</v>
      </c>
      <c r="CP178" t="s">
        <v>234</v>
      </c>
      <c r="CQ178" t="s">
        <v>234</v>
      </c>
      <c r="DF178" t="s">
        <v>234</v>
      </c>
      <c r="DG178" t="s">
        <v>234</v>
      </c>
      <c r="DH178" t="s">
        <v>234</v>
      </c>
      <c r="DI178" t="s">
        <v>234</v>
      </c>
      <c r="DJ178" t="s">
        <v>234</v>
      </c>
      <c r="DK178" t="s">
        <v>234</v>
      </c>
      <c r="DL178" t="s">
        <v>234</v>
      </c>
      <c r="DM178" t="s">
        <v>234</v>
      </c>
      <c r="DN178" t="s">
        <v>234</v>
      </c>
      <c r="DO178" t="s">
        <v>234</v>
      </c>
      <c r="DP178" t="s">
        <v>241</v>
      </c>
      <c r="DQ178" t="s">
        <v>234</v>
      </c>
      <c r="DR178" t="s">
        <v>234</v>
      </c>
      <c r="DS178" t="s">
        <v>234</v>
      </c>
      <c r="DT178" t="s">
        <v>234</v>
      </c>
      <c r="DX178" t="s">
        <v>234</v>
      </c>
      <c r="DY178" t="s">
        <v>234</v>
      </c>
      <c r="DZ178" t="s">
        <v>234</v>
      </c>
      <c r="EA178" t="s">
        <v>234</v>
      </c>
      <c r="EB178" t="s">
        <v>234</v>
      </c>
      <c r="EC178" t="s">
        <v>234</v>
      </c>
      <c r="ED178" t="s">
        <v>234</v>
      </c>
      <c r="EE178" t="s">
        <v>234</v>
      </c>
      <c r="EF178" t="s">
        <v>234</v>
      </c>
      <c r="EG178" t="s">
        <v>234</v>
      </c>
      <c r="EH178" t="s">
        <v>234</v>
      </c>
      <c r="EI178" t="s">
        <v>234</v>
      </c>
      <c r="EJ178" t="s">
        <v>234</v>
      </c>
      <c r="EK178" t="s">
        <v>234</v>
      </c>
      <c r="EL178" t="s">
        <v>234</v>
      </c>
      <c r="EM178" t="s">
        <v>234</v>
      </c>
      <c r="EN178" t="s">
        <v>234</v>
      </c>
      <c r="EO178" t="s">
        <v>234</v>
      </c>
      <c r="EP178" t="s">
        <v>234</v>
      </c>
      <c r="EQ178" t="s">
        <v>234</v>
      </c>
      <c r="ER178" t="s">
        <v>234</v>
      </c>
      <c r="ES178" t="s">
        <v>234</v>
      </c>
      <c r="ET178" t="s">
        <v>234</v>
      </c>
      <c r="EU178" t="s">
        <v>234</v>
      </c>
      <c r="EV178" t="s">
        <v>234</v>
      </c>
      <c r="EW178" t="s">
        <v>234</v>
      </c>
      <c r="EX178" t="s">
        <v>234</v>
      </c>
      <c r="EY178" t="s">
        <v>234</v>
      </c>
      <c r="EZ178" t="s">
        <v>234</v>
      </c>
      <c r="FA178" t="s">
        <v>234</v>
      </c>
      <c r="FB178" t="s">
        <v>234</v>
      </c>
      <c r="FC178" t="s">
        <v>234</v>
      </c>
      <c r="FD178" t="s">
        <v>234</v>
      </c>
      <c r="FE178" t="s">
        <v>234</v>
      </c>
      <c r="FF178" t="s">
        <v>234</v>
      </c>
      <c r="FG178" t="s">
        <v>234</v>
      </c>
      <c r="FH178" t="s">
        <v>237</v>
      </c>
      <c r="FI178" t="s">
        <v>234</v>
      </c>
      <c r="FJ178" t="s">
        <v>234</v>
      </c>
      <c r="FK178" t="s">
        <v>234</v>
      </c>
      <c r="FL178" t="s">
        <v>234</v>
      </c>
      <c r="FM178" t="s">
        <v>234</v>
      </c>
      <c r="FN178" t="s">
        <v>234</v>
      </c>
      <c r="FO178" t="s">
        <v>234</v>
      </c>
      <c r="FP178" t="s">
        <v>234</v>
      </c>
      <c r="FQ178" t="s">
        <v>234</v>
      </c>
      <c r="FR178" t="s">
        <v>234</v>
      </c>
      <c r="FU178" t="s">
        <v>234</v>
      </c>
      <c r="FV178" t="s">
        <v>234</v>
      </c>
      <c r="FW178" t="s">
        <v>234</v>
      </c>
      <c r="FX178" t="s">
        <v>234</v>
      </c>
      <c r="FY178" t="s">
        <v>234</v>
      </c>
      <c r="FZ178" t="s">
        <v>234</v>
      </c>
      <c r="GA178" t="s">
        <v>234</v>
      </c>
      <c r="GB178" t="s">
        <v>234</v>
      </c>
      <c r="GC178" t="s">
        <v>234</v>
      </c>
      <c r="GD178" t="s">
        <v>234</v>
      </c>
      <c r="GE178" t="s">
        <v>234</v>
      </c>
      <c r="GF178" t="s">
        <v>234</v>
      </c>
      <c r="GG178" t="s">
        <v>241</v>
      </c>
      <c r="GH178" t="s">
        <v>241</v>
      </c>
      <c r="GI178" t="s">
        <v>234</v>
      </c>
      <c r="GJ178" t="s">
        <v>241</v>
      </c>
      <c r="GK178" t="s">
        <v>234</v>
      </c>
      <c r="GL178" t="s">
        <v>241</v>
      </c>
      <c r="GM178" t="s">
        <v>235</v>
      </c>
      <c r="GN178" t="s">
        <v>234</v>
      </c>
      <c r="GO178" t="s">
        <v>234</v>
      </c>
      <c r="GP178" t="s">
        <v>234</v>
      </c>
      <c r="GQ178" t="s">
        <v>234</v>
      </c>
      <c r="GR178" t="s">
        <v>234</v>
      </c>
      <c r="GS178" t="s">
        <v>234</v>
      </c>
      <c r="GT178" t="s">
        <v>234</v>
      </c>
      <c r="GU178" t="s">
        <v>234</v>
      </c>
      <c r="GV178" t="s">
        <v>234</v>
      </c>
      <c r="GW178" t="s">
        <v>234</v>
      </c>
      <c r="GX178" t="s">
        <v>234</v>
      </c>
      <c r="GY178" t="s">
        <v>234</v>
      </c>
      <c r="GZ178" t="s">
        <v>234</v>
      </c>
      <c r="HA178" t="s">
        <v>234</v>
      </c>
      <c r="HB178" t="s">
        <v>234</v>
      </c>
      <c r="HC178" t="s">
        <v>234</v>
      </c>
      <c r="HD178" t="s">
        <v>234</v>
      </c>
      <c r="HE178" t="s">
        <v>234</v>
      </c>
      <c r="HF178" t="s">
        <v>234</v>
      </c>
      <c r="HG178" t="s">
        <v>234</v>
      </c>
      <c r="HH178" t="s">
        <v>234</v>
      </c>
      <c r="HI178" t="s">
        <v>234</v>
      </c>
      <c r="HJ178" t="s">
        <v>234</v>
      </c>
      <c r="HK178" t="s">
        <v>234</v>
      </c>
      <c r="HL178" t="s">
        <v>234</v>
      </c>
      <c r="HM178" t="s">
        <v>234</v>
      </c>
      <c r="HN178" t="s">
        <v>234</v>
      </c>
      <c r="HO178" t="s">
        <v>234</v>
      </c>
      <c r="HP178" t="s">
        <v>234</v>
      </c>
    </row>
    <row r="179" spans="1:224" x14ac:dyDescent="0.2">
      <c r="A179" t="s">
        <v>415</v>
      </c>
      <c r="B179" t="s">
        <v>234</v>
      </c>
      <c r="C179" t="s">
        <v>234</v>
      </c>
      <c r="D179" t="s">
        <v>234</v>
      </c>
      <c r="E179" t="s">
        <v>234</v>
      </c>
      <c r="F179" t="s">
        <v>234</v>
      </c>
      <c r="G179" t="s">
        <v>236</v>
      </c>
      <c r="H179" t="s">
        <v>234</v>
      </c>
      <c r="I179" t="s">
        <v>237</v>
      </c>
      <c r="J179" t="s">
        <v>234</v>
      </c>
      <c r="K179" t="s">
        <v>234</v>
      </c>
      <c r="L179" t="s">
        <v>234</v>
      </c>
      <c r="M179" t="s">
        <v>234</v>
      </c>
      <c r="N179" t="s">
        <v>234</v>
      </c>
      <c r="Q179" t="s">
        <v>234</v>
      </c>
      <c r="R179" t="s">
        <v>234</v>
      </c>
      <c r="S179" t="s">
        <v>234</v>
      </c>
      <c r="T179" t="s">
        <v>234</v>
      </c>
      <c r="U179" t="s">
        <v>234</v>
      </c>
      <c r="V179" t="s">
        <v>234</v>
      </c>
      <c r="W179" t="s">
        <v>236</v>
      </c>
      <c r="X179" t="s">
        <v>234</v>
      </c>
      <c r="Y179" t="s">
        <v>234</v>
      </c>
      <c r="Z179" t="s">
        <v>236</v>
      </c>
      <c r="AA179" t="s">
        <v>234</v>
      </c>
      <c r="AB179" t="s">
        <v>234</v>
      </c>
      <c r="AC179" t="s">
        <v>234</v>
      </c>
      <c r="AF179" t="s">
        <v>234</v>
      </c>
      <c r="AG179" t="s">
        <v>234</v>
      </c>
      <c r="AH179" t="s">
        <v>236</v>
      </c>
      <c r="AI179" t="s">
        <v>234</v>
      </c>
      <c r="AJ179" t="s">
        <v>234</v>
      </c>
      <c r="AK179" t="s">
        <v>234</v>
      </c>
      <c r="AL179" t="s">
        <v>234</v>
      </c>
      <c r="AM179" t="s">
        <v>234</v>
      </c>
      <c r="AN179" t="s">
        <v>234</v>
      </c>
      <c r="AO179" t="s">
        <v>234</v>
      </c>
      <c r="AP179" t="s">
        <v>234</v>
      </c>
      <c r="AQ179" t="s">
        <v>234</v>
      </c>
      <c r="AR179" t="s">
        <v>234</v>
      </c>
      <c r="AU179" t="s">
        <v>234</v>
      </c>
      <c r="AV179" t="s">
        <v>234</v>
      </c>
      <c r="AW179" t="s">
        <v>234</v>
      </c>
      <c r="AX179" t="s">
        <v>236</v>
      </c>
      <c r="AY179" t="s">
        <v>234</v>
      </c>
      <c r="AZ179" t="s">
        <v>234</v>
      </c>
      <c r="BA179" t="s">
        <v>234</v>
      </c>
      <c r="BB179" t="s">
        <v>234</v>
      </c>
      <c r="BC179" t="s">
        <v>234</v>
      </c>
      <c r="BD179" t="s">
        <v>234</v>
      </c>
      <c r="BE179" t="s">
        <v>234</v>
      </c>
      <c r="BH179" t="s">
        <v>237</v>
      </c>
      <c r="BI179" t="s">
        <v>234</v>
      </c>
      <c r="BJ179" t="s">
        <v>234</v>
      </c>
      <c r="BK179" t="s">
        <v>234</v>
      </c>
      <c r="BL179" t="s">
        <v>234</v>
      </c>
      <c r="BM179" t="s">
        <v>234</v>
      </c>
      <c r="BN179" t="s">
        <v>234</v>
      </c>
      <c r="BO179" t="s">
        <v>234</v>
      </c>
      <c r="BP179" t="s">
        <v>234</v>
      </c>
      <c r="BQ179" t="s">
        <v>234</v>
      </c>
      <c r="BR179" t="s">
        <v>234</v>
      </c>
      <c r="BS179" t="s">
        <v>234</v>
      </c>
      <c r="BT179" t="s">
        <v>236</v>
      </c>
      <c r="BW179" t="s">
        <v>234</v>
      </c>
      <c r="BX179" t="s">
        <v>234</v>
      </c>
      <c r="BY179" t="s">
        <v>234</v>
      </c>
      <c r="BZ179" t="s">
        <v>234</v>
      </c>
      <c r="CA179" t="s">
        <v>234</v>
      </c>
      <c r="CB179" t="s">
        <v>234</v>
      </c>
      <c r="CC179" t="s">
        <v>238</v>
      </c>
      <c r="CD179" t="s">
        <v>234</v>
      </c>
      <c r="CE179" t="s">
        <v>234</v>
      </c>
      <c r="CF179" t="s">
        <v>234</v>
      </c>
      <c r="CG179" t="s">
        <v>234</v>
      </c>
      <c r="CH179" t="s">
        <v>234</v>
      </c>
      <c r="CK179" t="s">
        <v>234</v>
      </c>
      <c r="CL179" t="s">
        <v>234</v>
      </c>
      <c r="CM179" t="s">
        <v>234</v>
      </c>
      <c r="CN179" t="s">
        <v>234</v>
      </c>
      <c r="CO179" t="s">
        <v>234</v>
      </c>
      <c r="CP179" t="s">
        <v>234</v>
      </c>
      <c r="CQ179" t="s">
        <v>234</v>
      </c>
      <c r="DF179" t="s">
        <v>234</v>
      </c>
      <c r="DG179" t="s">
        <v>234</v>
      </c>
      <c r="DH179" t="s">
        <v>234</v>
      </c>
      <c r="DI179" t="s">
        <v>234</v>
      </c>
      <c r="DJ179" t="s">
        <v>234</v>
      </c>
      <c r="DK179" t="s">
        <v>234</v>
      </c>
      <c r="DL179" t="s">
        <v>234</v>
      </c>
      <c r="DM179" t="s">
        <v>234</v>
      </c>
      <c r="DN179" t="s">
        <v>234</v>
      </c>
      <c r="DO179" t="s">
        <v>234</v>
      </c>
      <c r="DP179" t="s">
        <v>234</v>
      </c>
      <c r="DQ179" t="s">
        <v>234</v>
      </c>
      <c r="DR179" t="s">
        <v>234</v>
      </c>
      <c r="DS179" t="s">
        <v>234</v>
      </c>
      <c r="DT179" t="s">
        <v>234</v>
      </c>
      <c r="DX179" t="s">
        <v>234</v>
      </c>
      <c r="DY179" t="s">
        <v>234</v>
      </c>
      <c r="DZ179" t="s">
        <v>234</v>
      </c>
      <c r="EA179" t="s">
        <v>234</v>
      </c>
      <c r="EB179" t="s">
        <v>235</v>
      </c>
      <c r="EC179" t="s">
        <v>234</v>
      </c>
      <c r="ED179" t="s">
        <v>234</v>
      </c>
      <c r="EE179" t="s">
        <v>234</v>
      </c>
      <c r="EF179" t="s">
        <v>234</v>
      </c>
      <c r="EG179" t="s">
        <v>234</v>
      </c>
      <c r="EH179" t="s">
        <v>234</v>
      </c>
      <c r="EI179" t="s">
        <v>234</v>
      </c>
      <c r="EJ179" t="s">
        <v>234</v>
      </c>
      <c r="EK179" t="s">
        <v>234</v>
      </c>
      <c r="EL179" t="s">
        <v>234</v>
      </c>
      <c r="EM179" t="s">
        <v>234</v>
      </c>
      <c r="EN179" t="s">
        <v>234</v>
      </c>
      <c r="EO179" t="s">
        <v>234</v>
      </c>
      <c r="EP179" t="s">
        <v>234</v>
      </c>
      <c r="EQ179" t="s">
        <v>234</v>
      </c>
      <c r="ER179" t="s">
        <v>234</v>
      </c>
      <c r="ES179" t="s">
        <v>237</v>
      </c>
      <c r="ET179" t="s">
        <v>234</v>
      </c>
      <c r="EU179" t="s">
        <v>234</v>
      </c>
      <c r="EV179" t="s">
        <v>234</v>
      </c>
      <c r="EW179" t="s">
        <v>234</v>
      </c>
      <c r="EX179" t="s">
        <v>234</v>
      </c>
      <c r="EY179" t="s">
        <v>234</v>
      </c>
      <c r="EZ179" t="s">
        <v>234</v>
      </c>
      <c r="FA179" t="s">
        <v>234</v>
      </c>
      <c r="FB179" t="s">
        <v>234</v>
      </c>
      <c r="FC179" t="s">
        <v>234</v>
      </c>
      <c r="FD179" t="s">
        <v>234</v>
      </c>
      <c r="FE179" t="s">
        <v>234</v>
      </c>
      <c r="FF179" t="s">
        <v>234</v>
      </c>
      <c r="FG179" t="s">
        <v>234</v>
      </c>
      <c r="FH179" t="s">
        <v>234</v>
      </c>
      <c r="FI179" t="s">
        <v>234</v>
      </c>
      <c r="FJ179" t="s">
        <v>234</v>
      </c>
      <c r="FK179" t="s">
        <v>234</v>
      </c>
      <c r="FL179" t="s">
        <v>234</v>
      </c>
      <c r="FM179" t="s">
        <v>234</v>
      </c>
      <c r="FN179" t="s">
        <v>234</v>
      </c>
      <c r="FO179" t="s">
        <v>234</v>
      </c>
      <c r="FP179" t="s">
        <v>234</v>
      </c>
      <c r="FQ179" t="s">
        <v>234</v>
      </c>
      <c r="FR179" t="s">
        <v>234</v>
      </c>
      <c r="FU179" t="s">
        <v>234</v>
      </c>
      <c r="FV179" t="s">
        <v>234</v>
      </c>
      <c r="FW179" t="s">
        <v>234</v>
      </c>
      <c r="FX179" t="s">
        <v>234</v>
      </c>
      <c r="FY179" t="s">
        <v>234</v>
      </c>
      <c r="FZ179" t="s">
        <v>234</v>
      </c>
      <c r="GA179" t="s">
        <v>234</v>
      </c>
      <c r="GB179" t="s">
        <v>234</v>
      </c>
      <c r="GC179" t="s">
        <v>234</v>
      </c>
      <c r="GD179" t="s">
        <v>234</v>
      </c>
      <c r="GE179" t="s">
        <v>234</v>
      </c>
      <c r="GF179" t="s">
        <v>234</v>
      </c>
      <c r="GG179" t="s">
        <v>234</v>
      </c>
      <c r="GH179" t="s">
        <v>234</v>
      </c>
      <c r="GI179" t="s">
        <v>234</v>
      </c>
      <c r="GJ179" t="s">
        <v>234</v>
      </c>
      <c r="GK179" t="s">
        <v>234</v>
      </c>
      <c r="GL179" t="s">
        <v>234</v>
      </c>
      <c r="GM179" t="s">
        <v>234</v>
      </c>
      <c r="GN179" t="s">
        <v>234</v>
      </c>
      <c r="GO179" t="s">
        <v>234</v>
      </c>
      <c r="GP179" t="s">
        <v>234</v>
      </c>
      <c r="GQ179" t="s">
        <v>234</v>
      </c>
      <c r="GR179" t="s">
        <v>234</v>
      </c>
      <c r="GS179" t="s">
        <v>234</v>
      </c>
      <c r="GT179" t="s">
        <v>234</v>
      </c>
      <c r="GU179" t="s">
        <v>234</v>
      </c>
      <c r="GV179" t="s">
        <v>234</v>
      </c>
      <c r="GW179" t="s">
        <v>234</v>
      </c>
      <c r="GX179" t="s">
        <v>234</v>
      </c>
      <c r="GY179" t="s">
        <v>234</v>
      </c>
      <c r="GZ179" t="s">
        <v>234</v>
      </c>
      <c r="HA179" t="s">
        <v>234</v>
      </c>
      <c r="HB179" t="s">
        <v>234</v>
      </c>
      <c r="HC179" t="s">
        <v>234</v>
      </c>
      <c r="HD179" t="s">
        <v>234</v>
      </c>
      <c r="HE179" t="s">
        <v>234</v>
      </c>
      <c r="HF179" t="s">
        <v>234</v>
      </c>
      <c r="HG179" t="s">
        <v>234</v>
      </c>
      <c r="HH179" t="s">
        <v>234</v>
      </c>
      <c r="HI179" t="s">
        <v>234</v>
      </c>
      <c r="HJ179" t="s">
        <v>234</v>
      </c>
      <c r="HK179" t="s">
        <v>234</v>
      </c>
      <c r="HL179" t="s">
        <v>234</v>
      </c>
      <c r="HM179" t="s">
        <v>234</v>
      </c>
      <c r="HN179" t="s">
        <v>234</v>
      </c>
      <c r="HO179" t="s">
        <v>234</v>
      </c>
      <c r="HP179" t="s">
        <v>234</v>
      </c>
    </row>
    <row r="180" spans="1:224" x14ac:dyDescent="0.2">
      <c r="A180" t="s">
        <v>416</v>
      </c>
      <c r="B180" t="s">
        <v>236</v>
      </c>
      <c r="C180" t="s">
        <v>236</v>
      </c>
      <c r="D180" t="s">
        <v>237</v>
      </c>
      <c r="E180" t="s">
        <v>234</v>
      </c>
      <c r="F180" t="s">
        <v>234</v>
      </c>
      <c r="G180" t="s">
        <v>236</v>
      </c>
      <c r="H180" t="s">
        <v>234</v>
      </c>
      <c r="I180" t="s">
        <v>236</v>
      </c>
      <c r="J180" t="s">
        <v>234</v>
      </c>
      <c r="K180" t="s">
        <v>234</v>
      </c>
      <c r="L180" t="s">
        <v>234</v>
      </c>
      <c r="M180" t="s">
        <v>234</v>
      </c>
      <c r="N180" t="s">
        <v>234</v>
      </c>
      <c r="Q180" t="s">
        <v>236</v>
      </c>
      <c r="R180" t="s">
        <v>236</v>
      </c>
      <c r="S180" t="s">
        <v>236</v>
      </c>
      <c r="T180" t="s">
        <v>236</v>
      </c>
      <c r="U180" t="s">
        <v>236</v>
      </c>
      <c r="V180" t="s">
        <v>236</v>
      </c>
      <c r="W180" t="s">
        <v>236</v>
      </c>
      <c r="X180" t="s">
        <v>236</v>
      </c>
      <c r="Y180" t="s">
        <v>236</v>
      </c>
      <c r="Z180" t="s">
        <v>236</v>
      </c>
      <c r="AA180" t="s">
        <v>236</v>
      </c>
      <c r="AB180" t="s">
        <v>236</v>
      </c>
      <c r="AC180" t="s">
        <v>236</v>
      </c>
      <c r="AF180" t="s">
        <v>234</v>
      </c>
      <c r="AG180" t="s">
        <v>234</v>
      </c>
      <c r="AH180" t="s">
        <v>236</v>
      </c>
      <c r="AI180" t="s">
        <v>234</v>
      </c>
      <c r="AJ180" t="s">
        <v>236</v>
      </c>
      <c r="AK180" t="s">
        <v>234</v>
      </c>
      <c r="AL180" t="s">
        <v>234</v>
      </c>
      <c r="AM180" t="s">
        <v>234</v>
      </c>
      <c r="AN180" t="s">
        <v>234</v>
      </c>
      <c r="AO180" t="s">
        <v>234</v>
      </c>
      <c r="AP180" t="s">
        <v>234</v>
      </c>
      <c r="AQ180" t="s">
        <v>234</v>
      </c>
      <c r="AR180" t="s">
        <v>234</v>
      </c>
      <c r="AU180" t="s">
        <v>234</v>
      </c>
      <c r="AV180" t="s">
        <v>234</v>
      </c>
      <c r="AW180" t="s">
        <v>234</v>
      </c>
      <c r="AX180" t="s">
        <v>236</v>
      </c>
      <c r="AY180" t="s">
        <v>234</v>
      </c>
      <c r="AZ180" t="s">
        <v>236</v>
      </c>
      <c r="BA180" t="s">
        <v>234</v>
      </c>
      <c r="BB180" t="s">
        <v>234</v>
      </c>
      <c r="BC180" t="s">
        <v>234</v>
      </c>
      <c r="BD180" t="s">
        <v>234</v>
      </c>
      <c r="BE180" t="s">
        <v>234</v>
      </c>
      <c r="BH180" t="s">
        <v>234</v>
      </c>
      <c r="BI180" t="s">
        <v>234</v>
      </c>
      <c r="BJ180" t="s">
        <v>234</v>
      </c>
      <c r="BK180" t="s">
        <v>234</v>
      </c>
      <c r="BL180" t="s">
        <v>234</v>
      </c>
      <c r="BM180" t="s">
        <v>234</v>
      </c>
      <c r="BN180" t="s">
        <v>234</v>
      </c>
      <c r="BO180" t="s">
        <v>234</v>
      </c>
      <c r="BP180" t="s">
        <v>234</v>
      </c>
      <c r="BQ180" t="s">
        <v>234</v>
      </c>
      <c r="BR180" t="s">
        <v>234</v>
      </c>
      <c r="BS180" t="s">
        <v>234</v>
      </c>
      <c r="BT180" t="s">
        <v>236</v>
      </c>
      <c r="BW180" t="s">
        <v>234</v>
      </c>
      <c r="BX180" t="s">
        <v>234</v>
      </c>
      <c r="BY180" t="s">
        <v>236</v>
      </c>
      <c r="BZ180" t="s">
        <v>236</v>
      </c>
      <c r="CA180" t="s">
        <v>236</v>
      </c>
      <c r="CB180" t="s">
        <v>236</v>
      </c>
      <c r="CC180" t="s">
        <v>238</v>
      </c>
      <c r="CD180" t="s">
        <v>234</v>
      </c>
      <c r="CE180" t="s">
        <v>234</v>
      </c>
      <c r="CF180" t="s">
        <v>234</v>
      </c>
      <c r="CG180" t="s">
        <v>234</v>
      </c>
      <c r="CH180" t="s">
        <v>234</v>
      </c>
      <c r="CK180" t="s">
        <v>234</v>
      </c>
      <c r="CL180" t="s">
        <v>237</v>
      </c>
      <c r="CM180" t="s">
        <v>234</v>
      </c>
      <c r="CN180" t="s">
        <v>234</v>
      </c>
      <c r="CO180" t="s">
        <v>234</v>
      </c>
      <c r="CP180" t="s">
        <v>234</v>
      </c>
      <c r="CQ180" t="s">
        <v>236</v>
      </c>
      <c r="DF180" t="s">
        <v>234</v>
      </c>
      <c r="DG180" t="s">
        <v>234</v>
      </c>
      <c r="DH180" t="s">
        <v>234</v>
      </c>
      <c r="DI180" t="s">
        <v>234</v>
      </c>
      <c r="DJ180" t="s">
        <v>234</v>
      </c>
      <c r="DK180" t="s">
        <v>234</v>
      </c>
      <c r="DL180" t="s">
        <v>234</v>
      </c>
      <c r="DM180" t="s">
        <v>234</v>
      </c>
      <c r="DN180" t="s">
        <v>234</v>
      </c>
      <c r="DO180" t="s">
        <v>234</v>
      </c>
      <c r="DP180" t="s">
        <v>234</v>
      </c>
      <c r="DQ180" t="s">
        <v>234</v>
      </c>
      <c r="DR180" t="s">
        <v>234</v>
      </c>
      <c r="DS180" t="s">
        <v>234</v>
      </c>
      <c r="DT180" t="s">
        <v>234</v>
      </c>
      <c r="DX180" t="s">
        <v>234</v>
      </c>
      <c r="DY180" t="s">
        <v>234</v>
      </c>
      <c r="DZ180" t="s">
        <v>234</v>
      </c>
      <c r="EA180" t="s">
        <v>234</v>
      </c>
      <c r="EB180" t="s">
        <v>235</v>
      </c>
      <c r="EC180" t="s">
        <v>234</v>
      </c>
      <c r="ED180" t="s">
        <v>234</v>
      </c>
      <c r="EE180" t="s">
        <v>234</v>
      </c>
      <c r="EF180" t="s">
        <v>234</v>
      </c>
      <c r="EG180" t="s">
        <v>234</v>
      </c>
      <c r="EH180" t="s">
        <v>234</v>
      </c>
      <c r="EI180" t="s">
        <v>234</v>
      </c>
      <c r="EJ180" t="s">
        <v>234</v>
      </c>
      <c r="EK180" t="s">
        <v>234</v>
      </c>
      <c r="EL180" t="s">
        <v>234</v>
      </c>
      <c r="EM180" t="s">
        <v>234</v>
      </c>
      <c r="EN180" t="s">
        <v>234</v>
      </c>
      <c r="EO180" t="s">
        <v>234</v>
      </c>
      <c r="EP180" t="s">
        <v>234</v>
      </c>
      <c r="EQ180" t="s">
        <v>234</v>
      </c>
      <c r="ER180" t="s">
        <v>234</v>
      </c>
      <c r="ES180" t="s">
        <v>234</v>
      </c>
      <c r="ET180" t="s">
        <v>234</v>
      </c>
      <c r="EU180" t="s">
        <v>234</v>
      </c>
      <c r="EV180" t="s">
        <v>234</v>
      </c>
      <c r="EW180" t="s">
        <v>234</v>
      </c>
      <c r="EX180" t="s">
        <v>234</v>
      </c>
      <c r="EY180" t="s">
        <v>234</v>
      </c>
      <c r="EZ180" t="s">
        <v>234</v>
      </c>
      <c r="FA180" t="s">
        <v>234</v>
      </c>
      <c r="FB180" t="s">
        <v>234</v>
      </c>
      <c r="FC180" t="s">
        <v>234</v>
      </c>
      <c r="FD180" t="s">
        <v>234</v>
      </c>
      <c r="FE180" t="s">
        <v>234</v>
      </c>
      <c r="FF180" t="s">
        <v>234</v>
      </c>
      <c r="FG180" t="s">
        <v>234</v>
      </c>
      <c r="FH180" t="s">
        <v>234</v>
      </c>
      <c r="FI180" t="s">
        <v>234</v>
      </c>
      <c r="FJ180" t="s">
        <v>234</v>
      </c>
      <c r="FK180" t="s">
        <v>234</v>
      </c>
      <c r="FL180" t="s">
        <v>234</v>
      </c>
      <c r="FM180" t="s">
        <v>234</v>
      </c>
      <c r="FN180" t="s">
        <v>234</v>
      </c>
      <c r="FO180" t="s">
        <v>234</v>
      </c>
      <c r="FP180" t="s">
        <v>234</v>
      </c>
      <c r="FQ180" t="s">
        <v>234</v>
      </c>
      <c r="FR180" t="s">
        <v>234</v>
      </c>
      <c r="FU180" t="s">
        <v>234</v>
      </c>
      <c r="FV180" t="s">
        <v>234</v>
      </c>
      <c r="FW180" t="s">
        <v>234</v>
      </c>
      <c r="FX180" t="s">
        <v>234</v>
      </c>
      <c r="FY180" t="s">
        <v>234</v>
      </c>
      <c r="FZ180" t="s">
        <v>234</v>
      </c>
      <c r="GA180" t="s">
        <v>237</v>
      </c>
      <c r="GB180" t="s">
        <v>234</v>
      </c>
      <c r="GC180" t="s">
        <v>234</v>
      </c>
      <c r="GD180" t="s">
        <v>234</v>
      </c>
      <c r="GE180" t="s">
        <v>234</v>
      </c>
      <c r="GF180" t="s">
        <v>234</v>
      </c>
      <c r="GG180" t="s">
        <v>234</v>
      </c>
      <c r="GH180" t="s">
        <v>234</v>
      </c>
      <c r="GI180" t="s">
        <v>234</v>
      </c>
      <c r="GJ180" t="s">
        <v>234</v>
      </c>
      <c r="GK180" t="s">
        <v>234</v>
      </c>
      <c r="GL180" t="s">
        <v>234</v>
      </c>
      <c r="GM180" t="s">
        <v>234</v>
      </c>
      <c r="GN180" t="s">
        <v>234</v>
      </c>
      <c r="GO180" t="s">
        <v>234</v>
      </c>
      <c r="GP180" t="s">
        <v>234</v>
      </c>
      <c r="GQ180" t="s">
        <v>234</v>
      </c>
      <c r="GR180" t="s">
        <v>234</v>
      </c>
      <c r="GS180" t="s">
        <v>234</v>
      </c>
      <c r="GT180" t="s">
        <v>234</v>
      </c>
      <c r="GU180" t="s">
        <v>234</v>
      </c>
      <c r="GV180" t="s">
        <v>234</v>
      </c>
      <c r="GW180" t="s">
        <v>234</v>
      </c>
      <c r="GX180" t="s">
        <v>234</v>
      </c>
      <c r="GY180" t="s">
        <v>234</v>
      </c>
      <c r="GZ180" t="s">
        <v>234</v>
      </c>
      <c r="HA180" t="s">
        <v>234</v>
      </c>
      <c r="HB180" t="s">
        <v>234</v>
      </c>
      <c r="HC180" t="s">
        <v>234</v>
      </c>
      <c r="HD180" t="s">
        <v>234</v>
      </c>
      <c r="HE180" t="s">
        <v>234</v>
      </c>
      <c r="HF180" t="s">
        <v>234</v>
      </c>
      <c r="HG180" t="s">
        <v>234</v>
      </c>
      <c r="HH180" t="s">
        <v>234</v>
      </c>
      <c r="HI180" t="s">
        <v>234</v>
      </c>
      <c r="HJ180" t="s">
        <v>234</v>
      </c>
      <c r="HK180" t="s">
        <v>234</v>
      </c>
      <c r="HL180" t="s">
        <v>234</v>
      </c>
      <c r="HM180" t="s">
        <v>234</v>
      </c>
      <c r="HN180" t="s">
        <v>234</v>
      </c>
      <c r="HO180" t="s">
        <v>234</v>
      </c>
      <c r="HP180" t="s">
        <v>234</v>
      </c>
    </row>
    <row r="181" spans="1:224" x14ac:dyDescent="0.2">
      <c r="A181" t="s">
        <v>417</v>
      </c>
      <c r="B181" t="s">
        <v>234</v>
      </c>
      <c r="C181" t="s">
        <v>234</v>
      </c>
      <c r="D181" t="s">
        <v>234</v>
      </c>
      <c r="E181" t="s">
        <v>234</v>
      </c>
      <c r="F181" t="s">
        <v>234</v>
      </c>
      <c r="G181" t="s">
        <v>234</v>
      </c>
      <c r="H181" t="s">
        <v>234</v>
      </c>
      <c r="I181" t="s">
        <v>236</v>
      </c>
      <c r="J181" t="s">
        <v>234</v>
      </c>
      <c r="K181" t="s">
        <v>235</v>
      </c>
      <c r="L181" t="s">
        <v>234</v>
      </c>
      <c r="M181" t="s">
        <v>234</v>
      </c>
      <c r="N181" t="s">
        <v>234</v>
      </c>
      <c r="Q181" t="s">
        <v>234</v>
      </c>
      <c r="R181" t="s">
        <v>234</v>
      </c>
      <c r="S181" t="s">
        <v>234</v>
      </c>
      <c r="T181" t="s">
        <v>234</v>
      </c>
      <c r="U181" t="s">
        <v>234</v>
      </c>
      <c r="V181" t="s">
        <v>234</v>
      </c>
      <c r="W181" t="s">
        <v>236</v>
      </c>
      <c r="X181" t="s">
        <v>234</v>
      </c>
      <c r="Y181" t="s">
        <v>234</v>
      </c>
      <c r="Z181" t="s">
        <v>236</v>
      </c>
      <c r="AA181" t="s">
        <v>234</v>
      </c>
      <c r="AB181" t="s">
        <v>234</v>
      </c>
      <c r="AC181" t="s">
        <v>234</v>
      </c>
      <c r="AF181" t="s">
        <v>234</v>
      </c>
      <c r="AG181" t="s">
        <v>234</v>
      </c>
      <c r="AH181" t="s">
        <v>236</v>
      </c>
      <c r="AI181" t="s">
        <v>234</v>
      </c>
      <c r="AJ181" t="s">
        <v>234</v>
      </c>
      <c r="AK181" t="s">
        <v>234</v>
      </c>
      <c r="AL181" t="s">
        <v>234</v>
      </c>
      <c r="AM181" t="s">
        <v>234</v>
      </c>
      <c r="AN181" t="s">
        <v>234</v>
      </c>
      <c r="AO181" t="s">
        <v>234</v>
      </c>
      <c r="AP181" t="s">
        <v>234</v>
      </c>
      <c r="AQ181" t="s">
        <v>234</v>
      </c>
      <c r="AR181" t="s">
        <v>234</v>
      </c>
      <c r="AU181" t="s">
        <v>234</v>
      </c>
      <c r="AV181" t="s">
        <v>234</v>
      </c>
      <c r="AW181" t="s">
        <v>234</v>
      </c>
      <c r="AX181" t="s">
        <v>236</v>
      </c>
      <c r="AY181" t="s">
        <v>234</v>
      </c>
      <c r="AZ181" t="s">
        <v>234</v>
      </c>
      <c r="BA181" t="s">
        <v>234</v>
      </c>
      <c r="BB181" t="s">
        <v>234</v>
      </c>
      <c r="BC181" t="s">
        <v>234</v>
      </c>
      <c r="BD181" t="s">
        <v>234</v>
      </c>
      <c r="BE181" t="s">
        <v>234</v>
      </c>
      <c r="BH181" t="s">
        <v>234</v>
      </c>
      <c r="BI181" t="s">
        <v>234</v>
      </c>
      <c r="BJ181" t="s">
        <v>234</v>
      </c>
      <c r="BK181" t="s">
        <v>235</v>
      </c>
      <c r="BL181" t="s">
        <v>234</v>
      </c>
      <c r="BM181" t="s">
        <v>234</v>
      </c>
      <c r="BN181" t="s">
        <v>234</v>
      </c>
      <c r="BO181" t="s">
        <v>234</v>
      </c>
      <c r="BP181" t="s">
        <v>234</v>
      </c>
      <c r="BQ181" t="s">
        <v>234</v>
      </c>
      <c r="BR181" t="s">
        <v>234</v>
      </c>
      <c r="BS181" t="s">
        <v>234</v>
      </c>
      <c r="BT181" t="s">
        <v>236</v>
      </c>
      <c r="BW181" t="s">
        <v>234</v>
      </c>
      <c r="BX181" t="s">
        <v>234</v>
      </c>
      <c r="BY181" t="s">
        <v>234</v>
      </c>
      <c r="BZ181" t="s">
        <v>234</v>
      </c>
      <c r="CA181" t="s">
        <v>234</v>
      </c>
      <c r="CB181" t="s">
        <v>234</v>
      </c>
      <c r="CC181" t="s">
        <v>238</v>
      </c>
      <c r="CD181" t="s">
        <v>234</v>
      </c>
      <c r="CE181" t="s">
        <v>234</v>
      </c>
      <c r="CF181" t="s">
        <v>234</v>
      </c>
      <c r="CG181" t="s">
        <v>234</v>
      </c>
      <c r="CH181" t="s">
        <v>234</v>
      </c>
      <c r="CK181" t="s">
        <v>234</v>
      </c>
      <c r="CL181" t="s">
        <v>241</v>
      </c>
      <c r="CM181" t="s">
        <v>234</v>
      </c>
      <c r="CN181" t="s">
        <v>234</v>
      </c>
      <c r="CO181" t="s">
        <v>234</v>
      </c>
      <c r="CP181" t="s">
        <v>234</v>
      </c>
      <c r="CQ181" t="s">
        <v>234</v>
      </c>
      <c r="DF181" t="s">
        <v>234</v>
      </c>
      <c r="DG181" t="s">
        <v>234</v>
      </c>
      <c r="DH181" t="s">
        <v>234</v>
      </c>
      <c r="DI181" t="s">
        <v>234</v>
      </c>
      <c r="DJ181" t="s">
        <v>234</v>
      </c>
      <c r="DK181" t="s">
        <v>234</v>
      </c>
      <c r="DL181" t="s">
        <v>234</v>
      </c>
      <c r="DM181" t="s">
        <v>234</v>
      </c>
      <c r="DN181" t="s">
        <v>234</v>
      </c>
      <c r="DO181" t="s">
        <v>234</v>
      </c>
      <c r="DP181" t="s">
        <v>234</v>
      </c>
      <c r="DQ181" t="s">
        <v>234</v>
      </c>
      <c r="DR181" t="s">
        <v>234</v>
      </c>
      <c r="DS181" t="s">
        <v>234</v>
      </c>
      <c r="DT181" t="s">
        <v>234</v>
      </c>
      <c r="DX181" t="s">
        <v>234</v>
      </c>
      <c r="DY181" t="s">
        <v>234</v>
      </c>
      <c r="DZ181" t="s">
        <v>234</v>
      </c>
      <c r="EA181" t="s">
        <v>234</v>
      </c>
      <c r="EB181" t="s">
        <v>234</v>
      </c>
      <c r="EC181" t="s">
        <v>234</v>
      </c>
      <c r="ED181" t="s">
        <v>234</v>
      </c>
      <c r="EE181" t="s">
        <v>234</v>
      </c>
      <c r="EF181" t="s">
        <v>234</v>
      </c>
      <c r="EG181" t="s">
        <v>234</v>
      </c>
      <c r="EH181" t="s">
        <v>234</v>
      </c>
      <c r="EI181" t="s">
        <v>234</v>
      </c>
      <c r="EJ181" t="s">
        <v>234</v>
      </c>
      <c r="EK181" t="s">
        <v>234</v>
      </c>
      <c r="EL181" t="s">
        <v>234</v>
      </c>
      <c r="EM181" t="s">
        <v>234</v>
      </c>
      <c r="EN181" t="s">
        <v>234</v>
      </c>
      <c r="EO181" t="s">
        <v>234</v>
      </c>
      <c r="EP181" t="s">
        <v>234</v>
      </c>
      <c r="EQ181" t="s">
        <v>234</v>
      </c>
      <c r="ER181" t="s">
        <v>234</v>
      </c>
      <c r="ES181" t="s">
        <v>234</v>
      </c>
      <c r="ET181" t="s">
        <v>234</v>
      </c>
      <c r="EU181" t="s">
        <v>234</v>
      </c>
      <c r="EV181" t="s">
        <v>234</v>
      </c>
      <c r="EW181" t="s">
        <v>234</v>
      </c>
      <c r="EX181" t="s">
        <v>234</v>
      </c>
      <c r="EY181" t="s">
        <v>234</v>
      </c>
      <c r="EZ181" t="s">
        <v>234</v>
      </c>
      <c r="FA181" t="s">
        <v>234</v>
      </c>
      <c r="FB181" t="s">
        <v>234</v>
      </c>
      <c r="FC181" t="s">
        <v>234</v>
      </c>
      <c r="FD181" t="s">
        <v>234</v>
      </c>
      <c r="FE181" t="s">
        <v>234</v>
      </c>
      <c r="FF181" t="s">
        <v>234</v>
      </c>
      <c r="FG181" t="s">
        <v>234</v>
      </c>
      <c r="FH181" t="s">
        <v>234</v>
      </c>
      <c r="FI181" t="s">
        <v>234</v>
      </c>
      <c r="FJ181" t="s">
        <v>234</v>
      </c>
      <c r="FK181" t="s">
        <v>234</v>
      </c>
      <c r="FL181" t="s">
        <v>234</v>
      </c>
      <c r="FM181" t="s">
        <v>234</v>
      </c>
      <c r="FN181" t="s">
        <v>234</v>
      </c>
      <c r="FO181" t="s">
        <v>234</v>
      </c>
      <c r="FP181" t="s">
        <v>234</v>
      </c>
      <c r="FQ181" t="s">
        <v>234</v>
      </c>
      <c r="FR181" t="s">
        <v>234</v>
      </c>
      <c r="FU181" t="s">
        <v>234</v>
      </c>
      <c r="FV181" t="s">
        <v>234</v>
      </c>
      <c r="FW181" t="s">
        <v>234</v>
      </c>
      <c r="FX181" t="s">
        <v>234</v>
      </c>
      <c r="FY181" t="s">
        <v>234</v>
      </c>
      <c r="FZ181" t="s">
        <v>234</v>
      </c>
      <c r="GA181" t="s">
        <v>234</v>
      </c>
      <c r="GB181" t="s">
        <v>234</v>
      </c>
      <c r="GC181" t="s">
        <v>234</v>
      </c>
      <c r="GD181" t="s">
        <v>234</v>
      </c>
      <c r="GE181" t="s">
        <v>241</v>
      </c>
      <c r="GF181" t="s">
        <v>234</v>
      </c>
      <c r="GG181" t="s">
        <v>234</v>
      </c>
      <c r="GH181" t="s">
        <v>234</v>
      </c>
      <c r="GI181" t="s">
        <v>234</v>
      </c>
      <c r="GJ181" t="s">
        <v>234</v>
      </c>
      <c r="GK181" t="s">
        <v>234</v>
      </c>
      <c r="GL181" t="s">
        <v>234</v>
      </c>
      <c r="GM181" t="s">
        <v>234</v>
      </c>
      <c r="GN181" t="s">
        <v>234</v>
      </c>
      <c r="GO181" t="s">
        <v>234</v>
      </c>
      <c r="GP181" t="s">
        <v>234</v>
      </c>
      <c r="GQ181" t="s">
        <v>234</v>
      </c>
      <c r="GR181" t="s">
        <v>234</v>
      </c>
      <c r="GS181" t="s">
        <v>234</v>
      </c>
      <c r="GT181" t="s">
        <v>234</v>
      </c>
      <c r="GU181" t="s">
        <v>234</v>
      </c>
      <c r="GV181" t="s">
        <v>234</v>
      </c>
      <c r="GW181" t="s">
        <v>234</v>
      </c>
      <c r="GX181" t="s">
        <v>234</v>
      </c>
      <c r="GY181" t="s">
        <v>234</v>
      </c>
      <c r="GZ181" t="s">
        <v>234</v>
      </c>
      <c r="HA181" t="s">
        <v>234</v>
      </c>
      <c r="HB181" t="s">
        <v>234</v>
      </c>
      <c r="HC181" t="s">
        <v>234</v>
      </c>
      <c r="HD181" t="s">
        <v>234</v>
      </c>
      <c r="HE181" t="s">
        <v>234</v>
      </c>
      <c r="HF181" t="s">
        <v>234</v>
      </c>
      <c r="HG181" t="s">
        <v>234</v>
      </c>
      <c r="HH181" t="s">
        <v>234</v>
      </c>
      <c r="HI181" t="s">
        <v>234</v>
      </c>
      <c r="HJ181" t="s">
        <v>234</v>
      </c>
      <c r="HK181" t="s">
        <v>234</v>
      </c>
      <c r="HL181" t="s">
        <v>234</v>
      </c>
      <c r="HM181" t="s">
        <v>234</v>
      </c>
      <c r="HN181" t="s">
        <v>234</v>
      </c>
      <c r="HO181" t="s">
        <v>234</v>
      </c>
      <c r="HP181" t="s">
        <v>234</v>
      </c>
    </row>
    <row r="182" spans="1:224" x14ac:dyDescent="0.2">
      <c r="A182" t="s">
        <v>418</v>
      </c>
      <c r="B182" t="s">
        <v>234</v>
      </c>
      <c r="C182" t="s">
        <v>234</v>
      </c>
      <c r="D182" t="s">
        <v>234</v>
      </c>
      <c r="E182" t="s">
        <v>234</v>
      </c>
      <c r="F182" t="s">
        <v>234</v>
      </c>
      <c r="G182" t="s">
        <v>234</v>
      </c>
      <c r="H182" t="s">
        <v>234</v>
      </c>
      <c r="I182" t="s">
        <v>234</v>
      </c>
      <c r="J182" t="s">
        <v>234</v>
      </c>
      <c r="K182" t="s">
        <v>234</v>
      </c>
      <c r="L182" t="s">
        <v>234</v>
      </c>
      <c r="M182" t="s">
        <v>234</v>
      </c>
      <c r="N182" t="s">
        <v>234</v>
      </c>
      <c r="Q182" t="s">
        <v>234</v>
      </c>
      <c r="R182" t="s">
        <v>234</v>
      </c>
      <c r="S182" t="s">
        <v>234</v>
      </c>
      <c r="T182" t="s">
        <v>234</v>
      </c>
      <c r="U182" t="s">
        <v>234</v>
      </c>
      <c r="V182" t="s">
        <v>234</v>
      </c>
      <c r="W182" t="s">
        <v>236</v>
      </c>
      <c r="X182" t="s">
        <v>234</v>
      </c>
      <c r="Y182" t="s">
        <v>234</v>
      </c>
      <c r="Z182" t="s">
        <v>236</v>
      </c>
      <c r="AA182" t="s">
        <v>234</v>
      </c>
      <c r="AB182" t="s">
        <v>234</v>
      </c>
      <c r="AC182" t="s">
        <v>234</v>
      </c>
      <c r="AF182" t="s">
        <v>234</v>
      </c>
      <c r="AG182" t="s">
        <v>234</v>
      </c>
      <c r="AH182" t="s">
        <v>236</v>
      </c>
      <c r="AI182" t="s">
        <v>234</v>
      </c>
      <c r="AJ182" t="s">
        <v>234</v>
      </c>
      <c r="AK182" t="s">
        <v>234</v>
      </c>
      <c r="AL182" t="s">
        <v>234</v>
      </c>
      <c r="AM182" t="s">
        <v>234</v>
      </c>
      <c r="AN182" t="s">
        <v>234</v>
      </c>
      <c r="AO182" t="s">
        <v>234</v>
      </c>
      <c r="AP182" t="s">
        <v>234</v>
      </c>
      <c r="AQ182" t="s">
        <v>234</v>
      </c>
      <c r="AR182" t="s">
        <v>234</v>
      </c>
      <c r="AU182" t="s">
        <v>234</v>
      </c>
      <c r="AV182" t="s">
        <v>234</v>
      </c>
      <c r="AW182" t="s">
        <v>234</v>
      </c>
      <c r="AX182" t="s">
        <v>236</v>
      </c>
      <c r="AY182" t="s">
        <v>234</v>
      </c>
      <c r="AZ182" t="s">
        <v>234</v>
      </c>
      <c r="BA182" t="s">
        <v>234</v>
      </c>
      <c r="BB182" t="s">
        <v>234</v>
      </c>
      <c r="BC182" t="s">
        <v>234</v>
      </c>
      <c r="BD182" t="s">
        <v>234</v>
      </c>
      <c r="BE182" t="s">
        <v>234</v>
      </c>
      <c r="BH182" t="s">
        <v>234</v>
      </c>
      <c r="BI182" t="s">
        <v>234</v>
      </c>
      <c r="BJ182" t="s">
        <v>238</v>
      </c>
      <c r="BK182" t="s">
        <v>234</v>
      </c>
      <c r="BL182" t="s">
        <v>234</v>
      </c>
      <c r="BM182" t="s">
        <v>234</v>
      </c>
      <c r="BN182" t="s">
        <v>234</v>
      </c>
      <c r="BO182" t="s">
        <v>234</v>
      </c>
      <c r="BP182" t="s">
        <v>234</v>
      </c>
      <c r="BQ182" t="s">
        <v>234</v>
      </c>
      <c r="BR182" t="s">
        <v>234</v>
      </c>
      <c r="BS182" t="s">
        <v>234</v>
      </c>
      <c r="BT182" t="s">
        <v>236</v>
      </c>
      <c r="BW182" t="s">
        <v>234</v>
      </c>
      <c r="BX182" t="s">
        <v>234</v>
      </c>
      <c r="BY182" t="s">
        <v>234</v>
      </c>
      <c r="BZ182" t="s">
        <v>234</v>
      </c>
      <c r="CA182" t="s">
        <v>234</v>
      </c>
      <c r="CB182" t="s">
        <v>234</v>
      </c>
      <c r="CC182" t="s">
        <v>238</v>
      </c>
      <c r="CD182" t="s">
        <v>234</v>
      </c>
      <c r="CE182" t="s">
        <v>234</v>
      </c>
      <c r="CF182" t="s">
        <v>234</v>
      </c>
      <c r="CG182" t="s">
        <v>234</v>
      </c>
      <c r="CH182" t="s">
        <v>234</v>
      </c>
      <c r="CK182" t="s">
        <v>234</v>
      </c>
      <c r="CL182" t="s">
        <v>234</v>
      </c>
      <c r="CM182" t="s">
        <v>234</v>
      </c>
      <c r="CN182" t="s">
        <v>234</v>
      </c>
      <c r="CO182" t="s">
        <v>234</v>
      </c>
      <c r="CP182" t="s">
        <v>234</v>
      </c>
      <c r="CQ182" t="s">
        <v>234</v>
      </c>
      <c r="DF182" t="s">
        <v>234</v>
      </c>
      <c r="DG182" t="s">
        <v>234</v>
      </c>
      <c r="DH182" t="s">
        <v>234</v>
      </c>
      <c r="DI182" t="s">
        <v>234</v>
      </c>
      <c r="DJ182" t="s">
        <v>234</v>
      </c>
      <c r="DK182" t="s">
        <v>234</v>
      </c>
      <c r="DL182" t="s">
        <v>234</v>
      </c>
      <c r="DM182" t="s">
        <v>234</v>
      </c>
      <c r="DN182" t="s">
        <v>234</v>
      </c>
      <c r="DO182" t="s">
        <v>234</v>
      </c>
      <c r="DP182" t="s">
        <v>234</v>
      </c>
      <c r="DQ182" t="s">
        <v>234</v>
      </c>
      <c r="DR182" t="s">
        <v>234</v>
      </c>
      <c r="DS182" t="s">
        <v>234</v>
      </c>
      <c r="DT182" t="s">
        <v>234</v>
      </c>
      <c r="DX182" t="s">
        <v>234</v>
      </c>
      <c r="DY182" t="s">
        <v>234</v>
      </c>
      <c r="DZ182" t="s">
        <v>234</v>
      </c>
      <c r="EA182" t="s">
        <v>234</v>
      </c>
      <c r="EB182" t="s">
        <v>234</v>
      </c>
      <c r="EC182" t="s">
        <v>234</v>
      </c>
      <c r="ED182" t="s">
        <v>234</v>
      </c>
      <c r="EE182" t="s">
        <v>234</v>
      </c>
      <c r="EF182" t="s">
        <v>234</v>
      </c>
      <c r="EG182" t="s">
        <v>234</v>
      </c>
      <c r="EH182" t="s">
        <v>234</v>
      </c>
      <c r="EI182" t="s">
        <v>234</v>
      </c>
      <c r="EJ182" t="s">
        <v>234</v>
      </c>
      <c r="EK182" t="s">
        <v>234</v>
      </c>
      <c r="EL182" t="s">
        <v>234</v>
      </c>
      <c r="EM182" t="s">
        <v>234</v>
      </c>
      <c r="EN182" t="s">
        <v>234</v>
      </c>
      <c r="EO182" t="s">
        <v>234</v>
      </c>
      <c r="EP182" t="s">
        <v>234</v>
      </c>
      <c r="EQ182" t="s">
        <v>234</v>
      </c>
      <c r="ER182" t="s">
        <v>234</v>
      </c>
      <c r="ES182" t="s">
        <v>234</v>
      </c>
      <c r="ET182" t="s">
        <v>234</v>
      </c>
      <c r="EU182" t="s">
        <v>234</v>
      </c>
      <c r="EV182" t="s">
        <v>234</v>
      </c>
      <c r="EW182" t="s">
        <v>234</v>
      </c>
      <c r="EX182" t="s">
        <v>234</v>
      </c>
      <c r="EY182" t="s">
        <v>234</v>
      </c>
      <c r="EZ182" t="s">
        <v>234</v>
      </c>
      <c r="FA182" t="s">
        <v>234</v>
      </c>
      <c r="FB182" t="s">
        <v>234</v>
      </c>
      <c r="FC182" t="s">
        <v>234</v>
      </c>
      <c r="FD182" t="s">
        <v>234</v>
      </c>
      <c r="FE182" t="s">
        <v>234</v>
      </c>
      <c r="FF182" t="s">
        <v>234</v>
      </c>
      <c r="FG182" t="s">
        <v>238</v>
      </c>
      <c r="FH182" t="s">
        <v>234</v>
      </c>
      <c r="FI182" t="s">
        <v>234</v>
      </c>
      <c r="FJ182" t="s">
        <v>234</v>
      </c>
      <c r="FK182" t="s">
        <v>234</v>
      </c>
      <c r="FL182" t="s">
        <v>234</v>
      </c>
      <c r="FM182" t="s">
        <v>234</v>
      </c>
      <c r="FN182" t="s">
        <v>234</v>
      </c>
      <c r="FO182" t="s">
        <v>234</v>
      </c>
      <c r="FP182" t="s">
        <v>234</v>
      </c>
      <c r="FQ182" t="s">
        <v>234</v>
      </c>
      <c r="FR182" t="s">
        <v>234</v>
      </c>
      <c r="FU182" t="s">
        <v>234</v>
      </c>
      <c r="FV182" t="s">
        <v>234</v>
      </c>
      <c r="FW182" t="s">
        <v>234</v>
      </c>
      <c r="FX182" t="s">
        <v>234</v>
      </c>
      <c r="FY182" t="s">
        <v>234</v>
      </c>
      <c r="FZ182" t="s">
        <v>234</v>
      </c>
      <c r="GA182" t="s">
        <v>234</v>
      </c>
      <c r="GB182" t="s">
        <v>234</v>
      </c>
      <c r="GC182" t="s">
        <v>234</v>
      </c>
      <c r="GD182" t="s">
        <v>234</v>
      </c>
      <c r="GE182" t="s">
        <v>234</v>
      </c>
      <c r="GF182" t="s">
        <v>234</v>
      </c>
      <c r="GG182" t="s">
        <v>234</v>
      </c>
      <c r="GH182" t="s">
        <v>234</v>
      </c>
      <c r="GI182" t="s">
        <v>234</v>
      </c>
      <c r="GJ182" t="s">
        <v>234</v>
      </c>
      <c r="GK182" t="s">
        <v>234</v>
      </c>
      <c r="GL182" t="s">
        <v>234</v>
      </c>
      <c r="GM182" t="s">
        <v>234</v>
      </c>
      <c r="GN182" t="s">
        <v>234</v>
      </c>
      <c r="GO182" t="s">
        <v>234</v>
      </c>
      <c r="GP182" t="s">
        <v>234</v>
      </c>
      <c r="GQ182" t="s">
        <v>234</v>
      </c>
      <c r="GR182" t="s">
        <v>234</v>
      </c>
      <c r="GS182" t="s">
        <v>234</v>
      </c>
      <c r="GT182" t="s">
        <v>234</v>
      </c>
      <c r="GU182" t="s">
        <v>234</v>
      </c>
      <c r="GV182" t="s">
        <v>234</v>
      </c>
      <c r="GW182" t="s">
        <v>234</v>
      </c>
      <c r="GX182" t="s">
        <v>234</v>
      </c>
      <c r="GY182" t="s">
        <v>234</v>
      </c>
      <c r="GZ182" t="s">
        <v>234</v>
      </c>
      <c r="HA182" t="s">
        <v>234</v>
      </c>
      <c r="HB182" t="s">
        <v>234</v>
      </c>
      <c r="HC182" t="s">
        <v>234</v>
      </c>
      <c r="HD182" t="s">
        <v>234</v>
      </c>
      <c r="HE182" t="s">
        <v>234</v>
      </c>
      <c r="HF182" t="s">
        <v>234</v>
      </c>
      <c r="HG182" t="s">
        <v>234</v>
      </c>
      <c r="HH182" t="s">
        <v>234</v>
      </c>
      <c r="HI182" t="s">
        <v>234</v>
      </c>
      <c r="HJ182" t="s">
        <v>234</v>
      </c>
      <c r="HK182" t="s">
        <v>234</v>
      </c>
      <c r="HL182" t="s">
        <v>234</v>
      </c>
      <c r="HM182" t="s">
        <v>234</v>
      </c>
      <c r="HN182" t="s">
        <v>234</v>
      </c>
      <c r="HO182" t="s">
        <v>234</v>
      </c>
      <c r="HP182" t="s">
        <v>234</v>
      </c>
    </row>
    <row r="183" spans="1:224" x14ac:dyDescent="0.2">
      <c r="A183" t="s">
        <v>419</v>
      </c>
      <c r="B183" t="s">
        <v>234</v>
      </c>
      <c r="C183" t="s">
        <v>234</v>
      </c>
      <c r="D183" t="s">
        <v>234</v>
      </c>
      <c r="E183" t="s">
        <v>234</v>
      </c>
      <c r="F183" t="s">
        <v>234</v>
      </c>
      <c r="G183" t="s">
        <v>234</v>
      </c>
      <c r="H183" t="s">
        <v>234</v>
      </c>
      <c r="I183" t="s">
        <v>234</v>
      </c>
      <c r="J183" t="s">
        <v>234</v>
      </c>
      <c r="K183" t="s">
        <v>234</v>
      </c>
      <c r="L183" t="s">
        <v>235</v>
      </c>
      <c r="M183" t="s">
        <v>234</v>
      </c>
      <c r="N183" t="s">
        <v>234</v>
      </c>
      <c r="Q183" t="s">
        <v>234</v>
      </c>
      <c r="R183" t="s">
        <v>234</v>
      </c>
      <c r="S183" t="s">
        <v>236</v>
      </c>
      <c r="T183" t="s">
        <v>236</v>
      </c>
      <c r="U183" t="s">
        <v>234</v>
      </c>
      <c r="V183" t="s">
        <v>234</v>
      </c>
      <c r="W183" t="s">
        <v>236</v>
      </c>
      <c r="X183" t="s">
        <v>234</v>
      </c>
      <c r="Y183" t="s">
        <v>234</v>
      </c>
      <c r="Z183" t="s">
        <v>236</v>
      </c>
      <c r="AA183" t="s">
        <v>234</v>
      </c>
      <c r="AB183" t="s">
        <v>234</v>
      </c>
      <c r="AC183" t="s">
        <v>234</v>
      </c>
      <c r="AF183" t="s">
        <v>234</v>
      </c>
      <c r="AG183" t="s">
        <v>234</v>
      </c>
      <c r="AH183" t="s">
        <v>236</v>
      </c>
      <c r="AI183" t="s">
        <v>234</v>
      </c>
      <c r="AJ183" t="s">
        <v>234</v>
      </c>
      <c r="AK183" t="s">
        <v>234</v>
      </c>
      <c r="AL183" t="s">
        <v>234</v>
      </c>
      <c r="AM183" t="s">
        <v>234</v>
      </c>
      <c r="AN183" t="s">
        <v>236</v>
      </c>
      <c r="AO183" t="s">
        <v>234</v>
      </c>
      <c r="AP183" t="s">
        <v>234</v>
      </c>
      <c r="AQ183" t="s">
        <v>234</v>
      </c>
      <c r="AR183" t="s">
        <v>236</v>
      </c>
      <c r="AU183" t="s">
        <v>234</v>
      </c>
      <c r="AV183" t="s">
        <v>236</v>
      </c>
      <c r="AW183" t="s">
        <v>234</v>
      </c>
      <c r="AX183" t="s">
        <v>236</v>
      </c>
      <c r="AY183" t="s">
        <v>234</v>
      </c>
      <c r="AZ183" t="s">
        <v>234</v>
      </c>
      <c r="BA183" t="s">
        <v>234</v>
      </c>
      <c r="BB183" t="s">
        <v>234</v>
      </c>
      <c r="BC183" t="s">
        <v>234</v>
      </c>
      <c r="BD183" t="s">
        <v>234</v>
      </c>
      <c r="BE183" t="s">
        <v>234</v>
      </c>
      <c r="BH183" t="s">
        <v>234</v>
      </c>
      <c r="BI183" t="s">
        <v>234</v>
      </c>
      <c r="BJ183" t="s">
        <v>234</v>
      </c>
      <c r="BK183" t="s">
        <v>234</v>
      </c>
      <c r="BL183" t="s">
        <v>234</v>
      </c>
      <c r="BM183" t="s">
        <v>234</v>
      </c>
      <c r="BN183" t="s">
        <v>234</v>
      </c>
      <c r="BO183" t="s">
        <v>234</v>
      </c>
      <c r="BP183" t="s">
        <v>234</v>
      </c>
      <c r="BQ183" t="s">
        <v>234</v>
      </c>
      <c r="BR183" t="s">
        <v>236</v>
      </c>
      <c r="BS183" t="s">
        <v>234</v>
      </c>
      <c r="BT183" t="s">
        <v>236</v>
      </c>
      <c r="BW183" t="s">
        <v>234</v>
      </c>
      <c r="BX183" t="s">
        <v>234</v>
      </c>
      <c r="BY183" t="s">
        <v>234</v>
      </c>
      <c r="BZ183" t="s">
        <v>234</v>
      </c>
      <c r="CA183" t="s">
        <v>234</v>
      </c>
      <c r="CB183" t="s">
        <v>234</v>
      </c>
      <c r="CC183" t="s">
        <v>238</v>
      </c>
      <c r="CD183" t="s">
        <v>234</v>
      </c>
      <c r="CE183" t="s">
        <v>234</v>
      </c>
      <c r="CF183" t="s">
        <v>234</v>
      </c>
      <c r="CG183" t="s">
        <v>234</v>
      </c>
      <c r="CH183" t="s">
        <v>234</v>
      </c>
      <c r="CK183" t="s">
        <v>234</v>
      </c>
      <c r="CL183" t="s">
        <v>236</v>
      </c>
      <c r="CM183" t="s">
        <v>234</v>
      </c>
      <c r="CN183" t="s">
        <v>234</v>
      </c>
      <c r="CO183" t="s">
        <v>234</v>
      </c>
      <c r="CP183" t="s">
        <v>234</v>
      </c>
      <c r="CQ183" t="s">
        <v>234</v>
      </c>
      <c r="DF183" t="s">
        <v>234</v>
      </c>
      <c r="DG183" t="s">
        <v>234</v>
      </c>
      <c r="DH183" t="s">
        <v>234</v>
      </c>
      <c r="DI183" t="s">
        <v>234</v>
      </c>
      <c r="DJ183" t="s">
        <v>234</v>
      </c>
      <c r="DK183" t="s">
        <v>236</v>
      </c>
      <c r="DL183" t="s">
        <v>234</v>
      </c>
      <c r="DM183" t="s">
        <v>236</v>
      </c>
      <c r="DN183" t="s">
        <v>234</v>
      </c>
      <c r="DO183" t="s">
        <v>234</v>
      </c>
      <c r="DP183" t="s">
        <v>234</v>
      </c>
      <c r="DQ183" t="s">
        <v>234</v>
      </c>
      <c r="DR183" t="s">
        <v>234</v>
      </c>
      <c r="DS183" t="s">
        <v>234</v>
      </c>
      <c r="DT183" t="s">
        <v>234</v>
      </c>
      <c r="DX183" t="s">
        <v>234</v>
      </c>
      <c r="DY183" t="s">
        <v>234</v>
      </c>
      <c r="DZ183" t="s">
        <v>234</v>
      </c>
      <c r="EA183" t="s">
        <v>234</v>
      </c>
      <c r="EB183" t="s">
        <v>234</v>
      </c>
      <c r="EC183" t="s">
        <v>234</v>
      </c>
      <c r="ED183" t="s">
        <v>234</v>
      </c>
      <c r="EE183" t="s">
        <v>234</v>
      </c>
      <c r="EF183" t="s">
        <v>234</v>
      </c>
      <c r="EG183" t="s">
        <v>234</v>
      </c>
      <c r="EH183" t="s">
        <v>234</v>
      </c>
      <c r="EI183" t="s">
        <v>234</v>
      </c>
      <c r="EJ183" t="s">
        <v>234</v>
      </c>
      <c r="EK183" t="s">
        <v>234</v>
      </c>
      <c r="EL183" t="s">
        <v>234</v>
      </c>
      <c r="EM183" t="s">
        <v>234</v>
      </c>
      <c r="EN183" t="s">
        <v>234</v>
      </c>
      <c r="EO183" t="s">
        <v>236</v>
      </c>
      <c r="EP183" t="s">
        <v>234</v>
      </c>
      <c r="EQ183" t="s">
        <v>234</v>
      </c>
      <c r="ER183" t="s">
        <v>234</v>
      </c>
      <c r="ES183" t="s">
        <v>234</v>
      </c>
      <c r="ET183" t="s">
        <v>234</v>
      </c>
      <c r="EU183" t="s">
        <v>234</v>
      </c>
      <c r="EV183" t="s">
        <v>236</v>
      </c>
      <c r="EW183" t="s">
        <v>234</v>
      </c>
      <c r="EX183" t="s">
        <v>234</v>
      </c>
      <c r="EY183" t="s">
        <v>234</v>
      </c>
      <c r="EZ183" t="s">
        <v>234</v>
      </c>
      <c r="FA183" t="s">
        <v>234</v>
      </c>
      <c r="FB183" t="s">
        <v>234</v>
      </c>
      <c r="FC183" t="s">
        <v>234</v>
      </c>
      <c r="FD183" t="s">
        <v>234</v>
      </c>
      <c r="FE183" t="s">
        <v>234</v>
      </c>
      <c r="FF183" t="s">
        <v>234</v>
      </c>
      <c r="FG183" t="s">
        <v>234</v>
      </c>
      <c r="FH183" t="s">
        <v>234</v>
      </c>
      <c r="FI183" t="s">
        <v>234</v>
      </c>
      <c r="FJ183" t="s">
        <v>234</v>
      </c>
      <c r="FK183" t="s">
        <v>234</v>
      </c>
      <c r="FL183" t="s">
        <v>234</v>
      </c>
      <c r="FM183" t="s">
        <v>234</v>
      </c>
      <c r="FN183" t="s">
        <v>234</v>
      </c>
      <c r="FO183" t="s">
        <v>234</v>
      </c>
      <c r="FP183" t="s">
        <v>234</v>
      </c>
      <c r="FQ183" t="s">
        <v>234</v>
      </c>
      <c r="FR183" t="s">
        <v>234</v>
      </c>
      <c r="FU183" t="s">
        <v>234</v>
      </c>
      <c r="FV183" t="s">
        <v>234</v>
      </c>
      <c r="FW183" t="s">
        <v>234</v>
      </c>
      <c r="FX183" t="s">
        <v>234</v>
      </c>
      <c r="FY183" t="s">
        <v>234</v>
      </c>
      <c r="FZ183" t="s">
        <v>234</v>
      </c>
      <c r="GA183" t="s">
        <v>234</v>
      </c>
      <c r="GB183" t="s">
        <v>234</v>
      </c>
      <c r="GC183" t="s">
        <v>234</v>
      </c>
      <c r="GD183" t="s">
        <v>234</v>
      </c>
      <c r="GE183" t="s">
        <v>236</v>
      </c>
      <c r="GF183" t="s">
        <v>234</v>
      </c>
      <c r="GG183" t="s">
        <v>234</v>
      </c>
      <c r="GH183" t="s">
        <v>234</v>
      </c>
      <c r="GI183" t="s">
        <v>234</v>
      </c>
      <c r="GJ183" t="s">
        <v>234</v>
      </c>
      <c r="GK183" t="s">
        <v>234</v>
      </c>
      <c r="GL183" t="s">
        <v>234</v>
      </c>
      <c r="GM183" t="s">
        <v>234</v>
      </c>
      <c r="GN183" t="s">
        <v>234</v>
      </c>
      <c r="GO183" t="s">
        <v>234</v>
      </c>
      <c r="GP183" t="s">
        <v>234</v>
      </c>
      <c r="GQ183" t="s">
        <v>234</v>
      </c>
      <c r="GR183" t="s">
        <v>234</v>
      </c>
      <c r="GS183" t="s">
        <v>234</v>
      </c>
      <c r="GT183" t="s">
        <v>234</v>
      </c>
      <c r="GU183" t="s">
        <v>234</v>
      </c>
      <c r="GV183" t="s">
        <v>234</v>
      </c>
      <c r="GW183" t="s">
        <v>234</v>
      </c>
      <c r="GX183" t="s">
        <v>234</v>
      </c>
      <c r="GY183" t="s">
        <v>234</v>
      </c>
      <c r="GZ183" t="s">
        <v>234</v>
      </c>
      <c r="HA183" t="s">
        <v>234</v>
      </c>
      <c r="HB183" t="s">
        <v>234</v>
      </c>
      <c r="HC183" t="s">
        <v>234</v>
      </c>
      <c r="HD183" t="s">
        <v>234</v>
      </c>
      <c r="HE183" t="s">
        <v>234</v>
      </c>
      <c r="HF183" t="s">
        <v>234</v>
      </c>
      <c r="HG183" t="s">
        <v>234</v>
      </c>
      <c r="HH183" t="s">
        <v>234</v>
      </c>
      <c r="HI183" t="s">
        <v>234</v>
      </c>
      <c r="HJ183" t="s">
        <v>234</v>
      </c>
      <c r="HK183" t="s">
        <v>234</v>
      </c>
      <c r="HL183" t="s">
        <v>234</v>
      </c>
      <c r="HM183" t="s">
        <v>234</v>
      </c>
      <c r="HN183" t="s">
        <v>234</v>
      </c>
      <c r="HO183" t="s">
        <v>234</v>
      </c>
      <c r="HP183" t="s">
        <v>234</v>
      </c>
    </row>
    <row r="184" spans="1:224" x14ac:dyDescent="0.2">
      <c r="A184" t="s">
        <v>420</v>
      </c>
      <c r="B184" t="s">
        <v>234</v>
      </c>
      <c r="C184" t="s">
        <v>234</v>
      </c>
      <c r="D184" t="s">
        <v>234</v>
      </c>
      <c r="E184" t="s">
        <v>234</v>
      </c>
      <c r="F184" t="s">
        <v>234</v>
      </c>
      <c r="G184" t="s">
        <v>234</v>
      </c>
      <c r="H184" t="s">
        <v>234</v>
      </c>
      <c r="I184" t="s">
        <v>234</v>
      </c>
      <c r="J184" t="s">
        <v>234</v>
      </c>
      <c r="K184" t="s">
        <v>234</v>
      </c>
      <c r="L184" t="s">
        <v>234</v>
      </c>
      <c r="M184" t="s">
        <v>234</v>
      </c>
      <c r="N184" t="s">
        <v>234</v>
      </c>
      <c r="Q184" t="s">
        <v>234</v>
      </c>
      <c r="R184" t="s">
        <v>234</v>
      </c>
      <c r="S184" t="s">
        <v>234</v>
      </c>
      <c r="T184" t="s">
        <v>234</v>
      </c>
      <c r="U184" t="s">
        <v>234</v>
      </c>
      <c r="V184" t="s">
        <v>234</v>
      </c>
      <c r="W184" t="s">
        <v>236</v>
      </c>
      <c r="X184" t="s">
        <v>234</v>
      </c>
      <c r="Y184" t="s">
        <v>234</v>
      </c>
      <c r="Z184" t="s">
        <v>236</v>
      </c>
      <c r="AA184" t="s">
        <v>234</v>
      </c>
      <c r="AB184" t="s">
        <v>234</v>
      </c>
      <c r="AC184" t="s">
        <v>234</v>
      </c>
      <c r="AF184" t="s">
        <v>234</v>
      </c>
      <c r="AG184" t="s">
        <v>234</v>
      </c>
      <c r="AH184" t="s">
        <v>236</v>
      </c>
      <c r="AI184" t="s">
        <v>234</v>
      </c>
      <c r="AJ184" t="s">
        <v>234</v>
      </c>
      <c r="AK184" t="s">
        <v>234</v>
      </c>
      <c r="AL184" t="s">
        <v>234</v>
      </c>
      <c r="AM184" t="s">
        <v>234</v>
      </c>
      <c r="AN184" t="s">
        <v>234</v>
      </c>
      <c r="AO184" t="s">
        <v>234</v>
      </c>
      <c r="AP184" t="s">
        <v>234</v>
      </c>
      <c r="AQ184" t="s">
        <v>234</v>
      </c>
      <c r="AR184" t="s">
        <v>234</v>
      </c>
      <c r="AU184" t="s">
        <v>234</v>
      </c>
      <c r="AV184" t="s">
        <v>234</v>
      </c>
      <c r="AW184" t="s">
        <v>234</v>
      </c>
      <c r="AX184" t="s">
        <v>236</v>
      </c>
      <c r="AY184" t="s">
        <v>234</v>
      </c>
      <c r="AZ184" t="s">
        <v>234</v>
      </c>
      <c r="BA184" t="s">
        <v>234</v>
      </c>
      <c r="BB184" t="s">
        <v>234</v>
      </c>
      <c r="BC184" t="s">
        <v>234</v>
      </c>
      <c r="BD184" t="s">
        <v>234</v>
      </c>
      <c r="BE184" t="s">
        <v>234</v>
      </c>
      <c r="BH184" t="s">
        <v>234</v>
      </c>
      <c r="BI184" t="s">
        <v>234</v>
      </c>
      <c r="BJ184" t="s">
        <v>238</v>
      </c>
      <c r="BK184" t="s">
        <v>238</v>
      </c>
      <c r="BL184" t="s">
        <v>234</v>
      </c>
      <c r="BM184" t="s">
        <v>234</v>
      </c>
      <c r="BN184" t="s">
        <v>234</v>
      </c>
      <c r="BO184" t="s">
        <v>238</v>
      </c>
      <c r="BP184" t="s">
        <v>234</v>
      </c>
      <c r="BQ184" t="s">
        <v>234</v>
      </c>
      <c r="BR184" t="s">
        <v>234</v>
      </c>
      <c r="BS184" t="s">
        <v>234</v>
      </c>
      <c r="BT184" t="s">
        <v>236</v>
      </c>
      <c r="BW184" t="s">
        <v>234</v>
      </c>
      <c r="BX184" t="s">
        <v>234</v>
      </c>
      <c r="BY184" t="s">
        <v>234</v>
      </c>
      <c r="BZ184" t="s">
        <v>234</v>
      </c>
      <c r="CA184" t="s">
        <v>238</v>
      </c>
      <c r="CB184" t="s">
        <v>234</v>
      </c>
      <c r="CC184" t="s">
        <v>238</v>
      </c>
      <c r="CD184" t="s">
        <v>234</v>
      </c>
      <c r="CE184" t="s">
        <v>234</v>
      </c>
      <c r="CF184" t="s">
        <v>234</v>
      </c>
      <c r="CG184" t="s">
        <v>234</v>
      </c>
      <c r="CH184" t="s">
        <v>234</v>
      </c>
      <c r="CK184" t="s">
        <v>234</v>
      </c>
      <c r="CL184" t="s">
        <v>234</v>
      </c>
      <c r="CM184" t="s">
        <v>234</v>
      </c>
      <c r="CN184" t="s">
        <v>234</v>
      </c>
      <c r="CO184" t="s">
        <v>234</v>
      </c>
      <c r="CP184" t="s">
        <v>234</v>
      </c>
      <c r="CQ184" t="s">
        <v>234</v>
      </c>
      <c r="DF184" t="s">
        <v>234</v>
      </c>
      <c r="DG184" t="s">
        <v>234</v>
      </c>
      <c r="DH184" t="s">
        <v>234</v>
      </c>
      <c r="DI184" t="s">
        <v>234</v>
      </c>
      <c r="DJ184" t="s">
        <v>234</v>
      </c>
      <c r="DK184" t="s">
        <v>234</v>
      </c>
      <c r="DL184" t="s">
        <v>234</v>
      </c>
      <c r="DM184" t="s">
        <v>234</v>
      </c>
      <c r="DN184" t="s">
        <v>234</v>
      </c>
      <c r="DO184" t="s">
        <v>234</v>
      </c>
      <c r="DP184" t="s">
        <v>236</v>
      </c>
      <c r="DQ184" t="s">
        <v>234</v>
      </c>
      <c r="DR184" t="s">
        <v>234</v>
      </c>
      <c r="DS184" t="s">
        <v>234</v>
      </c>
      <c r="DT184" t="s">
        <v>234</v>
      </c>
      <c r="DX184" t="s">
        <v>234</v>
      </c>
      <c r="DY184" t="s">
        <v>234</v>
      </c>
      <c r="DZ184" t="s">
        <v>234</v>
      </c>
      <c r="EA184" t="s">
        <v>234</v>
      </c>
      <c r="EB184" t="s">
        <v>238</v>
      </c>
      <c r="EC184" t="s">
        <v>234</v>
      </c>
      <c r="ED184" t="s">
        <v>234</v>
      </c>
      <c r="EE184" t="s">
        <v>234</v>
      </c>
      <c r="EF184" t="s">
        <v>234</v>
      </c>
      <c r="EG184" t="s">
        <v>234</v>
      </c>
      <c r="EH184" t="s">
        <v>234</v>
      </c>
      <c r="EI184" t="s">
        <v>234</v>
      </c>
      <c r="EJ184" t="s">
        <v>234</v>
      </c>
      <c r="EK184" t="s">
        <v>234</v>
      </c>
      <c r="EL184" t="s">
        <v>234</v>
      </c>
      <c r="EM184" t="s">
        <v>238</v>
      </c>
      <c r="EN184" t="s">
        <v>234</v>
      </c>
      <c r="EO184" t="s">
        <v>234</v>
      </c>
      <c r="EP184" t="s">
        <v>234</v>
      </c>
      <c r="EQ184" t="s">
        <v>234</v>
      </c>
      <c r="ER184" t="s">
        <v>234</v>
      </c>
      <c r="ES184" t="s">
        <v>234</v>
      </c>
      <c r="ET184" t="s">
        <v>238</v>
      </c>
      <c r="EU184" t="s">
        <v>234</v>
      </c>
      <c r="EV184" t="s">
        <v>234</v>
      </c>
      <c r="EW184" t="s">
        <v>234</v>
      </c>
      <c r="EX184" t="s">
        <v>234</v>
      </c>
      <c r="EY184" t="s">
        <v>234</v>
      </c>
      <c r="EZ184" t="s">
        <v>234</v>
      </c>
      <c r="FA184" t="s">
        <v>234</v>
      </c>
      <c r="FB184" t="s">
        <v>234</v>
      </c>
      <c r="FC184" t="s">
        <v>234</v>
      </c>
      <c r="FD184" t="s">
        <v>234</v>
      </c>
      <c r="FE184" t="s">
        <v>234</v>
      </c>
      <c r="FF184" t="s">
        <v>234</v>
      </c>
      <c r="FG184" t="s">
        <v>234</v>
      </c>
      <c r="FH184" t="s">
        <v>234</v>
      </c>
      <c r="FI184" t="s">
        <v>234</v>
      </c>
      <c r="FJ184" t="s">
        <v>234</v>
      </c>
      <c r="FK184" t="s">
        <v>234</v>
      </c>
      <c r="FL184" t="s">
        <v>234</v>
      </c>
      <c r="FM184" t="s">
        <v>234</v>
      </c>
      <c r="FN184" t="s">
        <v>234</v>
      </c>
      <c r="FO184" t="s">
        <v>234</v>
      </c>
      <c r="FP184" t="s">
        <v>234</v>
      </c>
      <c r="FQ184" t="s">
        <v>234</v>
      </c>
      <c r="FR184" t="s">
        <v>234</v>
      </c>
      <c r="FU184" t="s">
        <v>238</v>
      </c>
      <c r="FV184" t="s">
        <v>234</v>
      </c>
      <c r="FW184" t="s">
        <v>234</v>
      </c>
      <c r="FX184" t="s">
        <v>234</v>
      </c>
      <c r="FY184" t="s">
        <v>234</v>
      </c>
      <c r="FZ184" t="s">
        <v>238</v>
      </c>
      <c r="GA184" t="s">
        <v>234</v>
      </c>
      <c r="GB184" t="s">
        <v>234</v>
      </c>
      <c r="GC184" t="s">
        <v>234</v>
      </c>
      <c r="GD184" t="s">
        <v>238</v>
      </c>
      <c r="GE184" t="s">
        <v>234</v>
      </c>
      <c r="GF184" t="s">
        <v>234</v>
      </c>
      <c r="GG184" t="s">
        <v>234</v>
      </c>
      <c r="GH184" t="s">
        <v>234</v>
      </c>
      <c r="GI184" t="s">
        <v>234</v>
      </c>
      <c r="GJ184" t="s">
        <v>234</v>
      </c>
      <c r="GK184" t="s">
        <v>234</v>
      </c>
      <c r="GL184" t="s">
        <v>234</v>
      </c>
      <c r="GM184" t="s">
        <v>234</v>
      </c>
      <c r="GN184" t="s">
        <v>234</v>
      </c>
      <c r="GO184" t="s">
        <v>234</v>
      </c>
      <c r="GP184" t="s">
        <v>234</v>
      </c>
      <c r="GQ184" t="s">
        <v>234</v>
      </c>
      <c r="GR184" t="s">
        <v>238</v>
      </c>
      <c r="GS184" t="s">
        <v>234</v>
      </c>
      <c r="GT184" t="s">
        <v>234</v>
      </c>
      <c r="GU184" t="s">
        <v>234</v>
      </c>
      <c r="GV184" t="s">
        <v>234</v>
      </c>
      <c r="GW184" t="s">
        <v>234</v>
      </c>
      <c r="GX184" t="s">
        <v>234</v>
      </c>
      <c r="GY184" t="s">
        <v>234</v>
      </c>
      <c r="GZ184" t="s">
        <v>234</v>
      </c>
      <c r="HA184" t="s">
        <v>234</v>
      </c>
      <c r="HB184" t="s">
        <v>234</v>
      </c>
      <c r="HC184" t="s">
        <v>234</v>
      </c>
      <c r="HD184" t="s">
        <v>234</v>
      </c>
      <c r="HE184" t="s">
        <v>234</v>
      </c>
      <c r="HF184" t="s">
        <v>234</v>
      </c>
      <c r="HG184" t="s">
        <v>234</v>
      </c>
      <c r="HH184" t="s">
        <v>234</v>
      </c>
      <c r="HI184" t="s">
        <v>234</v>
      </c>
      <c r="HJ184" t="s">
        <v>234</v>
      </c>
      <c r="HK184" t="s">
        <v>236</v>
      </c>
      <c r="HL184" t="s">
        <v>234</v>
      </c>
      <c r="HM184" t="s">
        <v>234</v>
      </c>
      <c r="HN184" t="s">
        <v>234</v>
      </c>
      <c r="HO184" t="s">
        <v>234</v>
      </c>
      <c r="HP184" t="s">
        <v>234</v>
      </c>
    </row>
    <row r="185" spans="1:224" x14ac:dyDescent="0.2">
      <c r="A185" t="s">
        <v>421</v>
      </c>
      <c r="B185" t="s">
        <v>234</v>
      </c>
      <c r="C185" t="s">
        <v>234</v>
      </c>
      <c r="D185" t="s">
        <v>234</v>
      </c>
      <c r="E185" t="s">
        <v>234</v>
      </c>
      <c r="F185" t="s">
        <v>234</v>
      </c>
      <c r="G185" t="s">
        <v>234</v>
      </c>
      <c r="H185" t="s">
        <v>234</v>
      </c>
      <c r="I185" t="s">
        <v>234</v>
      </c>
      <c r="J185" t="s">
        <v>234</v>
      </c>
      <c r="K185" t="s">
        <v>234</v>
      </c>
      <c r="L185" t="s">
        <v>234</v>
      </c>
      <c r="M185" t="s">
        <v>234</v>
      </c>
      <c r="N185" t="s">
        <v>234</v>
      </c>
      <c r="Q185" t="s">
        <v>234</v>
      </c>
      <c r="R185" t="s">
        <v>234</v>
      </c>
      <c r="S185" t="s">
        <v>241</v>
      </c>
      <c r="T185" t="s">
        <v>234</v>
      </c>
      <c r="U185" t="s">
        <v>234</v>
      </c>
      <c r="V185" t="s">
        <v>234</v>
      </c>
      <c r="W185" t="s">
        <v>236</v>
      </c>
      <c r="X185" t="s">
        <v>234</v>
      </c>
      <c r="Y185" t="s">
        <v>234</v>
      </c>
      <c r="Z185" t="s">
        <v>236</v>
      </c>
      <c r="AA185" t="s">
        <v>234</v>
      </c>
      <c r="AB185" t="s">
        <v>234</v>
      </c>
      <c r="AC185" t="s">
        <v>234</v>
      </c>
      <c r="AF185" t="s">
        <v>234</v>
      </c>
      <c r="AG185" t="s">
        <v>234</v>
      </c>
      <c r="AH185" t="s">
        <v>236</v>
      </c>
      <c r="AI185" t="s">
        <v>234</v>
      </c>
      <c r="AJ185" t="s">
        <v>234</v>
      </c>
      <c r="AK185" t="s">
        <v>234</v>
      </c>
      <c r="AL185" t="s">
        <v>234</v>
      </c>
      <c r="AM185" t="s">
        <v>234</v>
      </c>
      <c r="AN185" t="s">
        <v>234</v>
      </c>
      <c r="AO185" t="s">
        <v>234</v>
      </c>
      <c r="AP185" t="s">
        <v>234</v>
      </c>
      <c r="AQ185" t="s">
        <v>234</v>
      </c>
      <c r="AR185" t="s">
        <v>234</v>
      </c>
      <c r="AU185" t="s">
        <v>234</v>
      </c>
      <c r="AV185" t="s">
        <v>234</v>
      </c>
      <c r="AW185" t="s">
        <v>234</v>
      </c>
      <c r="AX185" t="s">
        <v>236</v>
      </c>
      <c r="AY185" t="s">
        <v>234</v>
      </c>
      <c r="AZ185" t="s">
        <v>234</v>
      </c>
      <c r="BA185" t="s">
        <v>234</v>
      </c>
      <c r="BB185" t="s">
        <v>234</v>
      </c>
      <c r="BC185" t="s">
        <v>234</v>
      </c>
      <c r="BD185" t="s">
        <v>241</v>
      </c>
      <c r="BE185" t="s">
        <v>234</v>
      </c>
      <c r="BH185" t="s">
        <v>234</v>
      </c>
      <c r="BI185" t="s">
        <v>234</v>
      </c>
      <c r="BJ185" t="s">
        <v>238</v>
      </c>
      <c r="BK185" t="s">
        <v>238</v>
      </c>
      <c r="BL185" t="s">
        <v>234</v>
      </c>
      <c r="BM185" t="s">
        <v>234</v>
      </c>
      <c r="BN185" t="s">
        <v>234</v>
      </c>
      <c r="BO185" t="s">
        <v>238</v>
      </c>
      <c r="BP185" t="s">
        <v>234</v>
      </c>
      <c r="BQ185" t="s">
        <v>234</v>
      </c>
      <c r="BR185" t="s">
        <v>234</v>
      </c>
      <c r="BS185" t="s">
        <v>234</v>
      </c>
      <c r="BT185" t="s">
        <v>236</v>
      </c>
      <c r="BW185" t="s">
        <v>234</v>
      </c>
      <c r="BX185" t="s">
        <v>234</v>
      </c>
      <c r="BY185" t="s">
        <v>234</v>
      </c>
      <c r="BZ185" t="s">
        <v>234</v>
      </c>
      <c r="CA185" t="s">
        <v>238</v>
      </c>
      <c r="CB185" t="s">
        <v>234</v>
      </c>
      <c r="CC185" t="s">
        <v>238</v>
      </c>
      <c r="CD185" t="s">
        <v>234</v>
      </c>
      <c r="CE185" t="s">
        <v>234</v>
      </c>
      <c r="CF185" t="s">
        <v>234</v>
      </c>
      <c r="CG185" t="s">
        <v>234</v>
      </c>
      <c r="CH185" t="s">
        <v>234</v>
      </c>
      <c r="CK185" t="s">
        <v>234</v>
      </c>
      <c r="CL185" t="s">
        <v>234</v>
      </c>
      <c r="CM185" t="s">
        <v>234</v>
      </c>
      <c r="CN185" t="s">
        <v>234</v>
      </c>
      <c r="CO185" t="s">
        <v>234</v>
      </c>
      <c r="CP185" t="s">
        <v>234</v>
      </c>
      <c r="CQ185" t="s">
        <v>234</v>
      </c>
      <c r="DF185" t="s">
        <v>234</v>
      </c>
      <c r="DG185" t="s">
        <v>234</v>
      </c>
      <c r="DH185" t="s">
        <v>234</v>
      </c>
      <c r="DI185" t="s">
        <v>234</v>
      </c>
      <c r="DJ185" t="s">
        <v>234</v>
      </c>
      <c r="DK185" t="s">
        <v>234</v>
      </c>
      <c r="DL185" t="s">
        <v>234</v>
      </c>
      <c r="DM185" t="s">
        <v>234</v>
      </c>
      <c r="DN185" t="s">
        <v>234</v>
      </c>
      <c r="DO185" t="s">
        <v>234</v>
      </c>
      <c r="DP185" t="s">
        <v>241</v>
      </c>
      <c r="DQ185" t="s">
        <v>234</v>
      </c>
      <c r="DR185" t="s">
        <v>234</v>
      </c>
      <c r="DS185" t="s">
        <v>234</v>
      </c>
      <c r="DT185" t="s">
        <v>234</v>
      </c>
      <c r="DX185" t="s">
        <v>234</v>
      </c>
      <c r="DY185" t="s">
        <v>234</v>
      </c>
      <c r="DZ185" t="s">
        <v>234</v>
      </c>
      <c r="EA185" t="s">
        <v>234</v>
      </c>
      <c r="EB185" t="s">
        <v>234</v>
      </c>
      <c r="EC185" t="s">
        <v>234</v>
      </c>
      <c r="ED185" t="s">
        <v>234</v>
      </c>
      <c r="EE185" t="s">
        <v>234</v>
      </c>
      <c r="EF185" t="s">
        <v>234</v>
      </c>
      <c r="EG185" t="s">
        <v>234</v>
      </c>
      <c r="EH185" t="s">
        <v>234</v>
      </c>
      <c r="EI185" t="s">
        <v>234</v>
      </c>
      <c r="EJ185" t="s">
        <v>234</v>
      </c>
      <c r="EK185" t="s">
        <v>234</v>
      </c>
      <c r="EL185" t="s">
        <v>234</v>
      </c>
      <c r="EM185" t="s">
        <v>234</v>
      </c>
      <c r="EN185" t="s">
        <v>234</v>
      </c>
      <c r="EO185" t="s">
        <v>241</v>
      </c>
      <c r="EP185" t="s">
        <v>234</v>
      </c>
      <c r="EQ185" t="s">
        <v>234</v>
      </c>
      <c r="ER185" t="s">
        <v>234</v>
      </c>
      <c r="ES185" t="s">
        <v>234</v>
      </c>
      <c r="ET185" t="s">
        <v>234</v>
      </c>
      <c r="EU185" t="s">
        <v>234</v>
      </c>
      <c r="EV185" t="s">
        <v>234</v>
      </c>
      <c r="EW185" t="s">
        <v>234</v>
      </c>
      <c r="EX185" t="s">
        <v>234</v>
      </c>
      <c r="EY185" t="s">
        <v>234</v>
      </c>
      <c r="EZ185" t="s">
        <v>234</v>
      </c>
      <c r="FA185" t="s">
        <v>234</v>
      </c>
      <c r="FB185" t="s">
        <v>234</v>
      </c>
      <c r="FC185" t="s">
        <v>234</v>
      </c>
      <c r="FD185" t="s">
        <v>234</v>
      </c>
      <c r="FE185" t="s">
        <v>234</v>
      </c>
      <c r="FF185" t="s">
        <v>234</v>
      </c>
      <c r="FG185" t="s">
        <v>234</v>
      </c>
      <c r="FH185" t="s">
        <v>234</v>
      </c>
      <c r="FI185" t="s">
        <v>234</v>
      </c>
      <c r="FJ185" t="s">
        <v>234</v>
      </c>
      <c r="FK185" t="s">
        <v>234</v>
      </c>
      <c r="FL185" t="s">
        <v>234</v>
      </c>
      <c r="FM185" t="s">
        <v>234</v>
      </c>
      <c r="FN185" t="s">
        <v>234</v>
      </c>
      <c r="FO185" t="s">
        <v>234</v>
      </c>
      <c r="FP185" t="s">
        <v>234</v>
      </c>
      <c r="FQ185" t="s">
        <v>234</v>
      </c>
      <c r="FR185" t="s">
        <v>234</v>
      </c>
      <c r="FU185" t="s">
        <v>234</v>
      </c>
      <c r="FV185" t="s">
        <v>234</v>
      </c>
      <c r="FW185" t="s">
        <v>234</v>
      </c>
      <c r="FX185" t="s">
        <v>234</v>
      </c>
      <c r="FY185" t="s">
        <v>234</v>
      </c>
      <c r="FZ185" t="s">
        <v>234</v>
      </c>
      <c r="GA185" t="s">
        <v>234</v>
      </c>
      <c r="GB185" t="s">
        <v>234</v>
      </c>
      <c r="GC185" t="s">
        <v>234</v>
      </c>
      <c r="GD185" t="s">
        <v>237</v>
      </c>
      <c r="GE185" t="s">
        <v>234</v>
      </c>
      <c r="GF185" t="s">
        <v>234</v>
      </c>
      <c r="GG185" t="s">
        <v>234</v>
      </c>
      <c r="GH185" t="s">
        <v>234</v>
      </c>
      <c r="GI185" t="s">
        <v>234</v>
      </c>
      <c r="GJ185" t="s">
        <v>234</v>
      </c>
      <c r="GK185" t="s">
        <v>234</v>
      </c>
      <c r="GL185" t="s">
        <v>234</v>
      </c>
      <c r="GM185" t="s">
        <v>234</v>
      </c>
      <c r="GN185" t="s">
        <v>234</v>
      </c>
      <c r="GO185" t="s">
        <v>234</v>
      </c>
      <c r="GP185" t="s">
        <v>234</v>
      </c>
      <c r="GQ185" t="s">
        <v>234</v>
      </c>
      <c r="GR185" t="s">
        <v>234</v>
      </c>
      <c r="GS185" t="s">
        <v>234</v>
      </c>
      <c r="GT185" t="s">
        <v>234</v>
      </c>
      <c r="GU185" t="s">
        <v>234</v>
      </c>
      <c r="GV185" t="s">
        <v>234</v>
      </c>
      <c r="GW185" t="s">
        <v>234</v>
      </c>
      <c r="GX185" t="s">
        <v>234</v>
      </c>
      <c r="GY185" t="s">
        <v>234</v>
      </c>
      <c r="GZ185" t="s">
        <v>234</v>
      </c>
      <c r="HA185" t="s">
        <v>234</v>
      </c>
      <c r="HB185" t="s">
        <v>234</v>
      </c>
      <c r="HC185" t="s">
        <v>234</v>
      </c>
      <c r="HD185" t="s">
        <v>234</v>
      </c>
      <c r="HE185" t="s">
        <v>234</v>
      </c>
      <c r="HF185" t="s">
        <v>234</v>
      </c>
      <c r="HG185" t="s">
        <v>234</v>
      </c>
      <c r="HH185" t="s">
        <v>234</v>
      </c>
      <c r="HI185" t="s">
        <v>234</v>
      </c>
      <c r="HJ185" t="s">
        <v>234</v>
      </c>
      <c r="HK185" t="s">
        <v>241</v>
      </c>
      <c r="HL185" t="s">
        <v>241</v>
      </c>
      <c r="HM185" t="s">
        <v>241</v>
      </c>
      <c r="HN185" t="s">
        <v>241</v>
      </c>
      <c r="HO185" t="s">
        <v>234</v>
      </c>
      <c r="HP185" t="s">
        <v>241</v>
      </c>
    </row>
    <row r="186" spans="1:224" x14ac:dyDescent="0.2">
      <c r="A186" t="s">
        <v>422</v>
      </c>
      <c r="B186" t="s">
        <v>234</v>
      </c>
      <c r="C186" t="s">
        <v>234</v>
      </c>
      <c r="D186" t="s">
        <v>234</v>
      </c>
      <c r="E186" t="s">
        <v>234</v>
      </c>
      <c r="F186" t="s">
        <v>234</v>
      </c>
      <c r="G186" t="s">
        <v>234</v>
      </c>
      <c r="H186" t="s">
        <v>234</v>
      </c>
      <c r="I186" t="s">
        <v>234</v>
      </c>
      <c r="J186" t="s">
        <v>234</v>
      </c>
      <c r="K186" t="s">
        <v>234</v>
      </c>
      <c r="L186" t="s">
        <v>234</v>
      </c>
      <c r="M186" t="s">
        <v>234</v>
      </c>
      <c r="N186" t="s">
        <v>234</v>
      </c>
      <c r="Q186" t="s">
        <v>234</v>
      </c>
      <c r="R186" t="s">
        <v>234</v>
      </c>
      <c r="S186" t="s">
        <v>234</v>
      </c>
      <c r="T186" t="s">
        <v>234</v>
      </c>
      <c r="U186" t="s">
        <v>234</v>
      </c>
      <c r="V186" t="s">
        <v>234</v>
      </c>
      <c r="W186" t="s">
        <v>236</v>
      </c>
      <c r="X186" t="s">
        <v>234</v>
      </c>
      <c r="Y186" t="s">
        <v>234</v>
      </c>
      <c r="Z186" t="s">
        <v>236</v>
      </c>
      <c r="AA186" t="s">
        <v>234</v>
      </c>
      <c r="AB186" t="s">
        <v>234</v>
      </c>
      <c r="AC186" t="s">
        <v>234</v>
      </c>
      <c r="AF186" t="s">
        <v>234</v>
      </c>
      <c r="AG186" t="s">
        <v>234</v>
      </c>
      <c r="AH186" t="s">
        <v>236</v>
      </c>
      <c r="AI186" t="s">
        <v>234</v>
      </c>
      <c r="AJ186" t="s">
        <v>234</v>
      </c>
      <c r="AK186" t="s">
        <v>234</v>
      </c>
      <c r="AL186" t="s">
        <v>234</v>
      </c>
      <c r="AM186" t="s">
        <v>234</v>
      </c>
      <c r="AN186" t="s">
        <v>234</v>
      </c>
      <c r="AO186" t="s">
        <v>234</v>
      </c>
      <c r="AP186" t="s">
        <v>234</v>
      </c>
      <c r="AQ186" t="s">
        <v>234</v>
      </c>
      <c r="AR186" t="s">
        <v>234</v>
      </c>
      <c r="AU186" t="s">
        <v>234</v>
      </c>
      <c r="AV186" t="s">
        <v>234</v>
      </c>
      <c r="AW186" t="s">
        <v>234</v>
      </c>
      <c r="AX186" t="s">
        <v>236</v>
      </c>
      <c r="AY186" t="s">
        <v>234</v>
      </c>
      <c r="AZ186" t="s">
        <v>234</v>
      </c>
      <c r="BA186" t="s">
        <v>234</v>
      </c>
      <c r="BB186" t="s">
        <v>234</v>
      </c>
      <c r="BC186" t="s">
        <v>234</v>
      </c>
      <c r="BD186" t="s">
        <v>234</v>
      </c>
      <c r="BE186" t="s">
        <v>234</v>
      </c>
      <c r="BH186" t="s">
        <v>234</v>
      </c>
      <c r="BI186" t="s">
        <v>234</v>
      </c>
      <c r="BJ186" t="s">
        <v>234</v>
      </c>
      <c r="BK186" t="s">
        <v>234</v>
      </c>
      <c r="BL186" t="s">
        <v>234</v>
      </c>
      <c r="BM186" t="s">
        <v>234</v>
      </c>
      <c r="BN186" t="s">
        <v>234</v>
      </c>
      <c r="BO186" t="s">
        <v>234</v>
      </c>
      <c r="BP186" t="s">
        <v>234</v>
      </c>
      <c r="BQ186" t="s">
        <v>237</v>
      </c>
      <c r="BR186" t="s">
        <v>234</v>
      </c>
      <c r="BS186" t="s">
        <v>234</v>
      </c>
      <c r="BT186" t="s">
        <v>236</v>
      </c>
      <c r="BW186" t="s">
        <v>234</v>
      </c>
      <c r="BX186" t="s">
        <v>234</v>
      </c>
      <c r="BY186" t="s">
        <v>234</v>
      </c>
      <c r="BZ186" t="s">
        <v>234</v>
      </c>
      <c r="CA186" t="s">
        <v>234</v>
      </c>
      <c r="CB186" t="s">
        <v>234</v>
      </c>
      <c r="CC186" t="s">
        <v>238</v>
      </c>
      <c r="CD186" t="s">
        <v>234</v>
      </c>
      <c r="CE186" t="s">
        <v>234</v>
      </c>
      <c r="CF186" t="s">
        <v>234</v>
      </c>
      <c r="CG186" t="s">
        <v>234</v>
      </c>
      <c r="CH186" t="s">
        <v>234</v>
      </c>
      <c r="CK186" t="s">
        <v>234</v>
      </c>
      <c r="CL186" t="s">
        <v>234</v>
      </c>
      <c r="CM186" t="s">
        <v>234</v>
      </c>
      <c r="CN186" t="s">
        <v>234</v>
      </c>
      <c r="CO186" t="s">
        <v>234</v>
      </c>
      <c r="CP186" t="s">
        <v>234</v>
      </c>
      <c r="CQ186" t="s">
        <v>234</v>
      </c>
      <c r="DF186" t="s">
        <v>234</v>
      </c>
      <c r="DG186" t="s">
        <v>234</v>
      </c>
      <c r="DH186" t="s">
        <v>234</v>
      </c>
      <c r="DI186" t="s">
        <v>234</v>
      </c>
      <c r="DJ186" t="s">
        <v>234</v>
      </c>
      <c r="DK186" t="s">
        <v>234</v>
      </c>
      <c r="DL186" t="s">
        <v>234</v>
      </c>
      <c r="DM186" t="s">
        <v>234</v>
      </c>
      <c r="DN186" t="s">
        <v>234</v>
      </c>
      <c r="DO186" t="s">
        <v>234</v>
      </c>
      <c r="DP186" t="s">
        <v>234</v>
      </c>
      <c r="DQ186" t="s">
        <v>237</v>
      </c>
      <c r="DR186" t="s">
        <v>234</v>
      </c>
      <c r="DS186" t="s">
        <v>234</v>
      </c>
      <c r="DT186" t="s">
        <v>234</v>
      </c>
      <c r="DX186" t="s">
        <v>234</v>
      </c>
      <c r="DY186" t="s">
        <v>234</v>
      </c>
      <c r="DZ186" t="s">
        <v>234</v>
      </c>
      <c r="EA186" t="s">
        <v>234</v>
      </c>
      <c r="EB186" t="s">
        <v>234</v>
      </c>
      <c r="EC186" t="s">
        <v>234</v>
      </c>
      <c r="ED186" t="s">
        <v>234</v>
      </c>
      <c r="EE186" t="s">
        <v>234</v>
      </c>
      <c r="EF186" t="s">
        <v>234</v>
      </c>
      <c r="EG186" t="s">
        <v>234</v>
      </c>
      <c r="EH186" t="s">
        <v>234</v>
      </c>
      <c r="EI186" t="s">
        <v>234</v>
      </c>
      <c r="EJ186" t="s">
        <v>234</v>
      </c>
      <c r="EK186" t="s">
        <v>234</v>
      </c>
      <c r="EL186" t="s">
        <v>241</v>
      </c>
      <c r="EM186" t="s">
        <v>234</v>
      </c>
      <c r="EN186" t="s">
        <v>241</v>
      </c>
      <c r="EO186" t="s">
        <v>234</v>
      </c>
      <c r="EP186" t="s">
        <v>234</v>
      </c>
      <c r="EQ186" t="s">
        <v>234</v>
      </c>
      <c r="ER186" t="s">
        <v>234</v>
      </c>
      <c r="ES186" t="s">
        <v>234</v>
      </c>
      <c r="ET186" t="s">
        <v>234</v>
      </c>
      <c r="EU186" t="s">
        <v>234</v>
      </c>
      <c r="EV186" t="s">
        <v>234</v>
      </c>
      <c r="EW186" t="s">
        <v>234</v>
      </c>
      <c r="EX186" t="s">
        <v>234</v>
      </c>
      <c r="EY186" t="s">
        <v>234</v>
      </c>
      <c r="EZ186" t="s">
        <v>234</v>
      </c>
      <c r="FA186" t="s">
        <v>234</v>
      </c>
      <c r="FB186" t="s">
        <v>234</v>
      </c>
      <c r="FC186" t="s">
        <v>234</v>
      </c>
      <c r="FD186" t="s">
        <v>234</v>
      </c>
      <c r="FE186" t="s">
        <v>234</v>
      </c>
      <c r="FF186" t="s">
        <v>234</v>
      </c>
      <c r="FG186" t="s">
        <v>234</v>
      </c>
      <c r="FH186" t="s">
        <v>234</v>
      </c>
      <c r="FI186" t="s">
        <v>234</v>
      </c>
      <c r="FJ186" t="s">
        <v>234</v>
      </c>
      <c r="FK186" t="s">
        <v>234</v>
      </c>
      <c r="FL186" t="s">
        <v>234</v>
      </c>
      <c r="FM186" t="s">
        <v>234</v>
      </c>
      <c r="FN186" t="s">
        <v>234</v>
      </c>
      <c r="FO186" t="s">
        <v>234</v>
      </c>
      <c r="FP186" t="s">
        <v>234</v>
      </c>
      <c r="FQ186" t="s">
        <v>234</v>
      </c>
      <c r="FR186" t="s">
        <v>234</v>
      </c>
      <c r="FU186" t="s">
        <v>234</v>
      </c>
      <c r="FV186" t="s">
        <v>234</v>
      </c>
      <c r="FW186" t="s">
        <v>234</v>
      </c>
      <c r="FX186" t="s">
        <v>234</v>
      </c>
      <c r="FY186" t="s">
        <v>234</v>
      </c>
      <c r="FZ186" t="s">
        <v>234</v>
      </c>
      <c r="GA186" t="s">
        <v>234</v>
      </c>
      <c r="GB186" t="s">
        <v>234</v>
      </c>
      <c r="GC186" t="s">
        <v>234</v>
      </c>
      <c r="GD186" t="s">
        <v>234</v>
      </c>
      <c r="GE186" t="s">
        <v>234</v>
      </c>
      <c r="GF186" t="s">
        <v>234</v>
      </c>
      <c r="GG186" t="s">
        <v>241</v>
      </c>
      <c r="GH186" t="s">
        <v>234</v>
      </c>
      <c r="GI186" t="s">
        <v>234</v>
      </c>
      <c r="GJ186" t="s">
        <v>234</v>
      </c>
      <c r="GK186" t="s">
        <v>234</v>
      </c>
      <c r="GL186" t="s">
        <v>234</v>
      </c>
      <c r="GM186" t="s">
        <v>235</v>
      </c>
      <c r="GN186" t="s">
        <v>234</v>
      </c>
      <c r="GO186" t="s">
        <v>234</v>
      </c>
      <c r="GP186" t="s">
        <v>234</v>
      </c>
      <c r="GQ186" t="s">
        <v>234</v>
      </c>
      <c r="GR186" t="s">
        <v>234</v>
      </c>
      <c r="GS186" t="s">
        <v>234</v>
      </c>
      <c r="GT186" t="s">
        <v>234</v>
      </c>
      <c r="GU186" t="s">
        <v>234</v>
      </c>
      <c r="GV186" t="s">
        <v>234</v>
      </c>
      <c r="GW186" t="s">
        <v>234</v>
      </c>
      <c r="GX186" t="s">
        <v>234</v>
      </c>
      <c r="GY186" t="s">
        <v>234</v>
      </c>
      <c r="GZ186" t="s">
        <v>234</v>
      </c>
      <c r="HA186" t="s">
        <v>234</v>
      </c>
      <c r="HB186" t="s">
        <v>234</v>
      </c>
      <c r="HC186" t="s">
        <v>234</v>
      </c>
      <c r="HD186" t="s">
        <v>234</v>
      </c>
      <c r="HE186" t="s">
        <v>234</v>
      </c>
      <c r="HF186" t="s">
        <v>234</v>
      </c>
      <c r="HG186" t="s">
        <v>234</v>
      </c>
      <c r="HH186" t="s">
        <v>234</v>
      </c>
      <c r="HI186" t="s">
        <v>234</v>
      </c>
      <c r="HJ186" t="s">
        <v>234</v>
      </c>
      <c r="HK186" t="s">
        <v>234</v>
      </c>
      <c r="HL186" t="s">
        <v>234</v>
      </c>
      <c r="HM186" t="s">
        <v>234</v>
      </c>
      <c r="HN186" t="s">
        <v>234</v>
      </c>
      <c r="HO186" t="s">
        <v>237</v>
      </c>
      <c r="HP186" t="s">
        <v>234</v>
      </c>
    </row>
    <row r="187" spans="1:224" x14ac:dyDescent="0.2">
      <c r="A187" t="s">
        <v>423</v>
      </c>
      <c r="B187" t="s">
        <v>236</v>
      </c>
      <c r="C187" t="s">
        <v>236</v>
      </c>
      <c r="D187" t="s">
        <v>236</v>
      </c>
      <c r="E187" t="s">
        <v>236</v>
      </c>
      <c r="F187" t="s">
        <v>236</v>
      </c>
      <c r="G187" t="s">
        <v>236</v>
      </c>
      <c r="H187" t="s">
        <v>236</v>
      </c>
      <c r="I187" t="s">
        <v>236</v>
      </c>
      <c r="J187" t="s">
        <v>236</v>
      </c>
      <c r="K187" t="s">
        <v>236</v>
      </c>
      <c r="L187" t="s">
        <v>236</v>
      </c>
      <c r="M187" t="s">
        <v>236</v>
      </c>
      <c r="N187" t="s">
        <v>236</v>
      </c>
      <c r="Q187" t="s">
        <v>236</v>
      </c>
      <c r="R187" t="s">
        <v>236</v>
      </c>
      <c r="S187" t="s">
        <v>236</v>
      </c>
      <c r="T187" t="s">
        <v>236</v>
      </c>
      <c r="U187" t="s">
        <v>236</v>
      </c>
      <c r="V187" t="s">
        <v>236</v>
      </c>
      <c r="W187" t="s">
        <v>236</v>
      </c>
      <c r="X187" t="s">
        <v>236</v>
      </c>
      <c r="Y187" t="s">
        <v>236</v>
      </c>
      <c r="Z187" t="s">
        <v>236</v>
      </c>
      <c r="AA187" t="s">
        <v>236</v>
      </c>
      <c r="AB187" t="s">
        <v>236</v>
      </c>
      <c r="AC187" t="s">
        <v>236</v>
      </c>
      <c r="AF187" t="s">
        <v>236</v>
      </c>
      <c r="AG187" t="s">
        <v>236</v>
      </c>
      <c r="AH187" t="s">
        <v>236</v>
      </c>
      <c r="AI187" t="s">
        <v>236</v>
      </c>
      <c r="AJ187" t="s">
        <v>236</v>
      </c>
      <c r="AK187" t="s">
        <v>236</v>
      </c>
      <c r="AL187" t="s">
        <v>236</v>
      </c>
      <c r="AM187" t="s">
        <v>236</v>
      </c>
      <c r="AN187" t="s">
        <v>236</v>
      </c>
      <c r="AO187" t="s">
        <v>236</v>
      </c>
      <c r="AP187" t="s">
        <v>236</v>
      </c>
      <c r="AQ187" t="s">
        <v>236</v>
      </c>
      <c r="AR187" t="s">
        <v>236</v>
      </c>
      <c r="AU187" t="s">
        <v>236</v>
      </c>
      <c r="AV187" t="s">
        <v>236</v>
      </c>
      <c r="AW187" t="s">
        <v>236</v>
      </c>
      <c r="AX187" t="s">
        <v>236</v>
      </c>
      <c r="AY187" t="s">
        <v>236</v>
      </c>
      <c r="AZ187" t="s">
        <v>236</v>
      </c>
      <c r="BA187" t="s">
        <v>236</v>
      </c>
      <c r="BB187" t="s">
        <v>236</v>
      </c>
      <c r="BC187" t="s">
        <v>236</v>
      </c>
      <c r="BD187" t="s">
        <v>236</v>
      </c>
      <c r="BE187" t="s">
        <v>236</v>
      </c>
      <c r="BH187" t="s">
        <v>236</v>
      </c>
      <c r="BI187" t="s">
        <v>236</v>
      </c>
      <c r="BJ187" t="s">
        <v>236</v>
      </c>
      <c r="BK187" t="s">
        <v>236</v>
      </c>
      <c r="BL187" t="s">
        <v>236</v>
      </c>
      <c r="BM187" t="s">
        <v>236</v>
      </c>
      <c r="BN187" t="s">
        <v>236</v>
      </c>
      <c r="BO187" t="s">
        <v>236</v>
      </c>
      <c r="BP187" t="s">
        <v>236</v>
      </c>
      <c r="BQ187" t="s">
        <v>236</v>
      </c>
      <c r="BR187" t="s">
        <v>236</v>
      </c>
      <c r="BS187" t="s">
        <v>236</v>
      </c>
      <c r="BT187" t="s">
        <v>236</v>
      </c>
      <c r="BW187" t="s">
        <v>236</v>
      </c>
      <c r="BX187" t="s">
        <v>236</v>
      </c>
      <c r="BY187" t="s">
        <v>236</v>
      </c>
      <c r="BZ187" t="s">
        <v>236</v>
      </c>
      <c r="CA187" t="s">
        <v>236</v>
      </c>
      <c r="CB187" t="s">
        <v>236</v>
      </c>
      <c r="CC187" t="s">
        <v>238</v>
      </c>
      <c r="CD187" t="s">
        <v>236</v>
      </c>
      <c r="CE187" t="s">
        <v>236</v>
      </c>
      <c r="CF187" t="s">
        <v>236</v>
      </c>
      <c r="CG187" t="s">
        <v>236</v>
      </c>
      <c r="CH187" t="s">
        <v>236</v>
      </c>
      <c r="CK187" t="s">
        <v>236</v>
      </c>
      <c r="CL187" t="s">
        <v>236</v>
      </c>
      <c r="CM187" t="s">
        <v>236</v>
      </c>
      <c r="CN187" t="s">
        <v>236</v>
      </c>
      <c r="CO187" t="s">
        <v>236</v>
      </c>
      <c r="CP187" t="s">
        <v>236</v>
      </c>
      <c r="CQ187" t="s">
        <v>236</v>
      </c>
      <c r="DF187" t="s">
        <v>236</v>
      </c>
      <c r="DG187" t="s">
        <v>236</v>
      </c>
      <c r="DH187" t="s">
        <v>236</v>
      </c>
      <c r="DI187" t="s">
        <v>236</v>
      </c>
      <c r="DJ187" t="s">
        <v>236</v>
      </c>
      <c r="DK187" t="s">
        <v>236</v>
      </c>
      <c r="DL187" t="s">
        <v>236</v>
      </c>
      <c r="DM187" t="s">
        <v>236</v>
      </c>
      <c r="DN187" t="s">
        <v>236</v>
      </c>
      <c r="DO187" t="s">
        <v>236</v>
      </c>
      <c r="DP187" t="s">
        <v>236</v>
      </c>
      <c r="DQ187" t="s">
        <v>236</v>
      </c>
      <c r="DR187" t="s">
        <v>236</v>
      </c>
      <c r="DS187" t="s">
        <v>236</v>
      </c>
      <c r="DT187" t="s">
        <v>236</v>
      </c>
      <c r="DX187" t="s">
        <v>236</v>
      </c>
      <c r="DY187" t="s">
        <v>236</v>
      </c>
      <c r="DZ187" t="s">
        <v>236</v>
      </c>
      <c r="EA187" t="s">
        <v>236</v>
      </c>
      <c r="EB187" t="s">
        <v>236</v>
      </c>
      <c r="EC187" t="s">
        <v>236</v>
      </c>
      <c r="ED187" t="s">
        <v>236</v>
      </c>
      <c r="EE187" t="s">
        <v>236</v>
      </c>
      <c r="EF187" t="s">
        <v>236</v>
      </c>
      <c r="EG187" t="s">
        <v>236</v>
      </c>
      <c r="EH187" t="s">
        <v>236</v>
      </c>
      <c r="EI187" t="s">
        <v>236</v>
      </c>
      <c r="EJ187" t="s">
        <v>236</v>
      </c>
      <c r="EK187" t="s">
        <v>236</v>
      </c>
      <c r="EL187" t="s">
        <v>236</v>
      </c>
      <c r="EM187" t="s">
        <v>236</v>
      </c>
      <c r="EN187" t="s">
        <v>236</v>
      </c>
      <c r="EO187" t="s">
        <v>236</v>
      </c>
      <c r="EP187" t="s">
        <v>236</v>
      </c>
      <c r="EQ187" t="s">
        <v>236</v>
      </c>
      <c r="ER187" t="s">
        <v>236</v>
      </c>
      <c r="ES187" t="s">
        <v>236</v>
      </c>
      <c r="ET187" t="s">
        <v>236</v>
      </c>
      <c r="EU187" t="s">
        <v>236</v>
      </c>
      <c r="EV187" t="s">
        <v>236</v>
      </c>
      <c r="EW187" t="s">
        <v>236</v>
      </c>
      <c r="EX187" t="s">
        <v>236</v>
      </c>
      <c r="EY187" t="s">
        <v>236</v>
      </c>
      <c r="EZ187" t="s">
        <v>236</v>
      </c>
      <c r="FA187" t="s">
        <v>236</v>
      </c>
      <c r="FB187" t="s">
        <v>236</v>
      </c>
      <c r="FC187" t="s">
        <v>236</v>
      </c>
      <c r="FD187" t="s">
        <v>236</v>
      </c>
      <c r="FE187" t="s">
        <v>236</v>
      </c>
      <c r="FF187" t="s">
        <v>236</v>
      </c>
      <c r="FG187" t="s">
        <v>236</v>
      </c>
      <c r="FH187" t="s">
        <v>236</v>
      </c>
      <c r="FI187" t="s">
        <v>236</v>
      </c>
      <c r="FJ187" t="s">
        <v>236</v>
      </c>
      <c r="FK187" t="s">
        <v>236</v>
      </c>
      <c r="FL187" t="s">
        <v>236</v>
      </c>
      <c r="FM187" t="s">
        <v>236</v>
      </c>
      <c r="FN187" t="s">
        <v>236</v>
      </c>
      <c r="FO187" t="s">
        <v>236</v>
      </c>
      <c r="FP187" t="s">
        <v>236</v>
      </c>
      <c r="FQ187" t="s">
        <v>236</v>
      </c>
      <c r="FR187" t="s">
        <v>236</v>
      </c>
      <c r="FU187" t="s">
        <v>236</v>
      </c>
      <c r="FV187" t="s">
        <v>236</v>
      </c>
      <c r="FW187" t="s">
        <v>236</v>
      </c>
      <c r="FX187" t="s">
        <v>236</v>
      </c>
      <c r="FY187" t="s">
        <v>236</v>
      </c>
      <c r="FZ187" t="s">
        <v>236</v>
      </c>
      <c r="GA187" t="s">
        <v>236</v>
      </c>
      <c r="GB187" t="s">
        <v>236</v>
      </c>
      <c r="GC187" t="s">
        <v>236</v>
      </c>
      <c r="GD187" t="s">
        <v>236</v>
      </c>
      <c r="GE187" t="s">
        <v>236</v>
      </c>
      <c r="GF187" t="s">
        <v>236</v>
      </c>
      <c r="GG187" t="s">
        <v>236</v>
      </c>
      <c r="GH187" t="s">
        <v>236</v>
      </c>
      <c r="GI187" t="s">
        <v>236</v>
      </c>
      <c r="GJ187" t="s">
        <v>236</v>
      </c>
      <c r="GK187" t="s">
        <v>236</v>
      </c>
      <c r="GL187" t="s">
        <v>236</v>
      </c>
      <c r="GM187" t="s">
        <v>236</v>
      </c>
      <c r="GN187" t="s">
        <v>236</v>
      </c>
      <c r="GO187" t="s">
        <v>236</v>
      </c>
      <c r="GP187" t="s">
        <v>236</v>
      </c>
      <c r="GQ187" t="s">
        <v>236</v>
      </c>
      <c r="GR187" t="s">
        <v>236</v>
      </c>
      <c r="GS187" t="s">
        <v>236</v>
      </c>
      <c r="GT187" t="s">
        <v>236</v>
      </c>
      <c r="GU187" t="s">
        <v>236</v>
      </c>
      <c r="GV187" t="s">
        <v>236</v>
      </c>
      <c r="GW187" t="s">
        <v>236</v>
      </c>
      <c r="GX187" t="s">
        <v>236</v>
      </c>
      <c r="GY187" t="s">
        <v>236</v>
      </c>
      <c r="GZ187" t="s">
        <v>236</v>
      </c>
      <c r="HA187" t="s">
        <v>236</v>
      </c>
      <c r="HB187" t="s">
        <v>236</v>
      </c>
      <c r="HC187" t="s">
        <v>236</v>
      </c>
      <c r="HD187" t="s">
        <v>236</v>
      </c>
      <c r="HE187" t="s">
        <v>236</v>
      </c>
      <c r="HF187" t="s">
        <v>236</v>
      </c>
      <c r="HG187" t="s">
        <v>236</v>
      </c>
      <c r="HH187" t="s">
        <v>236</v>
      </c>
      <c r="HI187" t="s">
        <v>236</v>
      </c>
      <c r="HJ187" t="s">
        <v>236</v>
      </c>
      <c r="HK187" t="s">
        <v>236</v>
      </c>
      <c r="HL187" t="s">
        <v>236</v>
      </c>
      <c r="HM187" t="s">
        <v>236</v>
      </c>
      <c r="HN187" t="s">
        <v>236</v>
      </c>
      <c r="HO187" t="s">
        <v>236</v>
      </c>
      <c r="HP187" t="s">
        <v>236</v>
      </c>
    </row>
    <row r="188" spans="1:224" x14ac:dyDescent="0.2">
      <c r="A188" t="s">
        <v>424</v>
      </c>
      <c r="B188" t="s">
        <v>234</v>
      </c>
      <c r="C188" t="s">
        <v>234</v>
      </c>
      <c r="D188" t="s">
        <v>234</v>
      </c>
      <c r="E188" t="s">
        <v>234</v>
      </c>
      <c r="F188" t="s">
        <v>234</v>
      </c>
      <c r="G188" t="s">
        <v>234</v>
      </c>
      <c r="H188" t="s">
        <v>234</v>
      </c>
      <c r="I188" t="s">
        <v>235</v>
      </c>
      <c r="J188" t="s">
        <v>234</v>
      </c>
      <c r="K188" t="s">
        <v>234</v>
      </c>
      <c r="L188" t="s">
        <v>234</v>
      </c>
      <c r="M188" t="s">
        <v>234</v>
      </c>
      <c r="N188" t="s">
        <v>234</v>
      </c>
      <c r="Q188" t="s">
        <v>234</v>
      </c>
      <c r="R188" t="s">
        <v>234</v>
      </c>
      <c r="S188" t="s">
        <v>234</v>
      </c>
      <c r="T188" t="s">
        <v>236</v>
      </c>
      <c r="U188" t="s">
        <v>235</v>
      </c>
      <c r="V188" t="s">
        <v>234</v>
      </c>
      <c r="W188" t="s">
        <v>236</v>
      </c>
      <c r="X188" t="s">
        <v>234</v>
      </c>
      <c r="Y188" t="s">
        <v>234</v>
      </c>
      <c r="Z188" t="s">
        <v>236</v>
      </c>
      <c r="AA188" t="s">
        <v>234</v>
      </c>
      <c r="AB188" t="s">
        <v>234</v>
      </c>
      <c r="AC188" t="s">
        <v>237</v>
      </c>
      <c r="AF188" t="s">
        <v>234</v>
      </c>
      <c r="AG188" t="s">
        <v>234</v>
      </c>
      <c r="AH188" t="s">
        <v>236</v>
      </c>
      <c r="AI188" t="s">
        <v>234</v>
      </c>
      <c r="AJ188" t="s">
        <v>237</v>
      </c>
      <c r="AK188" t="s">
        <v>234</v>
      </c>
      <c r="AL188" t="s">
        <v>234</v>
      </c>
      <c r="AM188" t="s">
        <v>234</v>
      </c>
      <c r="AN188" t="s">
        <v>234</v>
      </c>
      <c r="AO188" t="s">
        <v>234</v>
      </c>
      <c r="AP188" t="s">
        <v>234</v>
      </c>
      <c r="AQ188" t="s">
        <v>234</v>
      </c>
      <c r="AR188" t="s">
        <v>237</v>
      </c>
      <c r="AU188" t="s">
        <v>234</v>
      </c>
      <c r="AV188" t="s">
        <v>234</v>
      </c>
      <c r="AW188" t="s">
        <v>234</v>
      </c>
      <c r="AX188" t="s">
        <v>236</v>
      </c>
      <c r="AY188" t="s">
        <v>236</v>
      </c>
      <c r="AZ188" t="s">
        <v>234</v>
      </c>
      <c r="BA188" t="s">
        <v>234</v>
      </c>
      <c r="BB188" t="s">
        <v>234</v>
      </c>
      <c r="BC188" t="s">
        <v>234</v>
      </c>
      <c r="BD188" t="s">
        <v>234</v>
      </c>
      <c r="BE188" t="s">
        <v>234</v>
      </c>
      <c r="BH188" t="s">
        <v>234</v>
      </c>
      <c r="BI188" t="s">
        <v>234</v>
      </c>
      <c r="BJ188" t="s">
        <v>234</v>
      </c>
      <c r="BK188" t="s">
        <v>236</v>
      </c>
      <c r="BL188" t="s">
        <v>234</v>
      </c>
      <c r="BM188" t="s">
        <v>234</v>
      </c>
      <c r="BN188" t="s">
        <v>234</v>
      </c>
      <c r="BO188" t="s">
        <v>234</v>
      </c>
      <c r="BP188" t="s">
        <v>234</v>
      </c>
      <c r="BQ188" t="s">
        <v>234</v>
      </c>
      <c r="BR188" t="s">
        <v>234</v>
      </c>
      <c r="BS188" t="s">
        <v>234</v>
      </c>
      <c r="BT188" t="s">
        <v>236</v>
      </c>
      <c r="BW188" t="s">
        <v>234</v>
      </c>
      <c r="BX188" t="s">
        <v>234</v>
      </c>
      <c r="BY188" t="s">
        <v>234</v>
      </c>
      <c r="BZ188" t="s">
        <v>234</v>
      </c>
      <c r="CA188" t="s">
        <v>234</v>
      </c>
      <c r="CB188" t="s">
        <v>234</v>
      </c>
      <c r="CC188" t="s">
        <v>238</v>
      </c>
      <c r="CD188" t="s">
        <v>234</v>
      </c>
      <c r="CE188" t="s">
        <v>234</v>
      </c>
      <c r="CF188" t="s">
        <v>234</v>
      </c>
      <c r="CG188" t="s">
        <v>234</v>
      </c>
      <c r="CH188" t="s">
        <v>234</v>
      </c>
      <c r="CK188" t="s">
        <v>234</v>
      </c>
      <c r="CL188" t="s">
        <v>234</v>
      </c>
      <c r="CM188" t="s">
        <v>234</v>
      </c>
      <c r="CN188" t="s">
        <v>234</v>
      </c>
      <c r="CO188" t="s">
        <v>234</v>
      </c>
      <c r="CP188" t="s">
        <v>234</v>
      </c>
      <c r="CQ188" t="s">
        <v>234</v>
      </c>
      <c r="DF188" t="s">
        <v>234</v>
      </c>
      <c r="DG188" t="s">
        <v>234</v>
      </c>
      <c r="DH188" t="s">
        <v>234</v>
      </c>
      <c r="DI188" t="s">
        <v>234</v>
      </c>
      <c r="DJ188" t="s">
        <v>234</v>
      </c>
      <c r="DK188" t="s">
        <v>234</v>
      </c>
      <c r="DL188" t="s">
        <v>234</v>
      </c>
      <c r="DM188" t="s">
        <v>234</v>
      </c>
      <c r="DN188" t="s">
        <v>234</v>
      </c>
      <c r="DO188" t="s">
        <v>234</v>
      </c>
      <c r="DP188" t="s">
        <v>234</v>
      </c>
      <c r="DQ188" t="s">
        <v>234</v>
      </c>
      <c r="DR188" t="s">
        <v>234</v>
      </c>
      <c r="DS188" t="s">
        <v>234</v>
      </c>
      <c r="DT188" t="s">
        <v>234</v>
      </c>
      <c r="DX188" t="s">
        <v>234</v>
      </c>
      <c r="DY188" t="s">
        <v>234</v>
      </c>
      <c r="DZ188" t="s">
        <v>234</v>
      </c>
      <c r="EA188" t="s">
        <v>234</v>
      </c>
      <c r="EB188" t="s">
        <v>235</v>
      </c>
      <c r="EC188" t="s">
        <v>234</v>
      </c>
      <c r="ED188" t="s">
        <v>234</v>
      </c>
      <c r="EE188" t="s">
        <v>234</v>
      </c>
      <c r="EF188" t="s">
        <v>234</v>
      </c>
      <c r="EG188" t="s">
        <v>234</v>
      </c>
      <c r="EH188" t="s">
        <v>234</v>
      </c>
      <c r="EI188" t="s">
        <v>234</v>
      </c>
      <c r="EJ188" t="s">
        <v>234</v>
      </c>
      <c r="EK188" t="s">
        <v>234</v>
      </c>
      <c r="EL188" t="s">
        <v>234</v>
      </c>
      <c r="EM188" t="s">
        <v>234</v>
      </c>
      <c r="EN188" t="s">
        <v>234</v>
      </c>
      <c r="EO188" t="s">
        <v>234</v>
      </c>
      <c r="EP188" t="s">
        <v>234</v>
      </c>
      <c r="EQ188" t="s">
        <v>234</v>
      </c>
      <c r="ER188" t="s">
        <v>234</v>
      </c>
      <c r="ES188" t="s">
        <v>234</v>
      </c>
      <c r="ET188" t="s">
        <v>234</v>
      </c>
      <c r="EU188" t="s">
        <v>234</v>
      </c>
      <c r="EV188" t="s">
        <v>234</v>
      </c>
      <c r="EW188" t="s">
        <v>234</v>
      </c>
      <c r="EX188" t="s">
        <v>234</v>
      </c>
      <c r="EY188" t="s">
        <v>234</v>
      </c>
      <c r="EZ188" t="s">
        <v>234</v>
      </c>
      <c r="FA188" t="s">
        <v>234</v>
      </c>
      <c r="FB188" t="s">
        <v>234</v>
      </c>
      <c r="FC188" t="s">
        <v>234</v>
      </c>
      <c r="FD188" t="s">
        <v>234</v>
      </c>
      <c r="FE188" t="s">
        <v>234</v>
      </c>
      <c r="FF188" t="s">
        <v>234</v>
      </c>
      <c r="FG188" t="s">
        <v>237</v>
      </c>
      <c r="FH188" t="s">
        <v>234</v>
      </c>
      <c r="FI188" t="s">
        <v>234</v>
      </c>
      <c r="FJ188" t="s">
        <v>234</v>
      </c>
      <c r="FK188" t="s">
        <v>234</v>
      </c>
      <c r="FL188" t="s">
        <v>234</v>
      </c>
      <c r="FM188" t="s">
        <v>234</v>
      </c>
      <c r="FN188" t="s">
        <v>236</v>
      </c>
      <c r="FO188" t="s">
        <v>234</v>
      </c>
      <c r="FP188" t="s">
        <v>234</v>
      </c>
      <c r="FQ188" t="s">
        <v>234</v>
      </c>
      <c r="FR188" t="s">
        <v>234</v>
      </c>
      <c r="FU188" t="s">
        <v>234</v>
      </c>
      <c r="FV188" t="s">
        <v>234</v>
      </c>
      <c r="FW188" t="s">
        <v>234</v>
      </c>
      <c r="FX188" t="s">
        <v>234</v>
      </c>
      <c r="FY188" t="s">
        <v>234</v>
      </c>
      <c r="FZ188" t="s">
        <v>234</v>
      </c>
      <c r="GA188" t="s">
        <v>234</v>
      </c>
      <c r="GB188" t="s">
        <v>234</v>
      </c>
      <c r="GC188" t="s">
        <v>234</v>
      </c>
      <c r="GD188" t="s">
        <v>234</v>
      </c>
      <c r="GE188" t="s">
        <v>234</v>
      </c>
      <c r="GF188" t="s">
        <v>234</v>
      </c>
      <c r="GG188" t="s">
        <v>234</v>
      </c>
      <c r="GH188" t="s">
        <v>234</v>
      </c>
      <c r="GI188" t="s">
        <v>234</v>
      </c>
      <c r="GJ188" t="s">
        <v>234</v>
      </c>
      <c r="GK188" t="s">
        <v>234</v>
      </c>
      <c r="GL188" t="s">
        <v>234</v>
      </c>
      <c r="GM188" t="s">
        <v>234</v>
      </c>
      <c r="GN188" t="s">
        <v>234</v>
      </c>
      <c r="GO188" t="s">
        <v>234</v>
      </c>
      <c r="GP188" t="s">
        <v>234</v>
      </c>
      <c r="GQ188" t="s">
        <v>234</v>
      </c>
      <c r="GR188" t="s">
        <v>234</v>
      </c>
      <c r="GS188" t="s">
        <v>234</v>
      </c>
      <c r="GT188" t="s">
        <v>234</v>
      </c>
      <c r="GU188" t="s">
        <v>234</v>
      </c>
      <c r="GV188" t="s">
        <v>234</v>
      </c>
      <c r="GW188" t="s">
        <v>234</v>
      </c>
      <c r="GX188" t="s">
        <v>234</v>
      </c>
      <c r="GY188" t="s">
        <v>234</v>
      </c>
      <c r="GZ188" t="s">
        <v>234</v>
      </c>
      <c r="HA188" t="s">
        <v>234</v>
      </c>
      <c r="HB188" t="s">
        <v>234</v>
      </c>
      <c r="HC188" t="s">
        <v>234</v>
      </c>
      <c r="HD188" t="s">
        <v>237</v>
      </c>
      <c r="HE188" t="s">
        <v>237</v>
      </c>
      <c r="HF188" t="s">
        <v>234</v>
      </c>
      <c r="HG188" t="s">
        <v>234</v>
      </c>
      <c r="HH188" t="s">
        <v>234</v>
      </c>
      <c r="HI188" t="s">
        <v>234</v>
      </c>
      <c r="HJ188" t="s">
        <v>234</v>
      </c>
      <c r="HK188" t="s">
        <v>234</v>
      </c>
      <c r="HL188" t="s">
        <v>234</v>
      </c>
      <c r="HM188" t="s">
        <v>234</v>
      </c>
      <c r="HN188" t="s">
        <v>234</v>
      </c>
      <c r="HO188" t="s">
        <v>234</v>
      </c>
      <c r="HP188" t="s">
        <v>234</v>
      </c>
    </row>
    <row r="189" spans="1:224" x14ac:dyDescent="0.2">
      <c r="A189" t="s">
        <v>425</v>
      </c>
      <c r="B189" t="s">
        <v>234</v>
      </c>
      <c r="C189" t="s">
        <v>234</v>
      </c>
      <c r="D189" t="s">
        <v>234</v>
      </c>
      <c r="E189" t="s">
        <v>234</v>
      </c>
      <c r="F189" t="s">
        <v>234</v>
      </c>
      <c r="G189" t="s">
        <v>234</v>
      </c>
      <c r="H189" t="s">
        <v>234</v>
      </c>
      <c r="I189" t="s">
        <v>241</v>
      </c>
      <c r="J189" t="s">
        <v>234</v>
      </c>
      <c r="K189" t="s">
        <v>234</v>
      </c>
      <c r="L189" t="s">
        <v>234</v>
      </c>
      <c r="M189" t="s">
        <v>234</v>
      </c>
      <c r="N189" t="s">
        <v>234</v>
      </c>
      <c r="Q189" t="s">
        <v>234</v>
      </c>
      <c r="R189" t="s">
        <v>234</v>
      </c>
      <c r="S189" t="s">
        <v>234</v>
      </c>
      <c r="T189" t="s">
        <v>241</v>
      </c>
      <c r="U189" t="s">
        <v>234</v>
      </c>
      <c r="V189" t="s">
        <v>234</v>
      </c>
      <c r="W189" t="s">
        <v>236</v>
      </c>
      <c r="X189" t="s">
        <v>234</v>
      </c>
      <c r="Y189" t="s">
        <v>234</v>
      </c>
      <c r="Z189" t="s">
        <v>236</v>
      </c>
      <c r="AA189" t="s">
        <v>234</v>
      </c>
      <c r="AB189" t="s">
        <v>234</v>
      </c>
      <c r="AC189" t="s">
        <v>237</v>
      </c>
      <c r="AF189" t="s">
        <v>234</v>
      </c>
      <c r="AG189" t="s">
        <v>234</v>
      </c>
      <c r="AH189" t="s">
        <v>236</v>
      </c>
      <c r="AI189" t="s">
        <v>234</v>
      </c>
      <c r="AJ189" t="s">
        <v>237</v>
      </c>
      <c r="AK189" t="s">
        <v>234</v>
      </c>
      <c r="AL189" t="s">
        <v>234</v>
      </c>
      <c r="AM189" t="s">
        <v>234</v>
      </c>
      <c r="AN189" t="s">
        <v>234</v>
      </c>
      <c r="AO189" t="s">
        <v>234</v>
      </c>
      <c r="AP189" t="s">
        <v>234</v>
      </c>
      <c r="AQ189" t="s">
        <v>234</v>
      </c>
      <c r="AR189" t="s">
        <v>237</v>
      </c>
      <c r="AU189" t="s">
        <v>234</v>
      </c>
      <c r="AV189" t="s">
        <v>234</v>
      </c>
      <c r="AW189" t="s">
        <v>234</v>
      </c>
      <c r="AX189" t="s">
        <v>236</v>
      </c>
      <c r="AY189" t="s">
        <v>241</v>
      </c>
      <c r="AZ189" t="s">
        <v>234</v>
      </c>
      <c r="BA189" t="s">
        <v>234</v>
      </c>
      <c r="BB189" t="s">
        <v>241</v>
      </c>
      <c r="BC189" t="s">
        <v>234</v>
      </c>
      <c r="BD189" t="s">
        <v>234</v>
      </c>
      <c r="BE189" t="s">
        <v>234</v>
      </c>
      <c r="BH189" t="s">
        <v>234</v>
      </c>
      <c r="BI189" t="s">
        <v>234</v>
      </c>
      <c r="BJ189" t="s">
        <v>234</v>
      </c>
      <c r="BK189" t="s">
        <v>241</v>
      </c>
      <c r="BL189" t="s">
        <v>234</v>
      </c>
      <c r="BM189" t="s">
        <v>234</v>
      </c>
      <c r="BN189" t="s">
        <v>234</v>
      </c>
      <c r="BO189" t="s">
        <v>234</v>
      </c>
      <c r="BP189" t="s">
        <v>234</v>
      </c>
      <c r="BQ189" t="s">
        <v>234</v>
      </c>
      <c r="BR189" t="s">
        <v>234</v>
      </c>
      <c r="BS189" t="s">
        <v>234</v>
      </c>
      <c r="BT189" t="s">
        <v>236</v>
      </c>
      <c r="BW189" t="s">
        <v>234</v>
      </c>
      <c r="BX189" t="s">
        <v>234</v>
      </c>
      <c r="BY189" t="s">
        <v>234</v>
      </c>
      <c r="BZ189" t="s">
        <v>234</v>
      </c>
      <c r="CA189" t="s">
        <v>234</v>
      </c>
      <c r="CB189" t="s">
        <v>234</v>
      </c>
      <c r="CC189" t="s">
        <v>238</v>
      </c>
      <c r="CD189" t="s">
        <v>234</v>
      </c>
      <c r="CE189" t="s">
        <v>234</v>
      </c>
      <c r="CF189" t="s">
        <v>234</v>
      </c>
      <c r="CG189" t="s">
        <v>234</v>
      </c>
      <c r="CH189" t="s">
        <v>234</v>
      </c>
      <c r="CK189" t="s">
        <v>234</v>
      </c>
      <c r="CL189" t="s">
        <v>234</v>
      </c>
      <c r="CM189" t="s">
        <v>234</v>
      </c>
      <c r="CN189" t="s">
        <v>234</v>
      </c>
      <c r="CO189" t="s">
        <v>234</v>
      </c>
      <c r="CP189" t="s">
        <v>234</v>
      </c>
      <c r="CQ189" t="s">
        <v>234</v>
      </c>
      <c r="DF189" t="s">
        <v>234</v>
      </c>
      <c r="DG189" t="s">
        <v>234</v>
      </c>
      <c r="DH189" t="s">
        <v>234</v>
      </c>
      <c r="DI189" t="s">
        <v>234</v>
      </c>
      <c r="DJ189" t="s">
        <v>234</v>
      </c>
      <c r="DK189" t="s">
        <v>234</v>
      </c>
      <c r="DL189" t="s">
        <v>234</v>
      </c>
      <c r="DM189" t="s">
        <v>234</v>
      </c>
      <c r="DN189" t="s">
        <v>234</v>
      </c>
      <c r="DO189" t="s">
        <v>234</v>
      </c>
      <c r="DP189" t="s">
        <v>234</v>
      </c>
      <c r="DQ189" t="s">
        <v>234</v>
      </c>
      <c r="DR189" t="s">
        <v>234</v>
      </c>
      <c r="DS189" t="s">
        <v>234</v>
      </c>
      <c r="DT189" t="s">
        <v>234</v>
      </c>
      <c r="DX189" t="s">
        <v>234</v>
      </c>
      <c r="DY189" t="s">
        <v>234</v>
      </c>
      <c r="DZ189" t="s">
        <v>234</v>
      </c>
      <c r="EA189" t="s">
        <v>234</v>
      </c>
      <c r="EB189" t="s">
        <v>234</v>
      </c>
      <c r="EC189" t="s">
        <v>234</v>
      </c>
      <c r="ED189" t="s">
        <v>234</v>
      </c>
      <c r="EE189" t="s">
        <v>234</v>
      </c>
      <c r="EF189" t="s">
        <v>234</v>
      </c>
      <c r="EG189" t="s">
        <v>234</v>
      </c>
      <c r="EH189" t="s">
        <v>234</v>
      </c>
      <c r="EI189" t="s">
        <v>234</v>
      </c>
      <c r="EJ189" t="s">
        <v>234</v>
      </c>
      <c r="EK189" t="s">
        <v>234</v>
      </c>
      <c r="EL189" t="s">
        <v>234</v>
      </c>
      <c r="EM189" t="s">
        <v>234</v>
      </c>
      <c r="EN189" t="s">
        <v>234</v>
      </c>
      <c r="EO189" t="s">
        <v>234</v>
      </c>
      <c r="EP189" t="s">
        <v>234</v>
      </c>
      <c r="EQ189" t="s">
        <v>234</v>
      </c>
      <c r="ER189" t="s">
        <v>234</v>
      </c>
      <c r="ES189" t="s">
        <v>234</v>
      </c>
      <c r="ET189" t="s">
        <v>234</v>
      </c>
      <c r="EU189" t="s">
        <v>234</v>
      </c>
      <c r="EV189" t="s">
        <v>234</v>
      </c>
      <c r="EW189" t="s">
        <v>234</v>
      </c>
      <c r="EX189" t="s">
        <v>234</v>
      </c>
      <c r="EY189" t="s">
        <v>234</v>
      </c>
      <c r="EZ189" t="s">
        <v>234</v>
      </c>
      <c r="FA189" t="s">
        <v>234</v>
      </c>
      <c r="FB189" t="s">
        <v>234</v>
      </c>
      <c r="FC189" t="s">
        <v>234</v>
      </c>
      <c r="FD189" t="s">
        <v>234</v>
      </c>
      <c r="FE189" t="s">
        <v>234</v>
      </c>
      <c r="FF189" t="s">
        <v>234</v>
      </c>
      <c r="FG189" t="s">
        <v>237</v>
      </c>
      <c r="FH189" t="s">
        <v>234</v>
      </c>
      <c r="FI189" t="s">
        <v>234</v>
      </c>
      <c r="FJ189" t="s">
        <v>234</v>
      </c>
      <c r="FK189" t="s">
        <v>234</v>
      </c>
      <c r="FL189" t="s">
        <v>234</v>
      </c>
      <c r="FM189" t="s">
        <v>234</v>
      </c>
      <c r="FN189" t="s">
        <v>241</v>
      </c>
      <c r="FO189" t="s">
        <v>234</v>
      </c>
      <c r="FP189" t="s">
        <v>234</v>
      </c>
      <c r="FQ189" t="s">
        <v>234</v>
      </c>
      <c r="FR189" t="s">
        <v>234</v>
      </c>
      <c r="FU189" t="s">
        <v>234</v>
      </c>
      <c r="FV189" t="s">
        <v>234</v>
      </c>
      <c r="FW189" t="s">
        <v>234</v>
      </c>
      <c r="FX189" t="s">
        <v>234</v>
      </c>
      <c r="FY189" t="s">
        <v>234</v>
      </c>
      <c r="FZ189" t="s">
        <v>234</v>
      </c>
      <c r="GA189" t="s">
        <v>234</v>
      </c>
      <c r="GB189" t="s">
        <v>234</v>
      </c>
      <c r="GC189" t="s">
        <v>234</v>
      </c>
      <c r="GD189" t="s">
        <v>234</v>
      </c>
      <c r="GE189" t="s">
        <v>234</v>
      </c>
      <c r="GF189" t="s">
        <v>234</v>
      </c>
      <c r="GG189" t="s">
        <v>234</v>
      </c>
      <c r="GH189" t="s">
        <v>234</v>
      </c>
      <c r="GI189" t="s">
        <v>234</v>
      </c>
      <c r="GJ189" t="s">
        <v>234</v>
      </c>
      <c r="GK189" t="s">
        <v>234</v>
      </c>
      <c r="GL189" t="s">
        <v>234</v>
      </c>
      <c r="GM189" t="s">
        <v>235</v>
      </c>
      <c r="GN189" t="s">
        <v>234</v>
      </c>
      <c r="GO189" t="s">
        <v>234</v>
      </c>
      <c r="GP189" t="s">
        <v>234</v>
      </c>
      <c r="GQ189" t="s">
        <v>234</v>
      </c>
      <c r="GR189" t="s">
        <v>234</v>
      </c>
      <c r="GS189" t="s">
        <v>234</v>
      </c>
      <c r="GT189" t="s">
        <v>234</v>
      </c>
      <c r="GU189" t="s">
        <v>234</v>
      </c>
      <c r="GV189" t="s">
        <v>234</v>
      </c>
      <c r="GW189" t="s">
        <v>234</v>
      </c>
      <c r="GX189" t="s">
        <v>234</v>
      </c>
      <c r="GY189" t="s">
        <v>234</v>
      </c>
      <c r="GZ189" t="s">
        <v>234</v>
      </c>
      <c r="HA189" t="s">
        <v>234</v>
      </c>
      <c r="HB189" t="s">
        <v>234</v>
      </c>
      <c r="HC189" t="s">
        <v>234</v>
      </c>
      <c r="HD189" t="s">
        <v>234</v>
      </c>
      <c r="HE189" t="s">
        <v>237</v>
      </c>
      <c r="HF189" t="s">
        <v>234</v>
      </c>
      <c r="HG189" t="s">
        <v>234</v>
      </c>
      <c r="HH189" t="s">
        <v>234</v>
      </c>
      <c r="HI189" t="s">
        <v>234</v>
      </c>
      <c r="HJ189" t="s">
        <v>234</v>
      </c>
      <c r="HK189" t="s">
        <v>234</v>
      </c>
      <c r="HL189" t="s">
        <v>234</v>
      </c>
      <c r="HM189" t="s">
        <v>234</v>
      </c>
      <c r="HN189" t="s">
        <v>234</v>
      </c>
      <c r="HO189" t="s">
        <v>234</v>
      </c>
      <c r="HP189" t="s">
        <v>234</v>
      </c>
    </row>
    <row r="190" spans="1:224" x14ac:dyDescent="0.2">
      <c r="A190" t="s">
        <v>426</v>
      </c>
      <c r="B190" t="s">
        <v>234</v>
      </c>
      <c r="C190" t="s">
        <v>234</v>
      </c>
      <c r="D190" t="s">
        <v>237</v>
      </c>
      <c r="E190" t="s">
        <v>236</v>
      </c>
      <c r="F190" t="s">
        <v>234</v>
      </c>
      <c r="G190" t="s">
        <v>234</v>
      </c>
      <c r="H190" t="s">
        <v>234</v>
      </c>
      <c r="I190" t="s">
        <v>236</v>
      </c>
      <c r="J190" t="s">
        <v>237</v>
      </c>
      <c r="K190" t="s">
        <v>241</v>
      </c>
      <c r="L190" t="s">
        <v>237</v>
      </c>
      <c r="M190" t="s">
        <v>237</v>
      </c>
      <c r="N190" t="s">
        <v>234</v>
      </c>
      <c r="Q190" t="s">
        <v>234</v>
      </c>
      <c r="R190" t="s">
        <v>237</v>
      </c>
      <c r="S190" t="s">
        <v>237</v>
      </c>
      <c r="T190" t="s">
        <v>234</v>
      </c>
      <c r="U190" t="s">
        <v>234</v>
      </c>
      <c r="V190" t="s">
        <v>237</v>
      </c>
      <c r="W190" t="s">
        <v>241</v>
      </c>
      <c r="X190" t="s">
        <v>237</v>
      </c>
      <c r="Y190" t="s">
        <v>234</v>
      </c>
      <c r="Z190" t="s">
        <v>238</v>
      </c>
      <c r="AA190" t="s">
        <v>237</v>
      </c>
      <c r="AB190" t="s">
        <v>234</v>
      </c>
      <c r="AC190" t="s">
        <v>237</v>
      </c>
      <c r="AF190" t="s">
        <v>237</v>
      </c>
      <c r="AG190" t="s">
        <v>234</v>
      </c>
      <c r="AH190" t="s">
        <v>237</v>
      </c>
      <c r="AI190" t="s">
        <v>237</v>
      </c>
      <c r="AJ190" t="s">
        <v>234</v>
      </c>
      <c r="AK190" t="s">
        <v>237</v>
      </c>
      <c r="AL190" t="s">
        <v>237</v>
      </c>
      <c r="AM190" t="s">
        <v>237</v>
      </c>
      <c r="AN190" t="s">
        <v>234</v>
      </c>
      <c r="AO190" t="s">
        <v>234</v>
      </c>
      <c r="AP190" t="s">
        <v>237</v>
      </c>
      <c r="AQ190" t="s">
        <v>237</v>
      </c>
      <c r="AR190" t="s">
        <v>237</v>
      </c>
      <c r="AU190" t="s">
        <v>236</v>
      </c>
      <c r="AV190" t="s">
        <v>241</v>
      </c>
      <c r="AW190" t="s">
        <v>237</v>
      </c>
      <c r="AX190" t="s">
        <v>241</v>
      </c>
      <c r="AY190" t="s">
        <v>241</v>
      </c>
      <c r="AZ190" t="s">
        <v>234</v>
      </c>
      <c r="BA190" t="s">
        <v>236</v>
      </c>
      <c r="BB190" t="s">
        <v>241</v>
      </c>
      <c r="BC190" t="s">
        <v>241</v>
      </c>
      <c r="BD190" t="s">
        <v>241</v>
      </c>
      <c r="BE190" t="s">
        <v>241</v>
      </c>
      <c r="BH190" t="s">
        <v>237</v>
      </c>
      <c r="BI190" t="s">
        <v>237</v>
      </c>
      <c r="BJ190" t="s">
        <v>234</v>
      </c>
      <c r="BK190" t="s">
        <v>237</v>
      </c>
      <c r="BL190" t="s">
        <v>234</v>
      </c>
      <c r="BM190" t="s">
        <v>234</v>
      </c>
      <c r="BN190" t="s">
        <v>237</v>
      </c>
      <c r="BO190" t="s">
        <v>237</v>
      </c>
      <c r="BP190" t="s">
        <v>234</v>
      </c>
      <c r="BQ190" t="s">
        <v>234</v>
      </c>
      <c r="BR190" t="s">
        <v>237</v>
      </c>
      <c r="BS190" t="s">
        <v>237</v>
      </c>
      <c r="BT190" t="s">
        <v>241</v>
      </c>
      <c r="BW190" t="s">
        <v>237</v>
      </c>
      <c r="BX190" t="s">
        <v>237</v>
      </c>
      <c r="BY190" t="s">
        <v>237</v>
      </c>
      <c r="BZ190" t="s">
        <v>237</v>
      </c>
      <c r="CA190" t="s">
        <v>234</v>
      </c>
      <c r="CB190" t="s">
        <v>237</v>
      </c>
      <c r="CC190" t="s">
        <v>238</v>
      </c>
      <c r="CD190" t="s">
        <v>237</v>
      </c>
      <c r="CE190" t="s">
        <v>237</v>
      </c>
      <c r="CF190" t="s">
        <v>237</v>
      </c>
      <c r="CG190" t="s">
        <v>237</v>
      </c>
      <c r="CH190" t="s">
        <v>237</v>
      </c>
      <c r="CK190" t="s">
        <v>237</v>
      </c>
      <c r="CL190" t="s">
        <v>238</v>
      </c>
      <c r="CM190" t="s">
        <v>237</v>
      </c>
      <c r="CN190" t="s">
        <v>237</v>
      </c>
      <c r="CO190" t="s">
        <v>234</v>
      </c>
      <c r="CP190" t="s">
        <v>237</v>
      </c>
      <c r="CQ190" t="s">
        <v>234</v>
      </c>
      <c r="DF190" t="s">
        <v>237</v>
      </c>
      <c r="DG190" t="s">
        <v>237</v>
      </c>
      <c r="DH190" t="s">
        <v>237</v>
      </c>
      <c r="DI190" t="s">
        <v>234</v>
      </c>
      <c r="DJ190" t="s">
        <v>237</v>
      </c>
      <c r="DK190" t="s">
        <v>234</v>
      </c>
      <c r="DL190" t="s">
        <v>237</v>
      </c>
      <c r="DM190" t="s">
        <v>236</v>
      </c>
      <c r="DN190" t="s">
        <v>234</v>
      </c>
      <c r="DO190" t="s">
        <v>234</v>
      </c>
      <c r="DP190" t="s">
        <v>241</v>
      </c>
      <c r="DQ190" t="s">
        <v>241</v>
      </c>
      <c r="DR190" t="s">
        <v>241</v>
      </c>
      <c r="DS190" t="s">
        <v>241</v>
      </c>
      <c r="DT190" t="s">
        <v>234</v>
      </c>
      <c r="DX190" t="s">
        <v>237</v>
      </c>
      <c r="DY190" t="s">
        <v>237</v>
      </c>
      <c r="DZ190" t="s">
        <v>237</v>
      </c>
      <c r="EA190" t="s">
        <v>237</v>
      </c>
      <c r="EB190" t="s">
        <v>234</v>
      </c>
      <c r="EC190" t="s">
        <v>234</v>
      </c>
      <c r="ED190" t="s">
        <v>234</v>
      </c>
      <c r="EE190" t="s">
        <v>236</v>
      </c>
      <c r="EF190" t="s">
        <v>241</v>
      </c>
      <c r="EG190" t="s">
        <v>241</v>
      </c>
      <c r="EH190" t="s">
        <v>236</v>
      </c>
      <c r="EI190" t="s">
        <v>236</v>
      </c>
      <c r="EJ190" t="s">
        <v>237</v>
      </c>
      <c r="EK190" t="s">
        <v>234</v>
      </c>
      <c r="EL190" t="s">
        <v>238</v>
      </c>
      <c r="EM190" t="s">
        <v>234</v>
      </c>
      <c r="EN190" t="s">
        <v>237</v>
      </c>
      <c r="EO190" t="s">
        <v>234</v>
      </c>
      <c r="EP190" t="s">
        <v>241</v>
      </c>
      <c r="EQ190" t="s">
        <v>241</v>
      </c>
      <c r="ER190" t="s">
        <v>241</v>
      </c>
      <c r="ES190" t="s">
        <v>241</v>
      </c>
      <c r="ET190" t="s">
        <v>236</v>
      </c>
      <c r="EU190" t="s">
        <v>236</v>
      </c>
      <c r="EV190" t="s">
        <v>236</v>
      </c>
      <c r="EW190" t="s">
        <v>234</v>
      </c>
      <c r="EX190" t="s">
        <v>241</v>
      </c>
      <c r="EY190" t="s">
        <v>236</v>
      </c>
      <c r="EZ190" t="s">
        <v>236</v>
      </c>
      <c r="FA190" t="s">
        <v>241</v>
      </c>
      <c r="FB190" t="s">
        <v>237</v>
      </c>
      <c r="FC190" t="s">
        <v>241</v>
      </c>
      <c r="FD190" t="s">
        <v>241</v>
      </c>
      <c r="FE190" t="s">
        <v>236</v>
      </c>
      <c r="FF190" t="s">
        <v>236</v>
      </c>
      <c r="FG190" t="s">
        <v>241</v>
      </c>
      <c r="FH190" t="s">
        <v>234</v>
      </c>
      <c r="FI190" t="s">
        <v>241</v>
      </c>
      <c r="FJ190" t="s">
        <v>236</v>
      </c>
      <c r="FK190" t="s">
        <v>234</v>
      </c>
      <c r="FL190" t="s">
        <v>241</v>
      </c>
      <c r="FM190" t="s">
        <v>236</v>
      </c>
      <c r="FN190" t="s">
        <v>241</v>
      </c>
      <c r="FO190" t="s">
        <v>237</v>
      </c>
      <c r="FP190" t="s">
        <v>236</v>
      </c>
      <c r="FQ190" t="s">
        <v>236</v>
      </c>
      <c r="FR190" t="s">
        <v>241</v>
      </c>
      <c r="FU190" t="s">
        <v>237</v>
      </c>
      <c r="FV190" t="s">
        <v>237</v>
      </c>
      <c r="FW190" t="s">
        <v>237</v>
      </c>
      <c r="FX190" t="s">
        <v>237</v>
      </c>
      <c r="FY190" t="s">
        <v>234</v>
      </c>
      <c r="FZ190" t="s">
        <v>234</v>
      </c>
      <c r="GA190" t="s">
        <v>234</v>
      </c>
      <c r="GB190" t="s">
        <v>241</v>
      </c>
      <c r="GC190" t="s">
        <v>237</v>
      </c>
      <c r="GD190" t="s">
        <v>236</v>
      </c>
      <c r="GE190" t="s">
        <v>236</v>
      </c>
      <c r="GF190" t="s">
        <v>236</v>
      </c>
      <c r="GG190" t="s">
        <v>237</v>
      </c>
      <c r="GH190" t="s">
        <v>237</v>
      </c>
      <c r="GI190" t="s">
        <v>241</v>
      </c>
      <c r="GJ190" t="s">
        <v>237</v>
      </c>
      <c r="GK190" t="s">
        <v>234</v>
      </c>
      <c r="GL190" t="s">
        <v>234</v>
      </c>
      <c r="GM190" t="s">
        <v>234</v>
      </c>
      <c r="GN190" t="s">
        <v>241</v>
      </c>
      <c r="GO190" t="s">
        <v>237</v>
      </c>
      <c r="GP190" t="s">
        <v>241</v>
      </c>
      <c r="GQ190" t="s">
        <v>241</v>
      </c>
      <c r="GR190" t="s">
        <v>236</v>
      </c>
      <c r="GS190" t="s">
        <v>234</v>
      </c>
      <c r="GT190" t="s">
        <v>234</v>
      </c>
      <c r="GU190" t="s">
        <v>234</v>
      </c>
      <c r="GV190" t="s">
        <v>236</v>
      </c>
      <c r="GW190" t="s">
        <v>234</v>
      </c>
      <c r="GX190" t="s">
        <v>236</v>
      </c>
      <c r="GY190" t="s">
        <v>236</v>
      </c>
      <c r="GZ190" t="s">
        <v>241</v>
      </c>
      <c r="HA190" t="s">
        <v>241</v>
      </c>
      <c r="HB190" t="s">
        <v>236</v>
      </c>
      <c r="HC190" t="s">
        <v>236</v>
      </c>
      <c r="HD190" t="s">
        <v>241</v>
      </c>
      <c r="HE190" t="s">
        <v>241</v>
      </c>
      <c r="HF190" t="s">
        <v>241</v>
      </c>
      <c r="HG190" t="s">
        <v>241</v>
      </c>
      <c r="HH190" t="s">
        <v>241</v>
      </c>
      <c r="HI190" t="s">
        <v>236</v>
      </c>
      <c r="HJ190" t="s">
        <v>236</v>
      </c>
      <c r="HK190" t="s">
        <v>241</v>
      </c>
      <c r="HL190" t="s">
        <v>234</v>
      </c>
      <c r="HM190" t="s">
        <v>234</v>
      </c>
      <c r="HN190" t="s">
        <v>241</v>
      </c>
      <c r="HO190" t="s">
        <v>241</v>
      </c>
      <c r="HP190" t="s">
        <v>236</v>
      </c>
    </row>
    <row r="191" spans="1:224" x14ac:dyDescent="0.2">
      <c r="A191" t="s">
        <v>427</v>
      </c>
      <c r="B191" t="s">
        <v>234</v>
      </c>
      <c r="C191" t="s">
        <v>234</v>
      </c>
      <c r="D191" t="s">
        <v>234</v>
      </c>
      <c r="E191" t="s">
        <v>234</v>
      </c>
      <c r="F191" t="s">
        <v>234</v>
      </c>
      <c r="G191" t="s">
        <v>234</v>
      </c>
      <c r="H191" t="s">
        <v>234</v>
      </c>
      <c r="I191" t="s">
        <v>234</v>
      </c>
      <c r="J191" t="s">
        <v>234</v>
      </c>
      <c r="K191" t="s">
        <v>234</v>
      </c>
      <c r="L191" t="s">
        <v>234</v>
      </c>
      <c r="M191" t="s">
        <v>234</v>
      </c>
      <c r="N191" t="s">
        <v>234</v>
      </c>
      <c r="Q191" t="s">
        <v>238</v>
      </c>
      <c r="R191" t="s">
        <v>241</v>
      </c>
      <c r="S191" t="s">
        <v>234</v>
      </c>
      <c r="T191" t="s">
        <v>234</v>
      </c>
      <c r="U191" t="s">
        <v>234</v>
      </c>
      <c r="V191" t="s">
        <v>234</v>
      </c>
      <c r="W191" t="s">
        <v>236</v>
      </c>
      <c r="X191" t="s">
        <v>234</v>
      </c>
      <c r="Y191" t="s">
        <v>234</v>
      </c>
      <c r="Z191" t="s">
        <v>236</v>
      </c>
      <c r="AA191" t="s">
        <v>234</v>
      </c>
      <c r="AB191" t="s">
        <v>234</v>
      </c>
      <c r="AC191" t="s">
        <v>234</v>
      </c>
      <c r="AF191" t="s">
        <v>234</v>
      </c>
      <c r="AG191" t="s">
        <v>234</v>
      </c>
      <c r="AH191" t="s">
        <v>236</v>
      </c>
      <c r="AI191" t="s">
        <v>234</v>
      </c>
      <c r="AJ191" t="s">
        <v>234</v>
      </c>
      <c r="AK191" t="s">
        <v>234</v>
      </c>
      <c r="AL191" t="s">
        <v>234</v>
      </c>
      <c r="AM191" t="s">
        <v>234</v>
      </c>
      <c r="AN191" t="s">
        <v>234</v>
      </c>
      <c r="AO191" t="s">
        <v>234</v>
      </c>
      <c r="AP191" t="s">
        <v>234</v>
      </c>
      <c r="AQ191" t="s">
        <v>234</v>
      </c>
      <c r="AR191" t="s">
        <v>234</v>
      </c>
      <c r="AU191" t="s">
        <v>234</v>
      </c>
      <c r="AV191" t="s">
        <v>234</v>
      </c>
      <c r="AW191" t="s">
        <v>234</v>
      </c>
      <c r="AX191" t="s">
        <v>236</v>
      </c>
      <c r="AY191" t="s">
        <v>241</v>
      </c>
      <c r="AZ191" t="s">
        <v>234</v>
      </c>
      <c r="BA191" t="s">
        <v>234</v>
      </c>
      <c r="BB191" t="s">
        <v>234</v>
      </c>
      <c r="BC191" t="s">
        <v>234</v>
      </c>
      <c r="BD191" t="s">
        <v>234</v>
      </c>
      <c r="BE191" t="s">
        <v>234</v>
      </c>
      <c r="BH191" t="s">
        <v>234</v>
      </c>
      <c r="BI191" t="s">
        <v>234</v>
      </c>
      <c r="BJ191" t="s">
        <v>234</v>
      </c>
      <c r="BK191" t="s">
        <v>234</v>
      </c>
      <c r="BL191" t="s">
        <v>234</v>
      </c>
      <c r="BM191" t="s">
        <v>234</v>
      </c>
      <c r="BN191" t="s">
        <v>234</v>
      </c>
      <c r="BO191" t="s">
        <v>234</v>
      </c>
      <c r="BP191" t="s">
        <v>234</v>
      </c>
      <c r="BQ191" t="s">
        <v>234</v>
      </c>
      <c r="BR191" t="s">
        <v>234</v>
      </c>
      <c r="BS191" t="s">
        <v>234</v>
      </c>
      <c r="BT191" t="s">
        <v>236</v>
      </c>
      <c r="BW191" t="s">
        <v>234</v>
      </c>
      <c r="BX191" t="s">
        <v>234</v>
      </c>
      <c r="BY191" t="s">
        <v>234</v>
      </c>
      <c r="BZ191" t="s">
        <v>234</v>
      </c>
      <c r="CA191" t="s">
        <v>234</v>
      </c>
      <c r="CB191" t="s">
        <v>234</v>
      </c>
      <c r="CC191" t="s">
        <v>238</v>
      </c>
      <c r="CD191" t="s">
        <v>234</v>
      </c>
      <c r="CE191" t="s">
        <v>234</v>
      </c>
      <c r="CF191" t="s">
        <v>234</v>
      </c>
      <c r="CG191" t="s">
        <v>234</v>
      </c>
      <c r="CH191" t="s">
        <v>234</v>
      </c>
      <c r="CK191" t="s">
        <v>234</v>
      </c>
      <c r="CL191" t="s">
        <v>234</v>
      </c>
      <c r="CM191" t="s">
        <v>234</v>
      </c>
      <c r="CN191" t="s">
        <v>234</v>
      </c>
      <c r="CO191" t="s">
        <v>234</v>
      </c>
      <c r="CP191" t="s">
        <v>234</v>
      </c>
      <c r="CQ191" t="s">
        <v>234</v>
      </c>
      <c r="DF191" t="s">
        <v>234</v>
      </c>
      <c r="DG191" t="s">
        <v>234</v>
      </c>
      <c r="DH191" t="s">
        <v>234</v>
      </c>
      <c r="DI191" t="s">
        <v>234</v>
      </c>
      <c r="DJ191" t="s">
        <v>234</v>
      </c>
      <c r="DK191" t="s">
        <v>234</v>
      </c>
      <c r="DL191" t="s">
        <v>234</v>
      </c>
      <c r="DM191" t="s">
        <v>234</v>
      </c>
      <c r="DN191" t="s">
        <v>234</v>
      </c>
      <c r="DO191" t="s">
        <v>234</v>
      </c>
      <c r="DP191" t="s">
        <v>234</v>
      </c>
      <c r="DQ191" t="s">
        <v>234</v>
      </c>
      <c r="DR191" t="s">
        <v>234</v>
      </c>
      <c r="DS191" t="s">
        <v>234</v>
      </c>
      <c r="DT191" t="s">
        <v>234</v>
      </c>
      <c r="DX191" t="s">
        <v>234</v>
      </c>
      <c r="DY191" t="s">
        <v>234</v>
      </c>
      <c r="DZ191" t="s">
        <v>234</v>
      </c>
      <c r="EA191" t="s">
        <v>234</v>
      </c>
      <c r="EB191" t="s">
        <v>234</v>
      </c>
      <c r="EC191" t="s">
        <v>234</v>
      </c>
      <c r="ED191" t="s">
        <v>234</v>
      </c>
      <c r="EE191" t="s">
        <v>234</v>
      </c>
      <c r="EF191" t="s">
        <v>234</v>
      </c>
      <c r="EG191" t="s">
        <v>234</v>
      </c>
      <c r="EH191" t="s">
        <v>234</v>
      </c>
      <c r="EI191" t="s">
        <v>234</v>
      </c>
      <c r="EJ191" t="s">
        <v>234</v>
      </c>
      <c r="EK191" t="s">
        <v>234</v>
      </c>
      <c r="EL191" t="s">
        <v>234</v>
      </c>
      <c r="EM191" t="s">
        <v>234</v>
      </c>
      <c r="EN191" t="s">
        <v>234</v>
      </c>
      <c r="EO191" t="s">
        <v>234</v>
      </c>
      <c r="EP191" t="s">
        <v>234</v>
      </c>
      <c r="EQ191" t="s">
        <v>234</v>
      </c>
      <c r="ER191" t="s">
        <v>234</v>
      </c>
      <c r="ES191" t="s">
        <v>234</v>
      </c>
      <c r="ET191" t="s">
        <v>234</v>
      </c>
      <c r="EU191" t="s">
        <v>234</v>
      </c>
      <c r="EV191" t="s">
        <v>234</v>
      </c>
      <c r="EW191" t="s">
        <v>234</v>
      </c>
      <c r="EX191" t="s">
        <v>234</v>
      </c>
      <c r="EY191" t="s">
        <v>234</v>
      </c>
      <c r="EZ191" t="s">
        <v>234</v>
      </c>
      <c r="FA191" t="s">
        <v>234</v>
      </c>
      <c r="FB191" t="s">
        <v>234</v>
      </c>
      <c r="FC191" t="s">
        <v>234</v>
      </c>
      <c r="FD191" t="s">
        <v>234</v>
      </c>
      <c r="FE191" t="s">
        <v>234</v>
      </c>
      <c r="FF191" t="s">
        <v>234</v>
      </c>
      <c r="FG191" t="s">
        <v>234</v>
      </c>
      <c r="FH191" t="s">
        <v>234</v>
      </c>
      <c r="FI191" t="s">
        <v>234</v>
      </c>
      <c r="FJ191" t="s">
        <v>234</v>
      </c>
      <c r="FK191" t="s">
        <v>234</v>
      </c>
      <c r="FL191" t="s">
        <v>234</v>
      </c>
      <c r="FM191" t="s">
        <v>234</v>
      </c>
      <c r="FN191" t="s">
        <v>241</v>
      </c>
      <c r="FO191" t="s">
        <v>234</v>
      </c>
      <c r="FP191" t="s">
        <v>234</v>
      </c>
      <c r="FQ191" t="s">
        <v>234</v>
      </c>
      <c r="FR191" t="s">
        <v>234</v>
      </c>
      <c r="FU191" t="s">
        <v>234</v>
      </c>
      <c r="FV191" t="s">
        <v>234</v>
      </c>
      <c r="FW191" t="s">
        <v>234</v>
      </c>
      <c r="FX191" t="s">
        <v>234</v>
      </c>
      <c r="FY191" t="s">
        <v>234</v>
      </c>
      <c r="FZ191" t="s">
        <v>234</v>
      </c>
      <c r="GA191" t="s">
        <v>234</v>
      </c>
      <c r="GB191" t="s">
        <v>234</v>
      </c>
      <c r="GC191" t="s">
        <v>234</v>
      </c>
      <c r="GD191" t="s">
        <v>234</v>
      </c>
      <c r="GE191" t="s">
        <v>234</v>
      </c>
      <c r="GF191" t="s">
        <v>234</v>
      </c>
      <c r="GG191" t="s">
        <v>234</v>
      </c>
      <c r="GH191" t="s">
        <v>234</v>
      </c>
      <c r="GI191" t="s">
        <v>234</v>
      </c>
      <c r="GJ191" t="s">
        <v>234</v>
      </c>
      <c r="GK191" t="s">
        <v>234</v>
      </c>
      <c r="GL191" t="s">
        <v>234</v>
      </c>
      <c r="GM191" t="s">
        <v>234</v>
      </c>
      <c r="GN191" t="s">
        <v>234</v>
      </c>
      <c r="GO191" t="s">
        <v>234</v>
      </c>
      <c r="GP191" t="s">
        <v>234</v>
      </c>
      <c r="GQ191" t="s">
        <v>234</v>
      </c>
      <c r="GR191" t="s">
        <v>234</v>
      </c>
      <c r="GS191" t="s">
        <v>234</v>
      </c>
      <c r="GT191" t="s">
        <v>234</v>
      </c>
      <c r="GU191" t="s">
        <v>234</v>
      </c>
      <c r="GV191" t="s">
        <v>234</v>
      </c>
      <c r="GW191" t="s">
        <v>234</v>
      </c>
      <c r="GX191" t="s">
        <v>234</v>
      </c>
      <c r="GY191" t="s">
        <v>234</v>
      </c>
      <c r="GZ191" t="s">
        <v>234</v>
      </c>
      <c r="HA191" t="s">
        <v>234</v>
      </c>
      <c r="HB191" t="s">
        <v>234</v>
      </c>
      <c r="HC191" t="s">
        <v>234</v>
      </c>
      <c r="HD191" t="s">
        <v>234</v>
      </c>
      <c r="HE191" t="s">
        <v>234</v>
      </c>
      <c r="HF191" t="s">
        <v>234</v>
      </c>
      <c r="HG191" t="s">
        <v>234</v>
      </c>
      <c r="HH191" t="s">
        <v>234</v>
      </c>
      <c r="HI191" t="s">
        <v>234</v>
      </c>
      <c r="HJ191" t="s">
        <v>234</v>
      </c>
      <c r="HK191" t="s">
        <v>234</v>
      </c>
      <c r="HL191" t="s">
        <v>234</v>
      </c>
      <c r="HM191" t="s">
        <v>234</v>
      </c>
      <c r="HN191" t="s">
        <v>234</v>
      </c>
      <c r="HO191" t="s">
        <v>234</v>
      </c>
      <c r="HP191" t="s">
        <v>234</v>
      </c>
    </row>
    <row r="192" spans="1:224" x14ac:dyDescent="0.2">
      <c r="A192" t="s">
        <v>428</v>
      </c>
      <c r="B192" t="s">
        <v>234</v>
      </c>
      <c r="C192" t="s">
        <v>234</v>
      </c>
      <c r="D192" t="s">
        <v>236</v>
      </c>
      <c r="E192" t="s">
        <v>234</v>
      </c>
      <c r="F192" t="s">
        <v>234</v>
      </c>
      <c r="G192" t="s">
        <v>234</v>
      </c>
      <c r="H192" t="s">
        <v>234</v>
      </c>
      <c r="I192" t="s">
        <v>236</v>
      </c>
      <c r="J192" t="s">
        <v>234</v>
      </c>
      <c r="K192" t="s">
        <v>234</v>
      </c>
      <c r="L192" t="s">
        <v>234</v>
      </c>
      <c r="M192" t="s">
        <v>234</v>
      </c>
      <c r="N192" t="s">
        <v>234</v>
      </c>
      <c r="Q192" t="s">
        <v>234</v>
      </c>
      <c r="R192" t="s">
        <v>234</v>
      </c>
      <c r="S192" t="s">
        <v>234</v>
      </c>
      <c r="T192" t="s">
        <v>234</v>
      </c>
      <c r="U192" t="s">
        <v>234</v>
      </c>
      <c r="V192" t="s">
        <v>234</v>
      </c>
      <c r="W192" t="s">
        <v>236</v>
      </c>
      <c r="X192" t="s">
        <v>234</v>
      </c>
      <c r="Y192" t="s">
        <v>234</v>
      </c>
      <c r="Z192" t="s">
        <v>236</v>
      </c>
      <c r="AA192" t="s">
        <v>234</v>
      </c>
      <c r="AB192" t="s">
        <v>234</v>
      </c>
      <c r="AC192" t="s">
        <v>234</v>
      </c>
      <c r="AF192" t="s">
        <v>234</v>
      </c>
      <c r="AG192" t="s">
        <v>234</v>
      </c>
      <c r="AH192" t="s">
        <v>236</v>
      </c>
      <c r="AI192" t="s">
        <v>234</v>
      </c>
      <c r="AJ192" t="s">
        <v>234</v>
      </c>
      <c r="AK192" t="s">
        <v>234</v>
      </c>
      <c r="AL192" t="s">
        <v>234</v>
      </c>
      <c r="AM192" t="s">
        <v>234</v>
      </c>
      <c r="AN192" t="s">
        <v>234</v>
      </c>
      <c r="AO192" t="s">
        <v>234</v>
      </c>
      <c r="AP192" t="s">
        <v>234</v>
      </c>
      <c r="AQ192" t="s">
        <v>234</v>
      </c>
      <c r="AR192" t="s">
        <v>234</v>
      </c>
      <c r="AU192" t="s">
        <v>234</v>
      </c>
      <c r="AV192" t="s">
        <v>234</v>
      </c>
      <c r="AW192" t="s">
        <v>234</v>
      </c>
      <c r="AX192" t="s">
        <v>236</v>
      </c>
      <c r="AY192" t="s">
        <v>234</v>
      </c>
      <c r="AZ192" t="s">
        <v>234</v>
      </c>
      <c r="BA192" t="s">
        <v>234</v>
      </c>
      <c r="BB192" t="s">
        <v>234</v>
      </c>
      <c r="BC192" t="s">
        <v>234</v>
      </c>
      <c r="BD192" t="s">
        <v>234</v>
      </c>
      <c r="BE192" t="s">
        <v>234</v>
      </c>
      <c r="BH192" t="s">
        <v>234</v>
      </c>
      <c r="BI192" t="s">
        <v>234</v>
      </c>
      <c r="BJ192" t="s">
        <v>234</v>
      </c>
      <c r="BK192" t="s">
        <v>234</v>
      </c>
      <c r="BL192" t="s">
        <v>234</v>
      </c>
      <c r="BM192" t="s">
        <v>234</v>
      </c>
      <c r="BN192" t="s">
        <v>234</v>
      </c>
      <c r="BO192" t="s">
        <v>234</v>
      </c>
      <c r="BP192" t="s">
        <v>236</v>
      </c>
      <c r="BQ192" t="s">
        <v>234</v>
      </c>
      <c r="BR192" t="s">
        <v>234</v>
      </c>
      <c r="BS192" t="s">
        <v>234</v>
      </c>
      <c r="BT192" t="s">
        <v>236</v>
      </c>
      <c r="BW192" t="s">
        <v>234</v>
      </c>
      <c r="BX192" t="s">
        <v>234</v>
      </c>
      <c r="BY192" t="s">
        <v>234</v>
      </c>
      <c r="BZ192" t="s">
        <v>234</v>
      </c>
      <c r="CA192" t="s">
        <v>234</v>
      </c>
      <c r="CB192" t="s">
        <v>234</v>
      </c>
      <c r="CC192" t="s">
        <v>238</v>
      </c>
      <c r="CD192" t="s">
        <v>234</v>
      </c>
      <c r="CE192" t="s">
        <v>234</v>
      </c>
      <c r="CF192" t="s">
        <v>234</v>
      </c>
      <c r="CG192" t="s">
        <v>234</v>
      </c>
      <c r="CH192" t="s">
        <v>234</v>
      </c>
      <c r="CK192" t="s">
        <v>234</v>
      </c>
      <c r="CL192" t="s">
        <v>234</v>
      </c>
      <c r="CM192" t="s">
        <v>234</v>
      </c>
      <c r="CN192" t="s">
        <v>234</v>
      </c>
      <c r="CO192" t="s">
        <v>234</v>
      </c>
      <c r="CP192" t="s">
        <v>234</v>
      </c>
      <c r="CQ192" t="s">
        <v>234</v>
      </c>
      <c r="DF192" t="s">
        <v>234</v>
      </c>
      <c r="DG192" t="s">
        <v>234</v>
      </c>
      <c r="DH192" t="s">
        <v>234</v>
      </c>
      <c r="DI192" t="s">
        <v>234</v>
      </c>
      <c r="DJ192" t="s">
        <v>234</v>
      </c>
      <c r="DK192" t="s">
        <v>234</v>
      </c>
      <c r="DL192" t="s">
        <v>234</v>
      </c>
      <c r="DM192" t="s">
        <v>234</v>
      </c>
      <c r="DN192" t="s">
        <v>234</v>
      </c>
      <c r="DO192" t="s">
        <v>234</v>
      </c>
      <c r="DP192" t="s">
        <v>234</v>
      </c>
      <c r="DQ192" t="s">
        <v>234</v>
      </c>
      <c r="DR192" t="s">
        <v>234</v>
      </c>
      <c r="DS192" t="s">
        <v>234</v>
      </c>
      <c r="DT192" t="s">
        <v>234</v>
      </c>
      <c r="DX192" t="s">
        <v>234</v>
      </c>
      <c r="DY192" t="s">
        <v>234</v>
      </c>
      <c r="DZ192" t="s">
        <v>234</v>
      </c>
      <c r="EA192" t="s">
        <v>234</v>
      </c>
      <c r="EB192" t="s">
        <v>237</v>
      </c>
      <c r="EC192" t="s">
        <v>234</v>
      </c>
      <c r="ED192" t="s">
        <v>234</v>
      </c>
      <c r="EE192" t="s">
        <v>234</v>
      </c>
      <c r="EF192" t="s">
        <v>234</v>
      </c>
      <c r="EG192" t="s">
        <v>234</v>
      </c>
      <c r="EH192" t="s">
        <v>234</v>
      </c>
      <c r="EI192" t="s">
        <v>234</v>
      </c>
      <c r="EJ192" t="s">
        <v>234</v>
      </c>
      <c r="EK192" t="s">
        <v>234</v>
      </c>
      <c r="EL192" t="s">
        <v>237</v>
      </c>
      <c r="EM192" t="s">
        <v>234</v>
      </c>
      <c r="EN192" t="s">
        <v>234</v>
      </c>
      <c r="EO192" t="s">
        <v>234</v>
      </c>
      <c r="EP192" t="s">
        <v>234</v>
      </c>
      <c r="EQ192" t="s">
        <v>234</v>
      </c>
      <c r="ER192" t="s">
        <v>234</v>
      </c>
      <c r="ES192" t="s">
        <v>234</v>
      </c>
      <c r="ET192" t="s">
        <v>234</v>
      </c>
      <c r="EU192" t="s">
        <v>234</v>
      </c>
      <c r="EV192" t="s">
        <v>234</v>
      </c>
      <c r="EW192" t="s">
        <v>234</v>
      </c>
      <c r="EX192" t="s">
        <v>234</v>
      </c>
      <c r="EY192" t="s">
        <v>234</v>
      </c>
      <c r="EZ192" t="s">
        <v>234</v>
      </c>
      <c r="FA192" t="s">
        <v>234</v>
      </c>
      <c r="FB192" t="s">
        <v>234</v>
      </c>
      <c r="FC192" t="s">
        <v>234</v>
      </c>
      <c r="FD192" t="s">
        <v>241</v>
      </c>
      <c r="FE192" t="s">
        <v>234</v>
      </c>
      <c r="FF192" t="s">
        <v>234</v>
      </c>
      <c r="FG192" t="s">
        <v>234</v>
      </c>
      <c r="FH192" t="s">
        <v>234</v>
      </c>
      <c r="FI192" t="s">
        <v>234</v>
      </c>
      <c r="FJ192" t="s">
        <v>234</v>
      </c>
      <c r="FK192" t="s">
        <v>234</v>
      </c>
      <c r="FL192" t="s">
        <v>234</v>
      </c>
      <c r="FM192" t="s">
        <v>234</v>
      </c>
      <c r="FN192" t="s">
        <v>234</v>
      </c>
      <c r="FO192" t="s">
        <v>234</v>
      </c>
      <c r="FP192" t="s">
        <v>234</v>
      </c>
      <c r="FQ192" t="s">
        <v>234</v>
      </c>
      <c r="FR192" t="s">
        <v>234</v>
      </c>
      <c r="FU192" t="s">
        <v>237</v>
      </c>
      <c r="FV192" t="s">
        <v>234</v>
      </c>
      <c r="FW192" t="s">
        <v>234</v>
      </c>
      <c r="FX192" t="s">
        <v>234</v>
      </c>
      <c r="FY192" t="s">
        <v>234</v>
      </c>
      <c r="FZ192" t="s">
        <v>234</v>
      </c>
      <c r="GA192" t="s">
        <v>234</v>
      </c>
      <c r="GB192" t="s">
        <v>234</v>
      </c>
      <c r="GC192" t="s">
        <v>234</v>
      </c>
      <c r="GD192" t="s">
        <v>234</v>
      </c>
      <c r="GE192" t="s">
        <v>241</v>
      </c>
      <c r="GF192" t="s">
        <v>234</v>
      </c>
      <c r="GG192" t="s">
        <v>237</v>
      </c>
      <c r="GH192" t="s">
        <v>234</v>
      </c>
      <c r="GI192" t="s">
        <v>234</v>
      </c>
      <c r="GJ192" t="s">
        <v>234</v>
      </c>
      <c r="GK192" t="s">
        <v>237</v>
      </c>
      <c r="GL192" t="s">
        <v>237</v>
      </c>
      <c r="GM192" t="s">
        <v>234</v>
      </c>
      <c r="GN192" t="s">
        <v>234</v>
      </c>
      <c r="GO192" t="s">
        <v>234</v>
      </c>
      <c r="GP192" t="s">
        <v>234</v>
      </c>
      <c r="GQ192" t="s">
        <v>234</v>
      </c>
      <c r="GR192" t="s">
        <v>234</v>
      </c>
      <c r="GS192" t="s">
        <v>234</v>
      </c>
      <c r="GT192" t="s">
        <v>234</v>
      </c>
      <c r="GU192" t="s">
        <v>234</v>
      </c>
      <c r="GV192" t="s">
        <v>234</v>
      </c>
      <c r="GW192" t="s">
        <v>234</v>
      </c>
      <c r="GX192" t="s">
        <v>234</v>
      </c>
      <c r="GY192" t="s">
        <v>234</v>
      </c>
      <c r="GZ192" t="s">
        <v>234</v>
      </c>
      <c r="HA192" t="s">
        <v>234</v>
      </c>
      <c r="HB192" t="s">
        <v>234</v>
      </c>
      <c r="HC192" t="s">
        <v>234</v>
      </c>
      <c r="HD192" t="s">
        <v>234</v>
      </c>
      <c r="HE192" t="s">
        <v>234</v>
      </c>
      <c r="HF192" t="s">
        <v>234</v>
      </c>
      <c r="HG192" t="s">
        <v>234</v>
      </c>
      <c r="HH192" t="s">
        <v>234</v>
      </c>
      <c r="HI192" t="s">
        <v>234</v>
      </c>
      <c r="HJ192" t="s">
        <v>241</v>
      </c>
      <c r="HK192" t="s">
        <v>234</v>
      </c>
      <c r="HL192" t="s">
        <v>234</v>
      </c>
      <c r="HM192" t="s">
        <v>234</v>
      </c>
      <c r="HN192" t="s">
        <v>234</v>
      </c>
      <c r="HO192" t="s">
        <v>234</v>
      </c>
      <c r="HP192" t="s">
        <v>234</v>
      </c>
    </row>
    <row r="193" spans="1:224" x14ac:dyDescent="0.2">
      <c r="A193" t="s">
        <v>429</v>
      </c>
      <c r="B193" t="s">
        <v>234</v>
      </c>
      <c r="C193" t="s">
        <v>234</v>
      </c>
      <c r="D193" t="s">
        <v>236</v>
      </c>
      <c r="E193" t="s">
        <v>237</v>
      </c>
      <c r="F193" t="s">
        <v>234</v>
      </c>
      <c r="G193" t="s">
        <v>241</v>
      </c>
      <c r="H193" t="s">
        <v>234</v>
      </c>
      <c r="I193" t="s">
        <v>236</v>
      </c>
      <c r="J193" t="s">
        <v>234</v>
      </c>
      <c r="K193" t="s">
        <v>234</v>
      </c>
      <c r="L193" t="s">
        <v>234</v>
      </c>
      <c r="M193" t="s">
        <v>234</v>
      </c>
      <c r="N193" t="s">
        <v>234</v>
      </c>
      <c r="Q193" t="s">
        <v>234</v>
      </c>
      <c r="R193" t="s">
        <v>234</v>
      </c>
      <c r="S193" t="s">
        <v>234</v>
      </c>
      <c r="T193" t="s">
        <v>234</v>
      </c>
      <c r="U193" t="s">
        <v>234</v>
      </c>
      <c r="V193" t="s">
        <v>234</v>
      </c>
      <c r="W193" t="s">
        <v>236</v>
      </c>
      <c r="X193" t="s">
        <v>236</v>
      </c>
      <c r="Y193" t="s">
        <v>234</v>
      </c>
      <c r="Z193" t="s">
        <v>236</v>
      </c>
      <c r="AA193" t="s">
        <v>234</v>
      </c>
      <c r="AB193" t="s">
        <v>234</v>
      </c>
      <c r="AC193" t="s">
        <v>234</v>
      </c>
      <c r="AF193" t="s">
        <v>234</v>
      </c>
      <c r="AG193" t="s">
        <v>234</v>
      </c>
      <c r="AH193" t="s">
        <v>236</v>
      </c>
      <c r="AI193" t="s">
        <v>234</v>
      </c>
      <c r="AJ193" t="s">
        <v>234</v>
      </c>
      <c r="AK193" t="s">
        <v>234</v>
      </c>
      <c r="AL193" t="s">
        <v>234</v>
      </c>
      <c r="AM193" t="s">
        <v>234</v>
      </c>
      <c r="AN193" t="s">
        <v>234</v>
      </c>
      <c r="AO193" t="s">
        <v>234</v>
      </c>
      <c r="AP193" t="s">
        <v>234</v>
      </c>
      <c r="AQ193" t="s">
        <v>234</v>
      </c>
      <c r="AR193" t="s">
        <v>234</v>
      </c>
      <c r="AU193" t="s">
        <v>234</v>
      </c>
      <c r="AV193" t="s">
        <v>234</v>
      </c>
      <c r="AW193" t="s">
        <v>234</v>
      </c>
      <c r="AX193" t="s">
        <v>236</v>
      </c>
      <c r="AY193" t="s">
        <v>237</v>
      </c>
      <c r="AZ193" t="s">
        <v>234</v>
      </c>
      <c r="BA193" t="s">
        <v>234</v>
      </c>
      <c r="BB193" t="s">
        <v>237</v>
      </c>
      <c r="BC193" t="s">
        <v>238</v>
      </c>
      <c r="BD193" t="s">
        <v>234</v>
      </c>
      <c r="BE193" t="s">
        <v>234</v>
      </c>
      <c r="BH193" t="s">
        <v>234</v>
      </c>
      <c r="BI193" t="s">
        <v>234</v>
      </c>
      <c r="BJ193" t="s">
        <v>234</v>
      </c>
      <c r="BK193" t="s">
        <v>234</v>
      </c>
      <c r="BL193" t="s">
        <v>234</v>
      </c>
      <c r="BM193" t="s">
        <v>234</v>
      </c>
      <c r="BN193" t="s">
        <v>234</v>
      </c>
      <c r="BO193" t="s">
        <v>234</v>
      </c>
      <c r="BP193" t="s">
        <v>236</v>
      </c>
      <c r="BQ193" t="s">
        <v>234</v>
      </c>
      <c r="BR193" t="s">
        <v>234</v>
      </c>
      <c r="BS193" t="s">
        <v>234</v>
      </c>
      <c r="BT193" t="s">
        <v>236</v>
      </c>
      <c r="BW193" t="s">
        <v>234</v>
      </c>
      <c r="BX193" t="s">
        <v>234</v>
      </c>
      <c r="BY193" t="s">
        <v>234</v>
      </c>
      <c r="BZ193" t="s">
        <v>234</v>
      </c>
      <c r="CA193" t="s">
        <v>234</v>
      </c>
      <c r="CB193" t="s">
        <v>234</v>
      </c>
      <c r="CC193" t="s">
        <v>238</v>
      </c>
      <c r="CD193" t="s">
        <v>234</v>
      </c>
      <c r="CE193" t="s">
        <v>234</v>
      </c>
      <c r="CF193" t="s">
        <v>234</v>
      </c>
      <c r="CG193" t="s">
        <v>234</v>
      </c>
      <c r="CH193" t="s">
        <v>234</v>
      </c>
      <c r="CK193" t="s">
        <v>234</v>
      </c>
      <c r="CL193" t="s">
        <v>234</v>
      </c>
      <c r="CM193" t="s">
        <v>234</v>
      </c>
      <c r="CN193" t="s">
        <v>234</v>
      </c>
      <c r="CO193" t="s">
        <v>234</v>
      </c>
      <c r="CP193" t="s">
        <v>234</v>
      </c>
      <c r="CQ193" t="s">
        <v>234</v>
      </c>
      <c r="DF193" t="s">
        <v>234</v>
      </c>
      <c r="DG193" t="s">
        <v>234</v>
      </c>
      <c r="DH193" t="s">
        <v>234</v>
      </c>
      <c r="DI193" t="s">
        <v>234</v>
      </c>
      <c r="DJ193" t="s">
        <v>234</v>
      </c>
      <c r="DK193" t="s">
        <v>234</v>
      </c>
      <c r="DL193" t="s">
        <v>234</v>
      </c>
      <c r="DM193" t="s">
        <v>234</v>
      </c>
      <c r="DN193" t="s">
        <v>234</v>
      </c>
      <c r="DO193" t="s">
        <v>234</v>
      </c>
      <c r="DP193" t="s">
        <v>234</v>
      </c>
      <c r="DQ193" t="s">
        <v>234</v>
      </c>
      <c r="DR193" t="s">
        <v>234</v>
      </c>
      <c r="DS193" t="s">
        <v>234</v>
      </c>
      <c r="DT193" t="s">
        <v>234</v>
      </c>
      <c r="DX193" t="s">
        <v>234</v>
      </c>
      <c r="DY193" t="s">
        <v>234</v>
      </c>
      <c r="DZ193" t="s">
        <v>234</v>
      </c>
      <c r="EA193" t="s">
        <v>234</v>
      </c>
      <c r="EB193" t="s">
        <v>235</v>
      </c>
      <c r="EC193" t="s">
        <v>234</v>
      </c>
      <c r="ED193" t="s">
        <v>234</v>
      </c>
      <c r="EE193" t="s">
        <v>234</v>
      </c>
      <c r="EF193" t="s">
        <v>234</v>
      </c>
      <c r="EG193" t="s">
        <v>234</v>
      </c>
      <c r="EH193" t="s">
        <v>234</v>
      </c>
      <c r="EI193" t="s">
        <v>234</v>
      </c>
      <c r="EJ193" t="s">
        <v>234</v>
      </c>
      <c r="EK193" t="s">
        <v>234</v>
      </c>
      <c r="EL193" t="s">
        <v>237</v>
      </c>
      <c r="EM193" t="s">
        <v>234</v>
      </c>
      <c r="EN193" t="s">
        <v>234</v>
      </c>
      <c r="EO193" t="s">
        <v>234</v>
      </c>
      <c r="EP193" t="s">
        <v>234</v>
      </c>
      <c r="EQ193" t="s">
        <v>234</v>
      </c>
      <c r="ER193" t="s">
        <v>234</v>
      </c>
      <c r="ES193" t="s">
        <v>237</v>
      </c>
      <c r="ET193" t="s">
        <v>234</v>
      </c>
      <c r="EU193" t="s">
        <v>234</v>
      </c>
      <c r="EV193" t="s">
        <v>234</v>
      </c>
      <c r="EW193" t="s">
        <v>234</v>
      </c>
      <c r="EX193" t="s">
        <v>234</v>
      </c>
      <c r="EY193" t="s">
        <v>234</v>
      </c>
      <c r="EZ193" t="s">
        <v>234</v>
      </c>
      <c r="FA193" t="s">
        <v>234</v>
      </c>
      <c r="FB193" t="s">
        <v>234</v>
      </c>
      <c r="FC193" t="s">
        <v>234</v>
      </c>
      <c r="FD193" t="s">
        <v>241</v>
      </c>
      <c r="FE193" t="s">
        <v>234</v>
      </c>
      <c r="FF193" t="s">
        <v>234</v>
      </c>
      <c r="FG193" t="s">
        <v>234</v>
      </c>
      <c r="FH193" t="s">
        <v>234</v>
      </c>
      <c r="FI193" t="s">
        <v>234</v>
      </c>
      <c r="FJ193" t="s">
        <v>234</v>
      </c>
      <c r="FK193" t="s">
        <v>234</v>
      </c>
      <c r="FL193" t="s">
        <v>234</v>
      </c>
      <c r="FM193" t="s">
        <v>234</v>
      </c>
      <c r="FN193" t="s">
        <v>234</v>
      </c>
      <c r="FO193" t="s">
        <v>237</v>
      </c>
      <c r="FP193" t="s">
        <v>234</v>
      </c>
      <c r="FQ193" t="s">
        <v>234</v>
      </c>
      <c r="FR193" t="s">
        <v>234</v>
      </c>
      <c r="FU193" t="s">
        <v>234</v>
      </c>
      <c r="FV193" t="s">
        <v>234</v>
      </c>
      <c r="FW193" t="s">
        <v>234</v>
      </c>
      <c r="FX193" t="s">
        <v>234</v>
      </c>
      <c r="FY193" t="s">
        <v>234</v>
      </c>
      <c r="FZ193" t="s">
        <v>234</v>
      </c>
      <c r="GA193" t="s">
        <v>234</v>
      </c>
      <c r="GB193" t="s">
        <v>234</v>
      </c>
      <c r="GC193" t="s">
        <v>234</v>
      </c>
      <c r="GD193" t="s">
        <v>234</v>
      </c>
      <c r="GE193" t="s">
        <v>241</v>
      </c>
      <c r="GF193" t="s">
        <v>234</v>
      </c>
      <c r="GG193" t="s">
        <v>237</v>
      </c>
      <c r="GH193" t="s">
        <v>234</v>
      </c>
      <c r="GI193" t="s">
        <v>234</v>
      </c>
      <c r="GJ193" t="s">
        <v>234</v>
      </c>
      <c r="GK193" t="s">
        <v>237</v>
      </c>
      <c r="GL193" t="s">
        <v>237</v>
      </c>
      <c r="GM193" t="s">
        <v>234</v>
      </c>
      <c r="GN193" t="s">
        <v>234</v>
      </c>
      <c r="GO193" t="s">
        <v>234</v>
      </c>
      <c r="GP193" t="s">
        <v>234</v>
      </c>
      <c r="GQ193" t="s">
        <v>234</v>
      </c>
      <c r="GR193" t="s">
        <v>234</v>
      </c>
      <c r="GS193" t="s">
        <v>234</v>
      </c>
      <c r="GT193" t="s">
        <v>234</v>
      </c>
      <c r="GU193" t="s">
        <v>234</v>
      </c>
      <c r="GV193" t="s">
        <v>234</v>
      </c>
      <c r="GW193" t="s">
        <v>234</v>
      </c>
      <c r="GX193" t="s">
        <v>234</v>
      </c>
      <c r="GY193" t="s">
        <v>234</v>
      </c>
      <c r="GZ193" t="s">
        <v>234</v>
      </c>
      <c r="HA193" t="s">
        <v>234</v>
      </c>
      <c r="HB193" t="s">
        <v>234</v>
      </c>
      <c r="HC193" t="s">
        <v>234</v>
      </c>
      <c r="HD193" t="s">
        <v>234</v>
      </c>
      <c r="HE193" t="s">
        <v>234</v>
      </c>
      <c r="HF193" t="s">
        <v>234</v>
      </c>
      <c r="HG193" t="s">
        <v>234</v>
      </c>
      <c r="HH193" t="s">
        <v>234</v>
      </c>
      <c r="HI193" t="s">
        <v>237</v>
      </c>
      <c r="HJ193" t="s">
        <v>241</v>
      </c>
      <c r="HK193" t="s">
        <v>234</v>
      </c>
      <c r="HL193" t="s">
        <v>234</v>
      </c>
      <c r="HM193" t="s">
        <v>234</v>
      </c>
      <c r="HN193" t="s">
        <v>234</v>
      </c>
      <c r="HO193" t="s">
        <v>234</v>
      </c>
      <c r="HP193" t="s">
        <v>234</v>
      </c>
    </row>
    <row r="194" spans="1:224" x14ac:dyDescent="0.2">
      <c r="A194" t="s">
        <v>430</v>
      </c>
      <c r="B194" t="s">
        <v>234</v>
      </c>
      <c r="C194" t="s">
        <v>234</v>
      </c>
      <c r="D194" t="s">
        <v>234</v>
      </c>
      <c r="E194" t="s">
        <v>234</v>
      </c>
      <c r="F194" t="s">
        <v>234</v>
      </c>
      <c r="G194" t="s">
        <v>234</v>
      </c>
      <c r="H194" t="s">
        <v>234</v>
      </c>
      <c r="I194" t="s">
        <v>235</v>
      </c>
      <c r="J194" t="s">
        <v>234</v>
      </c>
      <c r="K194" t="s">
        <v>234</v>
      </c>
      <c r="L194" t="s">
        <v>234</v>
      </c>
      <c r="M194" t="s">
        <v>234</v>
      </c>
      <c r="N194" t="s">
        <v>234</v>
      </c>
      <c r="Q194" t="s">
        <v>236</v>
      </c>
      <c r="R194" t="s">
        <v>234</v>
      </c>
      <c r="S194" t="s">
        <v>234</v>
      </c>
      <c r="T194" t="s">
        <v>241</v>
      </c>
      <c r="U194" t="s">
        <v>234</v>
      </c>
      <c r="V194" t="s">
        <v>234</v>
      </c>
      <c r="W194" t="s">
        <v>241</v>
      </c>
      <c r="X194" t="s">
        <v>234</v>
      </c>
      <c r="Y194" t="s">
        <v>234</v>
      </c>
      <c r="Z194" t="s">
        <v>241</v>
      </c>
      <c r="AA194" t="s">
        <v>234</v>
      </c>
      <c r="AB194" t="s">
        <v>234</v>
      </c>
      <c r="AC194" t="s">
        <v>234</v>
      </c>
      <c r="AF194" t="s">
        <v>234</v>
      </c>
      <c r="AG194" t="s">
        <v>234</v>
      </c>
      <c r="AH194" t="s">
        <v>236</v>
      </c>
      <c r="AI194" t="s">
        <v>234</v>
      </c>
      <c r="AJ194" t="s">
        <v>234</v>
      </c>
      <c r="AK194" t="s">
        <v>234</v>
      </c>
      <c r="AL194" t="s">
        <v>237</v>
      </c>
      <c r="AM194" t="s">
        <v>237</v>
      </c>
      <c r="AN194" t="s">
        <v>234</v>
      </c>
      <c r="AO194" t="s">
        <v>234</v>
      </c>
      <c r="AP194" t="s">
        <v>237</v>
      </c>
      <c r="AQ194" t="s">
        <v>234</v>
      </c>
      <c r="AR194" t="s">
        <v>234</v>
      </c>
      <c r="AU194" t="s">
        <v>234</v>
      </c>
      <c r="AV194" t="s">
        <v>234</v>
      </c>
      <c r="AW194" t="s">
        <v>234</v>
      </c>
      <c r="AX194" t="s">
        <v>236</v>
      </c>
      <c r="AY194" t="s">
        <v>234</v>
      </c>
      <c r="AZ194" t="s">
        <v>234</v>
      </c>
      <c r="BA194" t="s">
        <v>237</v>
      </c>
      <c r="BB194" t="s">
        <v>234</v>
      </c>
      <c r="BC194" t="s">
        <v>237</v>
      </c>
      <c r="BD194" t="s">
        <v>234</v>
      </c>
      <c r="BE194" t="s">
        <v>234</v>
      </c>
      <c r="BH194" t="s">
        <v>234</v>
      </c>
      <c r="BI194" t="s">
        <v>234</v>
      </c>
      <c r="BJ194" t="s">
        <v>234</v>
      </c>
      <c r="BK194" t="s">
        <v>234</v>
      </c>
      <c r="BL194" t="s">
        <v>234</v>
      </c>
      <c r="BM194" t="s">
        <v>234</v>
      </c>
      <c r="BN194" t="s">
        <v>234</v>
      </c>
      <c r="BO194" t="s">
        <v>234</v>
      </c>
      <c r="BP194" t="s">
        <v>234</v>
      </c>
      <c r="BQ194" t="s">
        <v>234</v>
      </c>
      <c r="BR194" t="s">
        <v>234</v>
      </c>
      <c r="BS194" t="s">
        <v>234</v>
      </c>
      <c r="BT194" t="s">
        <v>236</v>
      </c>
      <c r="BW194" t="s">
        <v>234</v>
      </c>
      <c r="BX194" t="s">
        <v>234</v>
      </c>
      <c r="BY194" t="s">
        <v>234</v>
      </c>
      <c r="BZ194" t="s">
        <v>234</v>
      </c>
      <c r="CA194" t="s">
        <v>234</v>
      </c>
      <c r="CB194" t="s">
        <v>234</v>
      </c>
      <c r="CC194" t="s">
        <v>238</v>
      </c>
      <c r="CD194" t="s">
        <v>234</v>
      </c>
      <c r="CE194" t="s">
        <v>234</v>
      </c>
      <c r="CF194" t="s">
        <v>234</v>
      </c>
      <c r="CG194" t="s">
        <v>234</v>
      </c>
      <c r="CH194" t="s">
        <v>234</v>
      </c>
      <c r="CK194" t="s">
        <v>234</v>
      </c>
      <c r="CL194" t="s">
        <v>234</v>
      </c>
      <c r="CM194" t="s">
        <v>234</v>
      </c>
      <c r="CN194" t="s">
        <v>234</v>
      </c>
      <c r="CO194" t="s">
        <v>234</v>
      </c>
      <c r="CP194" t="s">
        <v>234</v>
      </c>
      <c r="CQ194" t="s">
        <v>234</v>
      </c>
      <c r="DF194" t="s">
        <v>234</v>
      </c>
      <c r="DG194" t="s">
        <v>234</v>
      </c>
      <c r="DH194" t="s">
        <v>234</v>
      </c>
      <c r="DI194" t="s">
        <v>234</v>
      </c>
      <c r="DJ194" t="s">
        <v>234</v>
      </c>
      <c r="DK194" t="s">
        <v>234</v>
      </c>
      <c r="DL194" t="s">
        <v>234</v>
      </c>
      <c r="DM194" t="s">
        <v>234</v>
      </c>
      <c r="DN194" t="s">
        <v>234</v>
      </c>
      <c r="DO194" t="s">
        <v>234</v>
      </c>
      <c r="DP194" t="s">
        <v>234</v>
      </c>
      <c r="DQ194" t="s">
        <v>234</v>
      </c>
      <c r="DR194" t="s">
        <v>234</v>
      </c>
      <c r="DS194" t="s">
        <v>234</v>
      </c>
      <c r="DT194" t="s">
        <v>234</v>
      </c>
      <c r="DX194" t="s">
        <v>234</v>
      </c>
      <c r="DY194" t="s">
        <v>234</v>
      </c>
      <c r="DZ194" t="s">
        <v>234</v>
      </c>
      <c r="EA194" t="s">
        <v>234</v>
      </c>
      <c r="EB194" t="s">
        <v>235</v>
      </c>
      <c r="EC194" t="s">
        <v>234</v>
      </c>
      <c r="ED194" t="s">
        <v>234</v>
      </c>
      <c r="EE194" t="s">
        <v>234</v>
      </c>
      <c r="EF194" t="s">
        <v>234</v>
      </c>
      <c r="EG194" t="s">
        <v>234</v>
      </c>
      <c r="EH194" t="s">
        <v>234</v>
      </c>
      <c r="EI194" t="s">
        <v>237</v>
      </c>
      <c r="EJ194" t="s">
        <v>234</v>
      </c>
      <c r="EK194" t="s">
        <v>234</v>
      </c>
      <c r="EL194" t="s">
        <v>234</v>
      </c>
      <c r="EM194" t="s">
        <v>234</v>
      </c>
      <c r="EN194" t="s">
        <v>234</v>
      </c>
      <c r="EO194" t="s">
        <v>234</v>
      </c>
      <c r="EP194" t="s">
        <v>234</v>
      </c>
      <c r="EQ194" t="s">
        <v>234</v>
      </c>
      <c r="ER194" t="s">
        <v>234</v>
      </c>
      <c r="ES194" t="s">
        <v>234</v>
      </c>
      <c r="ET194" t="s">
        <v>234</v>
      </c>
      <c r="EU194" t="s">
        <v>234</v>
      </c>
      <c r="EV194" t="s">
        <v>234</v>
      </c>
      <c r="EW194" t="s">
        <v>234</v>
      </c>
      <c r="EX194" t="s">
        <v>234</v>
      </c>
      <c r="EY194" t="s">
        <v>234</v>
      </c>
      <c r="EZ194" t="s">
        <v>234</v>
      </c>
      <c r="FA194" t="s">
        <v>234</v>
      </c>
      <c r="FB194" t="s">
        <v>234</v>
      </c>
      <c r="FC194" t="s">
        <v>234</v>
      </c>
      <c r="FD194" t="s">
        <v>234</v>
      </c>
      <c r="FE194" t="s">
        <v>234</v>
      </c>
      <c r="FF194" t="s">
        <v>234</v>
      </c>
      <c r="FG194" t="s">
        <v>234</v>
      </c>
      <c r="FH194" t="s">
        <v>234</v>
      </c>
      <c r="FI194" t="s">
        <v>234</v>
      </c>
      <c r="FJ194" t="s">
        <v>234</v>
      </c>
      <c r="FK194" t="s">
        <v>234</v>
      </c>
      <c r="FL194" t="s">
        <v>234</v>
      </c>
      <c r="FM194" t="s">
        <v>234</v>
      </c>
      <c r="FN194" t="s">
        <v>234</v>
      </c>
      <c r="FO194" t="s">
        <v>234</v>
      </c>
      <c r="FP194" t="s">
        <v>234</v>
      </c>
      <c r="FQ194" t="s">
        <v>234</v>
      </c>
      <c r="FR194" t="s">
        <v>234</v>
      </c>
      <c r="FU194" t="s">
        <v>234</v>
      </c>
      <c r="FV194" t="s">
        <v>234</v>
      </c>
      <c r="FW194" t="s">
        <v>234</v>
      </c>
      <c r="FX194" t="s">
        <v>234</v>
      </c>
      <c r="FY194" t="s">
        <v>234</v>
      </c>
      <c r="FZ194" t="s">
        <v>234</v>
      </c>
      <c r="GA194" t="s">
        <v>234</v>
      </c>
      <c r="GB194" t="s">
        <v>234</v>
      </c>
      <c r="GC194" t="s">
        <v>234</v>
      </c>
      <c r="GD194" t="s">
        <v>234</v>
      </c>
      <c r="GE194" t="s">
        <v>234</v>
      </c>
      <c r="GF194" t="s">
        <v>234</v>
      </c>
      <c r="GG194" t="s">
        <v>234</v>
      </c>
      <c r="GH194" t="s">
        <v>234</v>
      </c>
      <c r="GI194" t="s">
        <v>234</v>
      </c>
      <c r="GJ194" t="s">
        <v>234</v>
      </c>
      <c r="GK194" t="s">
        <v>234</v>
      </c>
      <c r="GL194" t="s">
        <v>234</v>
      </c>
      <c r="GM194" t="s">
        <v>234</v>
      </c>
      <c r="GN194" t="s">
        <v>234</v>
      </c>
      <c r="GO194" t="s">
        <v>234</v>
      </c>
      <c r="GP194" t="s">
        <v>234</v>
      </c>
      <c r="GQ194" t="s">
        <v>234</v>
      </c>
      <c r="GR194" t="s">
        <v>234</v>
      </c>
      <c r="GS194" t="s">
        <v>234</v>
      </c>
      <c r="GT194" t="s">
        <v>234</v>
      </c>
      <c r="GU194" t="s">
        <v>234</v>
      </c>
      <c r="GV194" t="s">
        <v>234</v>
      </c>
      <c r="GW194" t="s">
        <v>234</v>
      </c>
      <c r="GX194" t="s">
        <v>234</v>
      </c>
      <c r="GY194" t="s">
        <v>234</v>
      </c>
      <c r="GZ194" t="s">
        <v>234</v>
      </c>
      <c r="HA194" t="s">
        <v>234</v>
      </c>
      <c r="HB194" t="s">
        <v>234</v>
      </c>
      <c r="HC194" t="s">
        <v>234</v>
      </c>
      <c r="HD194" t="s">
        <v>234</v>
      </c>
      <c r="HE194" t="s">
        <v>234</v>
      </c>
      <c r="HF194" t="s">
        <v>234</v>
      </c>
      <c r="HG194" t="s">
        <v>234</v>
      </c>
      <c r="HH194" t="s">
        <v>234</v>
      </c>
      <c r="HI194" t="s">
        <v>234</v>
      </c>
      <c r="HJ194" t="s">
        <v>234</v>
      </c>
      <c r="HK194" t="s">
        <v>234</v>
      </c>
      <c r="HL194" t="s">
        <v>234</v>
      </c>
      <c r="HM194" t="s">
        <v>234</v>
      </c>
      <c r="HN194" t="s">
        <v>234</v>
      </c>
      <c r="HO194" t="s">
        <v>234</v>
      </c>
      <c r="HP194" t="s">
        <v>234</v>
      </c>
    </row>
    <row r="195" spans="1:224" x14ac:dyDescent="0.2">
      <c r="A195" t="s">
        <v>431</v>
      </c>
      <c r="B195" t="s">
        <v>234</v>
      </c>
      <c r="C195" t="s">
        <v>234</v>
      </c>
      <c r="D195" t="s">
        <v>234</v>
      </c>
      <c r="E195" t="s">
        <v>234</v>
      </c>
      <c r="F195" t="s">
        <v>234</v>
      </c>
      <c r="G195" t="s">
        <v>234</v>
      </c>
      <c r="H195" t="s">
        <v>234</v>
      </c>
      <c r="I195" t="s">
        <v>236</v>
      </c>
      <c r="J195" t="s">
        <v>234</v>
      </c>
      <c r="K195" t="s">
        <v>234</v>
      </c>
      <c r="L195" t="s">
        <v>235</v>
      </c>
      <c r="M195" t="s">
        <v>234</v>
      </c>
      <c r="N195" t="s">
        <v>234</v>
      </c>
      <c r="Q195" t="s">
        <v>234</v>
      </c>
      <c r="R195" t="s">
        <v>234</v>
      </c>
      <c r="S195" t="s">
        <v>234</v>
      </c>
      <c r="T195" t="s">
        <v>234</v>
      </c>
      <c r="U195" t="s">
        <v>234</v>
      </c>
      <c r="V195" t="s">
        <v>234</v>
      </c>
      <c r="W195" t="s">
        <v>236</v>
      </c>
      <c r="X195" t="s">
        <v>234</v>
      </c>
      <c r="Y195" t="s">
        <v>234</v>
      </c>
      <c r="Z195" t="s">
        <v>236</v>
      </c>
      <c r="AA195" t="s">
        <v>234</v>
      </c>
      <c r="AB195" t="s">
        <v>234</v>
      </c>
      <c r="AC195" t="s">
        <v>234</v>
      </c>
      <c r="AF195" t="s">
        <v>234</v>
      </c>
      <c r="AG195" t="s">
        <v>234</v>
      </c>
      <c r="AH195" t="s">
        <v>236</v>
      </c>
      <c r="AI195" t="s">
        <v>234</v>
      </c>
      <c r="AJ195" t="s">
        <v>234</v>
      </c>
      <c r="AK195" t="s">
        <v>234</v>
      </c>
      <c r="AL195" t="s">
        <v>234</v>
      </c>
      <c r="AM195" t="s">
        <v>234</v>
      </c>
      <c r="AN195" t="s">
        <v>234</v>
      </c>
      <c r="AO195" t="s">
        <v>234</v>
      </c>
      <c r="AP195" t="s">
        <v>234</v>
      </c>
      <c r="AQ195" t="s">
        <v>234</v>
      </c>
      <c r="AR195" t="s">
        <v>234</v>
      </c>
      <c r="AU195" t="s">
        <v>234</v>
      </c>
      <c r="AV195" t="s">
        <v>234</v>
      </c>
      <c r="AW195" t="s">
        <v>234</v>
      </c>
      <c r="AX195" t="s">
        <v>236</v>
      </c>
      <c r="AY195" t="s">
        <v>234</v>
      </c>
      <c r="AZ195" t="s">
        <v>234</v>
      </c>
      <c r="BA195" t="s">
        <v>234</v>
      </c>
      <c r="BB195" t="s">
        <v>234</v>
      </c>
      <c r="BC195" t="s">
        <v>234</v>
      </c>
      <c r="BD195" t="s">
        <v>234</v>
      </c>
      <c r="BE195" t="s">
        <v>234</v>
      </c>
      <c r="BH195" t="s">
        <v>234</v>
      </c>
      <c r="BI195" t="s">
        <v>234</v>
      </c>
      <c r="BJ195" t="s">
        <v>234</v>
      </c>
      <c r="BK195" t="s">
        <v>234</v>
      </c>
      <c r="BL195" t="s">
        <v>234</v>
      </c>
      <c r="BM195" t="s">
        <v>234</v>
      </c>
      <c r="BN195" t="s">
        <v>234</v>
      </c>
      <c r="BO195" t="s">
        <v>234</v>
      </c>
      <c r="BP195" t="s">
        <v>234</v>
      </c>
      <c r="BQ195" t="s">
        <v>234</v>
      </c>
      <c r="BR195" t="s">
        <v>234</v>
      </c>
      <c r="BS195" t="s">
        <v>234</v>
      </c>
      <c r="BT195" t="s">
        <v>236</v>
      </c>
      <c r="BW195" t="s">
        <v>234</v>
      </c>
      <c r="BX195" t="s">
        <v>234</v>
      </c>
      <c r="BY195" t="s">
        <v>234</v>
      </c>
      <c r="BZ195" t="s">
        <v>234</v>
      </c>
      <c r="CA195" t="s">
        <v>234</v>
      </c>
      <c r="CB195" t="s">
        <v>234</v>
      </c>
      <c r="CC195" t="s">
        <v>238</v>
      </c>
      <c r="CD195" t="s">
        <v>234</v>
      </c>
      <c r="CE195" t="s">
        <v>234</v>
      </c>
      <c r="CF195" t="s">
        <v>234</v>
      </c>
      <c r="CG195" t="s">
        <v>234</v>
      </c>
      <c r="CH195" t="s">
        <v>234</v>
      </c>
      <c r="CK195" t="s">
        <v>234</v>
      </c>
      <c r="CL195" t="s">
        <v>234</v>
      </c>
      <c r="CM195" t="s">
        <v>234</v>
      </c>
      <c r="CN195" t="s">
        <v>234</v>
      </c>
      <c r="CO195" t="s">
        <v>234</v>
      </c>
      <c r="CP195" t="s">
        <v>234</v>
      </c>
      <c r="CQ195" t="s">
        <v>234</v>
      </c>
      <c r="DF195" t="s">
        <v>234</v>
      </c>
      <c r="DG195" t="s">
        <v>234</v>
      </c>
      <c r="DH195" t="s">
        <v>234</v>
      </c>
      <c r="DI195" t="s">
        <v>234</v>
      </c>
      <c r="DJ195" t="s">
        <v>234</v>
      </c>
      <c r="DK195" t="s">
        <v>234</v>
      </c>
      <c r="DL195" t="s">
        <v>234</v>
      </c>
      <c r="DM195" t="s">
        <v>234</v>
      </c>
      <c r="DN195" t="s">
        <v>234</v>
      </c>
      <c r="DO195" t="s">
        <v>234</v>
      </c>
      <c r="DP195" t="s">
        <v>234</v>
      </c>
      <c r="DQ195" t="s">
        <v>234</v>
      </c>
      <c r="DR195" t="s">
        <v>234</v>
      </c>
      <c r="DS195" t="s">
        <v>234</v>
      </c>
      <c r="DT195" t="s">
        <v>234</v>
      </c>
      <c r="DX195" t="s">
        <v>234</v>
      </c>
      <c r="DY195" t="s">
        <v>234</v>
      </c>
      <c r="DZ195" t="s">
        <v>234</v>
      </c>
      <c r="EA195" t="s">
        <v>234</v>
      </c>
      <c r="EB195" t="s">
        <v>234</v>
      </c>
      <c r="EC195" t="s">
        <v>234</v>
      </c>
      <c r="ED195" t="s">
        <v>234</v>
      </c>
      <c r="EE195" t="s">
        <v>234</v>
      </c>
      <c r="EF195" t="s">
        <v>234</v>
      </c>
      <c r="EG195" t="s">
        <v>234</v>
      </c>
      <c r="EH195" t="s">
        <v>234</v>
      </c>
      <c r="EI195" t="s">
        <v>234</v>
      </c>
      <c r="EJ195" t="s">
        <v>234</v>
      </c>
      <c r="EK195" t="s">
        <v>234</v>
      </c>
      <c r="EL195" t="s">
        <v>234</v>
      </c>
      <c r="EM195" t="s">
        <v>234</v>
      </c>
      <c r="EN195" t="s">
        <v>234</v>
      </c>
      <c r="EO195" t="s">
        <v>234</v>
      </c>
      <c r="EP195" t="s">
        <v>234</v>
      </c>
      <c r="EQ195" t="s">
        <v>234</v>
      </c>
      <c r="ER195" t="s">
        <v>234</v>
      </c>
      <c r="ES195" t="s">
        <v>234</v>
      </c>
      <c r="ET195" t="s">
        <v>234</v>
      </c>
      <c r="EU195" t="s">
        <v>234</v>
      </c>
      <c r="EV195" t="s">
        <v>234</v>
      </c>
      <c r="EW195" t="s">
        <v>234</v>
      </c>
      <c r="EX195" t="s">
        <v>234</v>
      </c>
      <c r="EY195" t="s">
        <v>234</v>
      </c>
      <c r="EZ195" t="s">
        <v>234</v>
      </c>
      <c r="FA195" t="s">
        <v>234</v>
      </c>
      <c r="FB195" t="s">
        <v>234</v>
      </c>
      <c r="FC195" t="s">
        <v>234</v>
      </c>
      <c r="FD195" t="s">
        <v>234</v>
      </c>
      <c r="FE195" t="s">
        <v>234</v>
      </c>
      <c r="FF195" t="s">
        <v>234</v>
      </c>
      <c r="FG195" t="s">
        <v>234</v>
      </c>
      <c r="FH195" t="s">
        <v>234</v>
      </c>
      <c r="FI195" t="s">
        <v>234</v>
      </c>
      <c r="FJ195" t="s">
        <v>234</v>
      </c>
      <c r="FK195" t="s">
        <v>234</v>
      </c>
      <c r="FL195" t="s">
        <v>234</v>
      </c>
      <c r="FM195" t="s">
        <v>234</v>
      </c>
      <c r="FN195" t="s">
        <v>234</v>
      </c>
      <c r="FO195" t="s">
        <v>234</v>
      </c>
      <c r="FP195" t="s">
        <v>234</v>
      </c>
      <c r="FQ195" t="s">
        <v>234</v>
      </c>
      <c r="FR195" t="s">
        <v>234</v>
      </c>
      <c r="FU195" t="s">
        <v>234</v>
      </c>
      <c r="FV195" t="s">
        <v>234</v>
      </c>
      <c r="FW195" t="s">
        <v>234</v>
      </c>
      <c r="FX195" t="s">
        <v>234</v>
      </c>
      <c r="FY195" t="s">
        <v>234</v>
      </c>
      <c r="FZ195" t="s">
        <v>234</v>
      </c>
      <c r="GA195" t="s">
        <v>234</v>
      </c>
      <c r="GB195" t="s">
        <v>234</v>
      </c>
      <c r="GC195" t="s">
        <v>234</v>
      </c>
      <c r="GD195" t="s">
        <v>234</v>
      </c>
      <c r="GE195" t="s">
        <v>234</v>
      </c>
      <c r="GF195" t="s">
        <v>234</v>
      </c>
      <c r="GG195" t="s">
        <v>234</v>
      </c>
      <c r="GH195" t="s">
        <v>234</v>
      </c>
      <c r="GI195" t="s">
        <v>234</v>
      </c>
      <c r="GJ195" t="s">
        <v>234</v>
      </c>
      <c r="GK195" t="s">
        <v>234</v>
      </c>
      <c r="GL195" t="s">
        <v>234</v>
      </c>
      <c r="GM195" t="s">
        <v>234</v>
      </c>
      <c r="GN195" t="s">
        <v>234</v>
      </c>
      <c r="GO195" t="s">
        <v>234</v>
      </c>
      <c r="GP195" t="s">
        <v>234</v>
      </c>
      <c r="GQ195" t="s">
        <v>234</v>
      </c>
      <c r="GR195" t="s">
        <v>234</v>
      </c>
      <c r="GS195" t="s">
        <v>234</v>
      </c>
      <c r="GT195" t="s">
        <v>234</v>
      </c>
      <c r="GU195" t="s">
        <v>234</v>
      </c>
      <c r="GV195" t="s">
        <v>234</v>
      </c>
      <c r="GW195" t="s">
        <v>234</v>
      </c>
      <c r="GX195" t="s">
        <v>234</v>
      </c>
      <c r="GY195" t="s">
        <v>234</v>
      </c>
      <c r="GZ195" t="s">
        <v>234</v>
      </c>
      <c r="HA195" t="s">
        <v>234</v>
      </c>
      <c r="HB195" t="s">
        <v>234</v>
      </c>
      <c r="HC195" t="s">
        <v>234</v>
      </c>
      <c r="HD195" t="s">
        <v>234</v>
      </c>
      <c r="HE195" t="s">
        <v>234</v>
      </c>
      <c r="HF195" t="s">
        <v>234</v>
      </c>
      <c r="HG195" t="s">
        <v>234</v>
      </c>
      <c r="HH195" t="s">
        <v>234</v>
      </c>
      <c r="HI195" t="s">
        <v>234</v>
      </c>
      <c r="HJ195" t="s">
        <v>234</v>
      </c>
      <c r="HK195" t="s">
        <v>234</v>
      </c>
      <c r="HL195" t="s">
        <v>234</v>
      </c>
      <c r="HM195" t="s">
        <v>234</v>
      </c>
      <c r="HN195" t="s">
        <v>234</v>
      </c>
      <c r="HO195" t="s">
        <v>238</v>
      </c>
      <c r="HP195" t="s">
        <v>234</v>
      </c>
    </row>
    <row r="196" spans="1:224" x14ac:dyDescent="0.2">
      <c r="A196" t="s">
        <v>432</v>
      </c>
      <c r="B196" t="s">
        <v>236</v>
      </c>
      <c r="C196" t="s">
        <v>236</v>
      </c>
      <c r="D196" t="s">
        <v>236</v>
      </c>
      <c r="E196" t="s">
        <v>236</v>
      </c>
      <c r="F196" t="s">
        <v>236</v>
      </c>
      <c r="G196" t="s">
        <v>236</v>
      </c>
      <c r="H196" t="s">
        <v>236</v>
      </c>
      <c r="I196" t="s">
        <v>236</v>
      </c>
      <c r="J196" t="s">
        <v>236</v>
      </c>
      <c r="K196" t="s">
        <v>236</v>
      </c>
      <c r="L196" t="s">
        <v>236</v>
      </c>
      <c r="M196" t="s">
        <v>236</v>
      </c>
      <c r="N196" t="s">
        <v>236</v>
      </c>
      <c r="Q196" t="s">
        <v>236</v>
      </c>
      <c r="R196" t="s">
        <v>236</v>
      </c>
      <c r="S196" t="s">
        <v>236</v>
      </c>
      <c r="T196" t="s">
        <v>236</v>
      </c>
      <c r="U196" t="s">
        <v>236</v>
      </c>
      <c r="V196" t="s">
        <v>236</v>
      </c>
      <c r="W196" t="s">
        <v>236</v>
      </c>
      <c r="X196" t="s">
        <v>236</v>
      </c>
      <c r="Y196" t="s">
        <v>236</v>
      </c>
      <c r="Z196" t="s">
        <v>236</v>
      </c>
      <c r="AA196" t="s">
        <v>236</v>
      </c>
      <c r="AB196" t="s">
        <v>236</v>
      </c>
      <c r="AC196" t="s">
        <v>236</v>
      </c>
      <c r="AF196" t="s">
        <v>236</v>
      </c>
      <c r="AG196" t="s">
        <v>236</v>
      </c>
      <c r="AH196" t="s">
        <v>236</v>
      </c>
      <c r="AI196" t="s">
        <v>236</v>
      </c>
      <c r="AJ196" t="s">
        <v>236</v>
      </c>
      <c r="AK196" t="s">
        <v>236</v>
      </c>
      <c r="AL196" t="s">
        <v>236</v>
      </c>
      <c r="AM196" t="s">
        <v>236</v>
      </c>
      <c r="AN196" t="s">
        <v>236</v>
      </c>
      <c r="AO196" t="s">
        <v>236</v>
      </c>
      <c r="AP196" t="s">
        <v>236</v>
      </c>
      <c r="AQ196" t="s">
        <v>236</v>
      </c>
      <c r="AR196" t="s">
        <v>236</v>
      </c>
      <c r="AU196" t="s">
        <v>236</v>
      </c>
      <c r="AV196" t="s">
        <v>236</v>
      </c>
      <c r="AW196" t="s">
        <v>236</v>
      </c>
      <c r="AX196" t="s">
        <v>236</v>
      </c>
      <c r="AY196" t="s">
        <v>236</v>
      </c>
      <c r="AZ196" t="s">
        <v>236</v>
      </c>
      <c r="BA196" t="s">
        <v>236</v>
      </c>
      <c r="BB196" t="s">
        <v>236</v>
      </c>
      <c r="BC196" t="s">
        <v>236</v>
      </c>
      <c r="BD196" t="s">
        <v>236</v>
      </c>
      <c r="BE196" t="s">
        <v>236</v>
      </c>
      <c r="BH196" t="s">
        <v>236</v>
      </c>
      <c r="BI196" t="s">
        <v>236</v>
      </c>
      <c r="BJ196" t="s">
        <v>236</v>
      </c>
      <c r="BK196" t="s">
        <v>236</v>
      </c>
      <c r="BL196" t="s">
        <v>236</v>
      </c>
      <c r="BM196" t="s">
        <v>236</v>
      </c>
      <c r="BN196" t="s">
        <v>236</v>
      </c>
      <c r="BO196" t="s">
        <v>236</v>
      </c>
      <c r="BP196" t="s">
        <v>236</v>
      </c>
      <c r="BQ196" t="s">
        <v>236</v>
      </c>
      <c r="BR196" t="s">
        <v>236</v>
      </c>
      <c r="BS196" t="s">
        <v>236</v>
      </c>
      <c r="BT196" t="s">
        <v>236</v>
      </c>
      <c r="BW196" t="s">
        <v>236</v>
      </c>
      <c r="BX196" t="s">
        <v>236</v>
      </c>
      <c r="BY196" t="s">
        <v>236</v>
      </c>
      <c r="BZ196" t="s">
        <v>236</v>
      </c>
      <c r="CA196" t="s">
        <v>236</v>
      </c>
      <c r="CB196" t="s">
        <v>236</v>
      </c>
      <c r="CC196" t="s">
        <v>238</v>
      </c>
      <c r="CD196" t="s">
        <v>236</v>
      </c>
      <c r="CE196" t="s">
        <v>236</v>
      </c>
      <c r="CF196" t="s">
        <v>236</v>
      </c>
      <c r="CG196" t="s">
        <v>236</v>
      </c>
      <c r="CH196" t="s">
        <v>236</v>
      </c>
      <c r="CK196" t="s">
        <v>236</v>
      </c>
      <c r="CL196" t="s">
        <v>236</v>
      </c>
      <c r="CM196" t="s">
        <v>236</v>
      </c>
      <c r="CN196" t="s">
        <v>236</v>
      </c>
      <c r="CO196" t="s">
        <v>236</v>
      </c>
      <c r="CP196" t="s">
        <v>236</v>
      </c>
      <c r="CQ196" t="s">
        <v>236</v>
      </c>
      <c r="DF196" t="s">
        <v>236</v>
      </c>
      <c r="DG196" t="s">
        <v>236</v>
      </c>
      <c r="DH196" t="s">
        <v>236</v>
      </c>
      <c r="DI196" t="s">
        <v>236</v>
      </c>
      <c r="DJ196" t="s">
        <v>236</v>
      </c>
      <c r="DK196" t="s">
        <v>236</v>
      </c>
      <c r="DL196" t="s">
        <v>236</v>
      </c>
      <c r="DM196" t="s">
        <v>236</v>
      </c>
      <c r="DN196" t="s">
        <v>236</v>
      </c>
      <c r="DO196" t="s">
        <v>236</v>
      </c>
      <c r="DP196" t="s">
        <v>236</v>
      </c>
      <c r="DQ196" t="s">
        <v>236</v>
      </c>
      <c r="DR196" t="s">
        <v>236</v>
      </c>
      <c r="DS196" t="s">
        <v>236</v>
      </c>
      <c r="DT196" t="s">
        <v>236</v>
      </c>
      <c r="DX196" t="s">
        <v>236</v>
      </c>
      <c r="DY196" t="s">
        <v>236</v>
      </c>
      <c r="DZ196" t="s">
        <v>236</v>
      </c>
      <c r="EA196" t="s">
        <v>236</v>
      </c>
      <c r="EB196" t="s">
        <v>236</v>
      </c>
      <c r="EC196" t="s">
        <v>236</v>
      </c>
      <c r="ED196" t="s">
        <v>236</v>
      </c>
      <c r="EE196" t="s">
        <v>236</v>
      </c>
      <c r="EF196" t="s">
        <v>236</v>
      </c>
      <c r="EG196" t="s">
        <v>236</v>
      </c>
      <c r="EH196" t="s">
        <v>236</v>
      </c>
      <c r="EI196" t="s">
        <v>236</v>
      </c>
      <c r="EJ196" t="s">
        <v>236</v>
      </c>
      <c r="EK196" t="s">
        <v>236</v>
      </c>
      <c r="EL196" t="s">
        <v>236</v>
      </c>
      <c r="EM196" t="s">
        <v>236</v>
      </c>
      <c r="EN196" t="s">
        <v>236</v>
      </c>
      <c r="EO196" t="s">
        <v>236</v>
      </c>
      <c r="EP196" t="s">
        <v>236</v>
      </c>
      <c r="EQ196" t="s">
        <v>236</v>
      </c>
      <c r="ER196" t="s">
        <v>236</v>
      </c>
      <c r="ES196" t="s">
        <v>236</v>
      </c>
      <c r="ET196" t="s">
        <v>236</v>
      </c>
      <c r="EU196" t="s">
        <v>236</v>
      </c>
      <c r="EV196" t="s">
        <v>236</v>
      </c>
      <c r="EW196" t="s">
        <v>236</v>
      </c>
      <c r="EX196" t="s">
        <v>236</v>
      </c>
      <c r="EY196" t="s">
        <v>236</v>
      </c>
      <c r="EZ196" t="s">
        <v>236</v>
      </c>
      <c r="FA196" t="s">
        <v>236</v>
      </c>
      <c r="FB196" t="s">
        <v>236</v>
      </c>
      <c r="FC196" t="s">
        <v>236</v>
      </c>
      <c r="FD196" t="s">
        <v>236</v>
      </c>
      <c r="FE196" t="s">
        <v>236</v>
      </c>
      <c r="FF196" t="s">
        <v>236</v>
      </c>
      <c r="FG196" t="s">
        <v>236</v>
      </c>
      <c r="FH196" t="s">
        <v>236</v>
      </c>
      <c r="FI196" t="s">
        <v>236</v>
      </c>
      <c r="FJ196" t="s">
        <v>236</v>
      </c>
      <c r="FK196" t="s">
        <v>236</v>
      </c>
      <c r="FL196" t="s">
        <v>236</v>
      </c>
      <c r="FM196" t="s">
        <v>236</v>
      </c>
      <c r="FN196" t="s">
        <v>236</v>
      </c>
      <c r="FO196" t="s">
        <v>236</v>
      </c>
      <c r="FP196" t="s">
        <v>236</v>
      </c>
      <c r="FQ196" t="s">
        <v>236</v>
      </c>
      <c r="FR196" t="s">
        <v>236</v>
      </c>
      <c r="FU196" t="s">
        <v>236</v>
      </c>
      <c r="FV196" t="s">
        <v>236</v>
      </c>
      <c r="FW196" t="s">
        <v>236</v>
      </c>
      <c r="FX196" t="s">
        <v>236</v>
      </c>
      <c r="FY196" t="s">
        <v>236</v>
      </c>
      <c r="FZ196" t="s">
        <v>236</v>
      </c>
      <c r="GA196" t="s">
        <v>236</v>
      </c>
      <c r="GB196" t="s">
        <v>236</v>
      </c>
      <c r="GC196" t="s">
        <v>236</v>
      </c>
      <c r="GD196" t="s">
        <v>236</v>
      </c>
      <c r="GE196" t="s">
        <v>236</v>
      </c>
      <c r="GF196" t="s">
        <v>236</v>
      </c>
      <c r="GG196" t="s">
        <v>236</v>
      </c>
      <c r="GH196" t="s">
        <v>236</v>
      </c>
      <c r="GI196" t="s">
        <v>236</v>
      </c>
      <c r="GJ196" t="s">
        <v>236</v>
      </c>
      <c r="GK196" t="s">
        <v>236</v>
      </c>
      <c r="GL196" t="s">
        <v>236</v>
      </c>
      <c r="GM196" t="s">
        <v>236</v>
      </c>
      <c r="GN196" t="s">
        <v>236</v>
      </c>
      <c r="GO196" t="s">
        <v>236</v>
      </c>
      <c r="GP196" t="s">
        <v>236</v>
      </c>
      <c r="GQ196" t="s">
        <v>236</v>
      </c>
      <c r="GR196" t="s">
        <v>236</v>
      </c>
      <c r="GS196" t="s">
        <v>236</v>
      </c>
      <c r="GT196" t="s">
        <v>236</v>
      </c>
      <c r="GU196" t="s">
        <v>236</v>
      </c>
      <c r="GV196" t="s">
        <v>236</v>
      </c>
      <c r="GW196" t="s">
        <v>236</v>
      </c>
      <c r="GX196" t="s">
        <v>236</v>
      </c>
      <c r="GY196" t="s">
        <v>236</v>
      </c>
      <c r="GZ196" t="s">
        <v>236</v>
      </c>
      <c r="HA196" t="s">
        <v>236</v>
      </c>
      <c r="HB196" t="s">
        <v>236</v>
      </c>
      <c r="HC196" t="s">
        <v>236</v>
      </c>
      <c r="HD196" t="s">
        <v>236</v>
      </c>
      <c r="HE196" t="s">
        <v>236</v>
      </c>
      <c r="HF196" t="s">
        <v>236</v>
      </c>
      <c r="HG196" t="s">
        <v>236</v>
      </c>
      <c r="HH196" t="s">
        <v>236</v>
      </c>
      <c r="HI196" t="s">
        <v>236</v>
      </c>
      <c r="HJ196" t="s">
        <v>236</v>
      </c>
      <c r="HK196" t="s">
        <v>236</v>
      </c>
      <c r="HL196" t="s">
        <v>236</v>
      </c>
      <c r="HM196" t="s">
        <v>236</v>
      </c>
      <c r="HN196" t="s">
        <v>236</v>
      </c>
      <c r="HO196" t="s">
        <v>236</v>
      </c>
      <c r="HP196" t="s">
        <v>236</v>
      </c>
    </row>
    <row r="197" spans="1:224" x14ac:dyDescent="0.2">
      <c r="A197" t="s">
        <v>433</v>
      </c>
      <c r="B197" t="s">
        <v>234</v>
      </c>
      <c r="C197" t="s">
        <v>234</v>
      </c>
      <c r="D197" t="s">
        <v>234</v>
      </c>
      <c r="E197" t="s">
        <v>234</v>
      </c>
      <c r="F197" t="s">
        <v>234</v>
      </c>
      <c r="G197" t="s">
        <v>234</v>
      </c>
      <c r="H197" t="s">
        <v>234</v>
      </c>
      <c r="I197" t="s">
        <v>236</v>
      </c>
      <c r="J197" t="s">
        <v>234</v>
      </c>
      <c r="K197" t="s">
        <v>234</v>
      </c>
      <c r="L197" t="s">
        <v>234</v>
      </c>
      <c r="M197" t="s">
        <v>234</v>
      </c>
      <c r="N197" t="s">
        <v>234</v>
      </c>
      <c r="Q197" t="s">
        <v>237</v>
      </c>
      <c r="R197" t="s">
        <v>241</v>
      </c>
      <c r="S197" t="s">
        <v>234</v>
      </c>
      <c r="T197" t="s">
        <v>238</v>
      </c>
      <c r="U197" t="s">
        <v>234</v>
      </c>
      <c r="V197" t="s">
        <v>234</v>
      </c>
      <c r="W197" t="s">
        <v>236</v>
      </c>
      <c r="X197" t="s">
        <v>234</v>
      </c>
      <c r="Y197" t="s">
        <v>234</v>
      </c>
      <c r="Z197" t="s">
        <v>236</v>
      </c>
      <c r="AA197" t="s">
        <v>234</v>
      </c>
      <c r="AB197" t="s">
        <v>234</v>
      </c>
      <c r="AC197" t="s">
        <v>237</v>
      </c>
      <c r="AF197" t="s">
        <v>234</v>
      </c>
      <c r="AG197" t="s">
        <v>234</v>
      </c>
      <c r="AH197" t="s">
        <v>236</v>
      </c>
      <c r="AI197" t="s">
        <v>234</v>
      </c>
      <c r="AJ197" t="s">
        <v>234</v>
      </c>
      <c r="AK197" t="s">
        <v>234</v>
      </c>
      <c r="AL197" t="s">
        <v>234</v>
      </c>
      <c r="AM197" t="s">
        <v>234</v>
      </c>
      <c r="AN197" t="s">
        <v>234</v>
      </c>
      <c r="AO197" t="s">
        <v>234</v>
      </c>
      <c r="AP197" t="s">
        <v>234</v>
      </c>
      <c r="AQ197" t="s">
        <v>234</v>
      </c>
      <c r="AR197" t="s">
        <v>238</v>
      </c>
      <c r="AU197" t="s">
        <v>234</v>
      </c>
      <c r="AV197" t="s">
        <v>234</v>
      </c>
      <c r="AW197" t="s">
        <v>234</v>
      </c>
      <c r="AX197" t="s">
        <v>236</v>
      </c>
      <c r="AY197" t="s">
        <v>241</v>
      </c>
      <c r="AZ197" t="s">
        <v>234</v>
      </c>
      <c r="BA197" t="s">
        <v>236</v>
      </c>
      <c r="BB197" t="s">
        <v>241</v>
      </c>
      <c r="BC197" t="s">
        <v>234</v>
      </c>
      <c r="BD197" t="s">
        <v>234</v>
      </c>
      <c r="BE197" t="s">
        <v>234</v>
      </c>
      <c r="BH197" t="s">
        <v>238</v>
      </c>
      <c r="BI197" t="s">
        <v>234</v>
      </c>
      <c r="BJ197" t="s">
        <v>234</v>
      </c>
      <c r="BK197" t="s">
        <v>237</v>
      </c>
      <c r="BL197" t="s">
        <v>234</v>
      </c>
      <c r="BM197" t="s">
        <v>237</v>
      </c>
      <c r="BN197" t="s">
        <v>234</v>
      </c>
      <c r="BO197" t="s">
        <v>234</v>
      </c>
      <c r="BP197" t="s">
        <v>234</v>
      </c>
      <c r="BQ197" t="s">
        <v>234</v>
      </c>
      <c r="BR197" t="s">
        <v>234</v>
      </c>
      <c r="BS197" t="s">
        <v>234</v>
      </c>
      <c r="BT197" t="s">
        <v>236</v>
      </c>
      <c r="BW197" t="s">
        <v>234</v>
      </c>
      <c r="BX197" t="s">
        <v>234</v>
      </c>
      <c r="BY197" t="s">
        <v>234</v>
      </c>
      <c r="BZ197" t="s">
        <v>234</v>
      </c>
      <c r="CA197" t="s">
        <v>234</v>
      </c>
      <c r="CB197" t="s">
        <v>234</v>
      </c>
      <c r="CC197" t="s">
        <v>238</v>
      </c>
      <c r="CD197" t="s">
        <v>234</v>
      </c>
      <c r="CE197" t="s">
        <v>234</v>
      </c>
      <c r="CF197" t="s">
        <v>234</v>
      </c>
      <c r="CG197" t="s">
        <v>234</v>
      </c>
      <c r="CH197" t="s">
        <v>234</v>
      </c>
      <c r="CK197" t="s">
        <v>234</v>
      </c>
      <c r="CL197" t="s">
        <v>234</v>
      </c>
      <c r="CM197" t="s">
        <v>234</v>
      </c>
      <c r="CN197" t="s">
        <v>234</v>
      </c>
      <c r="CO197" t="s">
        <v>234</v>
      </c>
      <c r="CP197" t="s">
        <v>234</v>
      </c>
      <c r="CQ197" t="s">
        <v>234</v>
      </c>
      <c r="DF197" t="s">
        <v>234</v>
      </c>
      <c r="DG197" t="s">
        <v>234</v>
      </c>
      <c r="DH197" t="s">
        <v>234</v>
      </c>
      <c r="DI197" t="s">
        <v>234</v>
      </c>
      <c r="DJ197" t="s">
        <v>234</v>
      </c>
      <c r="DK197" t="s">
        <v>234</v>
      </c>
      <c r="DL197" t="s">
        <v>234</v>
      </c>
      <c r="DM197" t="s">
        <v>234</v>
      </c>
      <c r="DN197" t="s">
        <v>234</v>
      </c>
      <c r="DO197" t="s">
        <v>234</v>
      </c>
      <c r="DP197" t="s">
        <v>234</v>
      </c>
      <c r="DQ197" t="s">
        <v>234</v>
      </c>
      <c r="DR197" t="s">
        <v>234</v>
      </c>
      <c r="DS197" t="s">
        <v>234</v>
      </c>
      <c r="DT197" t="s">
        <v>234</v>
      </c>
      <c r="DX197" t="s">
        <v>237</v>
      </c>
      <c r="DY197" t="s">
        <v>234</v>
      </c>
      <c r="DZ197" t="s">
        <v>234</v>
      </c>
      <c r="EA197" t="s">
        <v>234</v>
      </c>
      <c r="EB197" t="s">
        <v>237</v>
      </c>
      <c r="EC197" t="s">
        <v>241</v>
      </c>
      <c r="ED197" t="s">
        <v>234</v>
      </c>
      <c r="EE197" t="s">
        <v>234</v>
      </c>
      <c r="EF197" t="s">
        <v>234</v>
      </c>
      <c r="EG197" t="s">
        <v>234</v>
      </c>
      <c r="EH197" t="s">
        <v>234</v>
      </c>
      <c r="EI197" t="s">
        <v>234</v>
      </c>
      <c r="EJ197" t="s">
        <v>234</v>
      </c>
      <c r="EK197" t="s">
        <v>234</v>
      </c>
      <c r="EL197" t="s">
        <v>234</v>
      </c>
      <c r="EM197" t="s">
        <v>234</v>
      </c>
      <c r="EN197" t="s">
        <v>234</v>
      </c>
      <c r="EO197" t="s">
        <v>234</v>
      </c>
      <c r="EP197" t="s">
        <v>234</v>
      </c>
      <c r="EQ197" t="s">
        <v>234</v>
      </c>
      <c r="ER197" t="s">
        <v>234</v>
      </c>
      <c r="ES197" t="s">
        <v>234</v>
      </c>
      <c r="ET197" t="s">
        <v>234</v>
      </c>
      <c r="EU197" t="s">
        <v>234</v>
      </c>
      <c r="EV197" t="s">
        <v>234</v>
      </c>
      <c r="EW197" t="s">
        <v>234</v>
      </c>
      <c r="EX197" t="s">
        <v>234</v>
      </c>
      <c r="EY197" t="s">
        <v>234</v>
      </c>
      <c r="EZ197" t="s">
        <v>234</v>
      </c>
      <c r="FA197" t="s">
        <v>234</v>
      </c>
      <c r="FB197" t="s">
        <v>234</v>
      </c>
      <c r="FC197" t="s">
        <v>234</v>
      </c>
      <c r="FD197" t="s">
        <v>234</v>
      </c>
      <c r="FE197" t="s">
        <v>234</v>
      </c>
      <c r="FF197" t="s">
        <v>234</v>
      </c>
      <c r="FG197" t="s">
        <v>237</v>
      </c>
      <c r="FH197" t="s">
        <v>234</v>
      </c>
      <c r="FI197" t="s">
        <v>234</v>
      </c>
      <c r="FJ197" t="s">
        <v>234</v>
      </c>
      <c r="FK197" t="s">
        <v>234</v>
      </c>
      <c r="FL197" t="s">
        <v>234</v>
      </c>
      <c r="FM197" t="s">
        <v>234</v>
      </c>
      <c r="FN197" t="s">
        <v>234</v>
      </c>
      <c r="FO197" t="s">
        <v>234</v>
      </c>
      <c r="FP197" t="s">
        <v>234</v>
      </c>
      <c r="FQ197" t="s">
        <v>234</v>
      </c>
      <c r="FR197" t="s">
        <v>234</v>
      </c>
      <c r="FU197" t="s">
        <v>234</v>
      </c>
      <c r="FV197" t="s">
        <v>234</v>
      </c>
      <c r="FW197" t="s">
        <v>234</v>
      </c>
      <c r="FX197" t="s">
        <v>234</v>
      </c>
      <c r="FY197" t="s">
        <v>234</v>
      </c>
      <c r="FZ197" t="s">
        <v>234</v>
      </c>
      <c r="GA197" t="s">
        <v>234</v>
      </c>
      <c r="GB197" t="s">
        <v>234</v>
      </c>
      <c r="GC197" t="s">
        <v>234</v>
      </c>
      <c r="GD197" t="s">
        <v>234</v>
      </c>
      <c r="GE197" t="s">
        <v>234</v>
      </c>
      <c r="GF197" t="s">
        <v>234</v>
      </c>
      <c r="GG197" t="s">
        <v>234</v>
      </c>
      <c r="GH197" t="s">
        <v>234</v>
      </c>
      <c r="GI197" t="s">
        <v>234</v>
      </c>
      <c r="GJ197" t="s">
        <v>234</v>
      </c>
      <c r="GK197" t="s">
        <v>234</v>
      </c>
      <c r="GL197" t="s">
        <v>237</v>
      </c>
      <c r="GM197" t="s">
        <v>234</v>
      </c>
      <c r="GN197" t="s">
        <v>234</v>
      </c>
      <c r="GO197" t="s">
        <v>234</v>
      </c>
      <c r="GP197" t="s">
        <v>234</v>
      </c>
      <c r="GQ197" t="s">
        <v>234</v>
      </c>
      <c r="GR197" t="s">
        <v>234</v>
      </c>
      <c r="GS197" t="s">
        <v>234</v>
      </c>
      <c r="GT197" t="s">
        <v>234</v>
      </c>
      <c r="GU197" t="s">
        <v>234</v>
      </c>
      <c r="GV197" t="s">
        <v>234</v>
      </c>
      <c r="GW197" t="s">
        <v>234</v>
      </c>
      <c r="GX197" t="s">
        <v>234</v>
      </c>
      <c r="GY197" t="s">
        <v>234</v>
      </c>
      <c r="GZ197" t="s">
        <v>234</v>
      </c>
      <c r="HA197" t="s">
        <v>234</v>
      </c>
      <c r="HB197" t="s">
        <v>234</v>
      </c>
      <c r="HC197" t="s">
        <v>234</v>
      </c>
      <c r="HD197" t="s">
        <v>234</v>
      </c>
      <c r="HE197" t="s">
        <v>237</v>
      </c>
      <c r="HF197" t="s">
        <v>234</v>
      </c>
      <c r="HG197" t="s">
        <v>234</v>
      </c>
      <c r="HH197" t="s">
        <v>234</v>
      </c>
      <c r="HI197" t="s">
        <v>234</v>
      </c>
      <c r="HJ197" t="s">
        <v>234</v>
      </c>
      <c r="HK197" t="s">
        <v>234</v>
      </c>
      <c r="HL197" t="s">
        <v>234</v>
      </c>
      <c r="HM197" t="s">
        <v>234</v>
      </c>
      <c r="HN197" t="s">
        <v>234</v>
      </c>
      <c r="HO197" t="s">
        <v>234</v>
      </c>
      <c r="HP197" t="s">
        <v>234</v>
      </c>
    </row>
    <row r="198" spans="1:224" x14ac:dyDescent="0.2">
      <c r="A198" t="s">
        <v>434</v>
      </c>
      <c r="B198" t="s">
        <v>236</v>
      </c>
      <c r="C198" t="s">
        <v>236</v>
      </c>
      <c r="D198" t="s">
        <v>236</v>
      </c>
      <c r="E198" t="s">
        <v>234</v>
      </c>
      <c r="F198" t="s">
        <v>236</v>
      </c>
      <c r="G198" t="s">
        <v>236</v>
      </c>
      <c r="H198" t="s">
        <v>236</v>
      </c>
      <c r="I198" t="s">
        <v>236</v>
      </c>
      <c r="J198" t="s">
        <v>236</v>
      </c>
      <c r="K198" t="s">
        <v>236</v>
      </c>
      <c r="L198" t="s">
        <v>236</v>
      </c>
      <c r="M198" t="s">
        <v>236</v>
      </c>
      <c r="N198" t="s">
        <v>236</v>
      </c>
      <c r="Q198" t="s">
        <v>236</v>
      </c>
      <c r="R198" t="s">
        <v>236</v>
      </c>
      <c r="S198" t="s">
        <v>236</v>
      </c>
      <c r="T198" t="s">
        <v>236</v>
      </c>
      <c r="U198" t="s">
        <v>236</v>
      </c>
      <c r="V198" t="s">
        <v>236</v>
      </c>
      <c r="W198" t="s">
        <v>236</v>
      </c>
      <c r="X198" t="s">
        <v>236</v>
      </c>
      <c r="Y198" t="s">
        <v>236</v>
      </c>
      <c r="Z198" t="s">
        <v>236</v>
      </c>
      <c r="AA198" t="s">
        <v>236</v>
      </c>
      <c r="AB198" t="s">
        <v>236</v>
      </c>
      <c r="AC198" t="s">
        <v>236</v>
      </c>
      <c r="AF198" t="s">
        <v>236</v>
      </c>
      <c r="AG198" t="s">
        <v>236</v>
      </c>
      <c r="AH198" t="s">
        <v>236</v>
      </c>
      <c r="AI198" t="s">
        <v>236</v>
      </c>
      <c r="AJ198" t="s">
        <v>236</v>
      </c>
      <c r="AK198" t="s">
        <v>236</v>
      </c>
      <c r="AL198" t="s">
        <v>236</v>
      </c>
      <c r="AM198" t="s">
        <v>236</v>
      </c>
      <c r="AN198" t="s">
        <v>236</v>
      </c>
      <c r="AO198" t="s">
        <v>236</v>
      </c>
      <c r="AP198" t="s">
        <v>236</v>
      </c>
      <c r="AQ198" t="s">
        <v>236</v>
      </c>
      <c r="AR198" t="s">
        <v>236</v>
      </c>
      <c r="AU198" t="s">
        <v>234</v>
      </c>
      <c r="AV198" t="s">
        <v>234</v>
      </c>
      <c r="AW198" t="s">
        <v>236</v>
      </c>
      <c r="AX198" t="s">
        <v>236</v>
      </c>
      <c r="AY198" t="s">
        <v>234</v>
      </c>
      <c r="AZ198" t="s">
        <v>234</v>
      </c>
      <c r="BA198" t="s">
        <v>234</v>
      </c>
      <c r="BB198" t="s">
        <v>234</v>
      </c>
      <c r="BC198" t="s">
        <v>234</v>
      </c>
      <c r="BD198" t="s">
        <v>234</v>
      </c>
      <c r="BE198" t="s">
        <v>234</v>
      </c>
      <c r="BH198" t="s">
        <v>236</v>
      </c>
      <c r="BI198" t="s">
        <v>236</v>
      </c>
      <c r="BJ198" t="s">
        <v>236</v>
      </c>
      <c r="BK198" t="s">
        <v>236</v>
      </c>
      <c r="BL198" t="s">
        <v>236</v>
      </c>
      <c r="BM198" t="s">
        <v>236</v>
      </c>
      <c r="BN198" t="s">
        <v>236</v>
      </c>
      <c r="BO198" t="s">
        <v>236</v>
      </c>
      <c r="BP198" t="s">
        <v>236</v>
      </c>
      <c r="BQ198" t="s">
        <v>236</v>
      </c>
      <c r="BR198" t="s">
        <v>236</v>
      </c>
      <c r="BS198" t="s">
        <v>236</v>
      </c>
      <c r="BT198" t="s">
        <v>236</v>
      </c>
      <c r="BW198" t="s">
        <v>236</v>
      </c>
      <c r="BX198" t="s">
        <v>236</v>
      </c>
      <c r="BY198" t="s">
        <v>236</v>
      </c>
      <c r="BZ198" t="s">
        <v>236</v>
      </c>
      <c r="CA198" t="s">
        <v>236</v>
      </c>
      <c r="CB198" t="s">
        <v>236</v>
      </c>
      <c r="CC198" t="s">
        <v>238</v>
      </c>
      <c r="CD198" t="s">
        <v>236</v>
      </c>
      <c r="CE198" t="s">
        <v>236</v>
      </c>
      <c r="CF198" t="s">
        <v>236</v>
      </c>
      <c r="CG198" t="s">
        <v>236</v>
      </c>
      <c r="CH198" t="s">
        <v>236</v>
      </c>
      <c r="CK198" t="s">
        <v>236</v>
      </c>
      <c r="CL198" t="s">
        <v>236</v>
      </c>
      <c r="CM198" t="s">
        <v>236</v>
      </c>
      <c r="CN198" t="s">
        <v>236</v>
      </c>
      <c r="CO198" t="s">
        <v>236</v>
      </c>
      <c r="CP198" t="s">
        <v>236</v>
      </c>
      <c r="CQ198" t="s">
        <v>236</v>
      </c>
      <c r="DF198" t="s">
        <v>234</v>
      </c>
      <c r="DG198" t="s">
        <v>234</v>
      </c>
      <c r="DH198" t="s">
        <v>234</v>
      </c>
      <c r="DI198" t="s">
        <v>234</v>
      </c>
      <c r="DJ198" t="s">
        <v>234</v>
      </c>
      <c r="DK198" t="s">
        <v>234</v>
      </c>
      <c r="DL198" t="s">
        <v>234</v>
      </c>
      <c r="DM198" t="s">
        <v>234</v>
      </c>
      <c r="DN198" t="s">
        <v>234</v>
      </c>
      <c r="DO198" t="s">
        <v>234</v>
      </c>
      <c r="DP198" t="s">
        <v>234</v>
      </c>
      <c r="DQ198" t="s">
        <v>237</v>
      </c>
      <c r="DR198" t="s">
        <v>234</v>
      </c>
      <c r="DS198" t="s">
        <v>234</v>
      </c>
      <c r="DT198" t="s">
        <v>234</v>
      </c>
      <c r="DX198" t="s">
        <v>234</v>
      </c>
      <c r="DY198" t="s">
        <v>236</v>
      </c>
      <c r="DZ198" t="s">
        <v>234</v>
      </c>
      <c r="EA198" t="s">
        <v>234</v>
      </c>
      <c r="EB198" t="s">
        <v>237</v>
      </c>
      <c r="EC198" t="s">
        <v>234</v>
      </c>
      <c r="ED198" t="s">
        <v>234</v>
      </c>
      <c r="EE198" t="s">
        <v>234</v>
      </c>
      <c r="EF198" t="s">
        <v>234</v>
      </c>
      <c r="EG198" t="s">
        <v>234</v>
      </c>
      <c r="EH198" t="s">
        <v>234</v>
      </c>
      <c r="EI198" t="s">
        <v>234</v>
      </c>
      <c r="EJ198" t="s">
        <v>234</v>
      </c>
      <c r="EK198" t="s">
        <v>234</v>
      </c>
      <c r="EL198" t="s">
        <v>234</v>
      </c>
      <c r="EM198" t="s">
        <v>234</v>
      </c>
      <c r="EN198" t="s">
        <v>234</v>
      </c>
      <c r="EO198" t="s">
        <v>234</v>
      </c>
      <c r="EP198" t="s">
        <v>234</v>
      </c>
      <c r="EQ198" t="s">
        <v>234</v>
      </c>
      <c r="ER198" t="s">
        <v>234</v>
      </c>
      <c r="ES198" t="s">
        <v>234</v>
      </c>
      <c r="ET198" t="s">
        <v>236</v>
      </c>
      <c r="EU198" t="s">
        <v>234</v>
      </c>
      <c r="EV198" t="s">
        <v>234</v>
      </c>
      <c r="EW198" t="s">
        <v>234</v>
      </c>
      <c r="EX198" t="s">
        <v>234</v>
      </c>
      <c r="EY198" t="s">
        <v>234</v>
      </c>
      <c r="EZ198" t="s">
        <v>234</v>
      </c>
      <c r="FA198" t="s">
        <v>234</v>
      </c>
      <c r="FB198" t="s">
        <v>234</v>
      </c>
      <c r="FC198" t="s">
        <v>234</v>
      </c>
      <c r="FD198" t="s">
        <v>234</v>
      </c>
      <c r="FE198" t="s">
        <v>234</v>
      </c>
      <c r="FF198" t="s">
        <v>234</v>
      </c>
      <c r="FG198" t="s">
        <v>234</v>
      </c>
      <c r="FH198" t="s">
        <v>234</v>
      </c>
      <c r="FI198" t="s">
        <v>234</v>
      </c>
      <c r="FJ198" t="s">
        <v>234</v>
      </c>
      <c r="FK198" t="s">
        <v>234</v>
      </c>
      <c r="FL198" t="s">
        <v>234</v>
      </c>
      <c r="FM198" t="s">
        <v>234</v>
      </c>
      <c r="FN198" t="s">
        <v>234</v>
      </c>
      <c r="FO198" t="s">
        <v>234</v>
      </c>
      <c r="FP198" t="s">
        <v>234</v>
      </c>
      <c r="FQ198" t="s">
        <v>234</v>
      </c>
      <c r="FR198" t="s">
        <v>234</v>
      </c>
      <c r="FU198" t="s">
        <v>235</v>
      </c>
      <c r="FV198" t="s">
        <v>234</v>
      </c>
      <c r="FW198" t="s">
        <v>234</v>
      </c>
      <c r="FX198" t="s">
        <v>234</v>
      </c>
      <c r="FY198" t="s">
        <v>234</v>
      </c>
      <c r="FZ198" t="s">
        <v>234</v>
      </c>
      <c r="GA198" t="s">
        <v>234</v>
      </c>
      <c r="GB198" t="s">
        <v>234</v>
      </c>
      <c r="GC198" t="s">
        <v>234</v>
      </c>
      <c r="GD198" t="s">
        <v>234</v>
      </c>
      <c r="GE198" t="s">
        <v>234</v>
      </c>
      <c r="GF198" t="s">
        <v>234</v>
      </c>
      <c r="GG198" t="s">
        <v>234</v>
      </c>
      <c r="GH198" t="s">
        <v>234</v>
      </c>
      <c r="GI198" t="s">
        <v>234</v>
      </c>
      <c r="GJ198" t="s">
        <v>234</v>
      </c>
      <c r="GK198" t="s">
        <v>234</v>
      </c>
      <c r="GL198" t="s">
        <v>234</v>
      </c>
      <c r="GM198" t="s">
        <v>234</v>
      </c>
      <c r="GN198" t="s">
        <v>234</v>
      </c>
      <c r="GO198" t="s">
        <v>234</v>
      </c>
      <c r="GP198" t="s">
        <v>234</v>
      </c>
      <c r="GQ198" t="s">
        <v>234</v>
      </c>
      <c r="GR198" t="s">
        <v>234</v>
      </c>
      <c r="GS198" t="s">
        <v>234</v>
      </c>
      <c r="GT198" t="s">
        <v>234</v>
      </c>
      <c r="GU198" t="s">
        <v>234</v>
      </c>
      <c r="GV198" t="s">
        <v>234</v>
      </c>
      <c r="GW198" t="s">
        <v>234</v>
      </c>
      <c r="GX198" t="s">
        <v>234</v>
      </c>
      <c r="GY198" t="s">
        <v>234</v>
      </c>
      <c r="GZ198" t="s">
        <v>234</v>
      </c>
      <c r="HA198" t="s">
        <v>234</v>
      </c>
      <c r="HB198" t="s">
        <v>234</v>
      </c>
      <c r="HC198" t="s">
        <v>234</v>
      </c>
      <c r="HD198" t="s">
        <v>234</v>
      </c>
      <c r="HE198" t="s">
        <v>234</v>
      </c>
      <c r="HF198" t="s">
        <v>234</v>
      </c>
      <c r="HG198" t="s">
        <v>234</v>
      </c>
      <c r="HH198" t="s">
        <v>234</v>
      </c>
      <c r="HI198" t="s">
        <v>234</v>
      </c>
      <c r="HJ198" t="s">
        <v>234</v>
      </c>
      <c r="HK198" t="s">
        <v>234</v>
      </c>
      <c r="HL198" t="s">
        <v>234</v>
      </c>
      <c r="HM198" t="s">
        <v>234</v>
      </c>
      <c r="HN198" t="s">
        <v>234</v>
      </c>
      <c r="HO198" t="s">
        <v>237</v>
      </c>
      <c r="HP198" t="s">
        <v>234</v>
      </c>
    </row>
    <row r="199" spans="1:224" x14ac:dyDescent="0.2">
      <c r="A199" t="s">
        <v>435</v>
      </c>
      <c r="B199" t="s">
        <v>237</v>
      </c>
      <c r="C199" t="s">
        <v>237</v>
      </c>
      <c r="D199" t="s">
        <v>237</v>
      </c>
      <c r="E199" t="s">
        <v>234</v>
      </c>
      <c r="F199" t="s">
        <v>237</v>
      </c>
      <c r="G199" t="s">
        <v>237</v>
      </c>
      <c r="H199" t="s">
        <v>237</v>
      </c>
      <c r="I199" t="s">
        <v>235</v>
      </c>
      <c r="J199" t="s">
        <v>237</v>
      </c>
      <c r="K199" t="s">
        <v>237</v>
      </c>
      <c r="L199" t="s">
        <v>234</v>
      </c>
      <c r="M199" t="s">
        <v>237</v>
      </c>
      <c r="N199" t="s">
        <v>237</v>
      </c>
      <c r="Q199" t="s">
        <v>234</v>
      </c>
      <c r="R199" t="s">
        <v>237</v>
      </c>
      <c r="S199" t="s">
        <v>237</v>
      </c>
      <c r="T199" t="s">
        <v>237</v>
      </c>
      <c r="U199" t="s">
        <v>237</v>
      </c>
      <c r="V199" t="s">
        <v>237</v>
      </c>
      <c r="W199" t="s">
        <v>236</v>
      </c>
      <c r="X199" t="s">
        <v>237</v>
      </c>
      <c r="Y199" t="s">
        <v>237</v>
      </c>
      <c r="Z199" t="s">
        <v>236</v>
      </c>
      <c r="AA199" t="s">
        <v>237</v>
      </c>
      <c r="AB199" t="s">
        <v>237</v>
      </c>
      <c r="AC199" t="s">
        <v>237</v>
      </c>
      <c r="AF199" t="s">
        <v>234</v>
      </c>
      <c r="AG199" t="s">
        <v>234</v>
      </c>
      <c r="AH199" t="s">
        <v>236</v>
      </c>
      <c r="AI199" t="s">
        <v>234</v>
      </c>
      <c r="AJ199" t="s">
        <v>234</v>
      </c>
      <c r="AK199" t="s">
        <v>234</v>
      </c>
      <c r="AL199" t="s">
        <v>236</v>
      </c>
      <c r="AM199" t="s">
        <v>234</v>
      </c>
      <c r="AN199" t="s">
        <v>234</v>
      </c>
      <c r="AO199" t="s">
        <v>234</v>
      </c>
      <c r="AP199" t="s">
        <v>234</v>
      </c>
      <c r="AQ199" t="s">
        <v>234</v>
      </c>
      <c r="AR199" t="s">
        <v>241</v>
      </c>
      <c r="AU199" t="s">
        <v>234</v>
      </c>
      <c r="AV199" t="s">
        <v>234</v>
      </c>
      <c r="AW199" t="s">
        <v>234</v>
      </c>
      <c r="AX199" t="s">
        <v>236</v>
      </c>
      <c r="AY199" t="s">
        <v>234</v>
      </c>
      <c r="AZ199" t="s">
        <v>234</v>
      </c>
      <c r="BA199" t="s">
        <v>234</v>
      </c>
      <c r="BB199" t="s">
        <v>234</v>
      </c>
      <c r="BC199" t="s">
        <v>234</v>
      </c>
      <c r="BD199" t="s">
        <v>234</v>
      </c>
      <c r="BE199" t="s">
        <v>234</v>
      </c>
      <c r="BH199" t="s">
        <v>234</v>
      </c>
      <c r="BI199" t="s">
        <v>234</v>
      </c>
      <c r="BJ199" t="s">
        <v>234</v>
      </c>
      <c r="BK199" t="s">
        <v>234</v>
      </c>
      <c r="BL199" t="s">
        <v>234</v>
      </c>
      <c r="BM199" t="s">
        <v>234</v>
      </c>
      <c r="BN199" t="s">
        <v>234</v>
      </c>
      <c r="BO199" t="s">
        <v>234</v>
      </c>
      <c r="BP199" t="s">
        <v>234</v>
      </c>
      <c r="BQ199" t="s">
        <v>234</v>
      </c>
      <c r="BR199" t="s">
        <v>234</v>
      </c>
      <c r="BS199" t="s">
        <v>234</v>
      </c>
      <c r="BT199" t="s">
        <v>236</v>
      </c>
      <c r="BW199" t="s">
        <v>234</v>
      </c>
      <c r="BX199" t="s">
        <v>234</v>
      </c>
      <c r="BY199" t="s">
        <v>234</v>
      </c>
      <c r="BZ199" t="s">
        <v>234</v>
      </c>
      <c r="CA199" t="s">
        <v>234</v>
      </c>
      <c r="CB199" t="s">
        <v>234</v>
      </c>
      <c r="CC199" t="s">
        <v>238</v>
      </c>
      <c r="CD199" t="s">
        <v>234</v>
      </c>
      <c r="CE199" t="s">
        <v>234</v>
      </c>
      <c r="CF199" t="s">
        <v>234</v>
      </c>
      <c r="CG199" t="s">
        <v>234</v>
      </c>
      <c r="CH199" t="s">
        <v>234</v>
      </c>
      <c r="CK199" t="s">
        <v>237</v>
      </c>
      <c r="CL199" t="s">
        <v>234</v>
      </c>
      <c r="CM199" t="s">
        <v>234</v>
      </c>
      <c r="CN199" t="s">
        <v>234</v>
      </c>
      <c r="CO199" t="s">
        <v>241</v>
      </c>
      <c r="CP199" t="s">
        <v>237</v>
      </c>
      <c r="CQ199" t="s">
        <v>234</v>
      </c>
      <c r="DF199" t="s">
        <v>234</v>
      </c>
      <c r="DG199" t="s">
        <v>234</v>
      </c>
      <c r="DH199" t="s">
        <v>234</v>
      </c>
      <c r="DI199" t="s">
        <v>234</v>
      </c>
      <c r="DJ199" t="s">
        <v>234</v>
      </c>
      <c r="DK199" t="s">
        <v>234</v>
      </c>
      <c r="DL199" t="s">
        <v>234</v>
      </c>
      <c r="DM199" t="s">
        <v>234</v>
      </c>
      <c r="DN199" t="s">
        <v>234</v>
      </c>
      <c r="DO199" t="s">
        <v>234</v>
      </c>
      <c r="DP199" t="s">
        <v>234</v>
      </c>
      <c r="DQ199" t="s">
        <v>234</v>
      </c>
      <c r="DR199" t="s">
        <v>234</v>
      </c>
      <c r="DS199" t="s">
        <v>234</v>
      </c>
      <c r="DT199" t="s">
        <v>234</v>
      </c>
      <c r="DX199" t="s">
        <v>234</v>
      </c>
      <c r="DY199" t="s">
        <v>237</v>
      </c>
      <c r="DZ199" t="s">
        <v>234</v>
      </c>
      <c r="EA199" t="s">
        <v>234</v>
      </c>
      <c r="EB199" t="s">
        <v>235</v>
      </c>
      <c r="EC199" t="s">
        <v>234</v>
      </c>
      <c r="ED199" t="s">
        <v>234</v>
      </c>
      <c r="EE199" t="s">
        <v>234</v>
      </c>
      <c r="EF199" t="s">
        <v>234</v>
      </c>
      <c r="EG199" t="s">
        <v>234</v>
      </c>
      <c r="EH199" t="s">
        <v>234</v>
      </c>
      <c r="EI199" t="s">
        <v>234</v>
      </c>
      <c r="EJ199" t="s">
        <v>234</v>
      </c>
      <c r="EK199" t="s">
        <v>234</v>
      </c>
      <c r="EL199" t="s">
        <v>234</v>
      </c>
      <c r="EM199" t="s">
        <v>234</v>
      </c>
      <c r="EN199" t="s">
        <v>234</v>
      </c>
      <c r="EO199" t="s">
        <v>234</v>
      </c>
      <c r="EP199" t="s">
        <v>234</v>
      </c>
      <c r="EQ199" t="s">
        <v>234</v>
      </c>
      <c r="ER199" t="s">
        <v>234</v>
      </c>
      <c r="ES199" t="s">
        <v>234</v>
      </c>
      <c r="ET199" t="s">
        <v>234</v>
      </c>
      <c r="EU199" t="s">
        <v>234</v>
      </c>
      <c r="EV199" t="s">
        <v>234</v>
      </c>
      <c r="EW199" t="s">
        <v>234</v>
      </c>
      <c r="EX199" t="s">
        <v>234</v>
      </c>
      <c r="EY199" t="s">
        <v>234</v>
      </c>
      <c r="EZ199" t="s">
        <v>234</v>
      </c>
      <c r="FA199" t="s">
        <v>234</v>
      </c>
      <c r="FB199" t="s">
        <v>234</v>
      </c>
      <c r="FC199" t="s">
        <v>234</v>
      </c>
      <c r="FD199" t="s">
        <v>234</v>
      </c>
      <c r="FE199" t="s">
        <v>234</v>
      </c>
      <c r="FF199" t="s">
        <v>234</v>
      </c>
      <c r="FG199" t="s">
        <v>234</v>
      </c>
      <c r="FH199" t="s">
        <v>234</v>
      </c>
      <c r="FI199" t="s">
        <v>234</v>
      </c>
      <c r="FJ199" t="s">
        <v>234</v>
      </c>
      <c r="FK199" t="s">
        <v>234</v>
      </c>
      <c r="FL199" t="s">
        <v>234</v>
      </c>
      <c r="FM199" t="s">
        <v>234</v>
      </c>
      <c r="FN199" t="s">
        <v>234</v>
      </c>
      <c r="FO199" t="s">
        <v>234</v>
      </c>
      <c r="FP199" t="s">
        <v>234</v>
      </c>
      <c r="FQ199" t="s">
        <v>234</v>
      </c>
      <c r="FR199" t="s">
        <v>234</v>
      </c>
      <c r="FU199" t="s">
        <v>234</v>
      </c>
      <c r="FV199" t="s">
        <v>234</v>
      </c>
      <c r="FW199" t="s">
        <v>234</v>
      </c>
      <c r="FX199" t="s">
        <v>234</v>
      </c>
      <c r="FY199" t="s">
        <v>234</v>
      </c>
      <c r="FZ199" t="s">
        <v>235</v>
      </c>
      <c r="GA199" t="s">
        <v>234</v>
      </c>
      <c r="GB199" t="s">
        <v>234</v>
      </c>
      <c r="GC199" t="s">
        <v>234</v>
      </c>
      <c r="GD199" t="s">
        <v>234</v>
      </c>
      <c r="GE199" t="s">
        <v>234</v>
      </c>
      <c r="GF199" t="s">
        <v>234</v>
      </c>
      <c r="GG199" t="s">
        <v>234</v>
      </c>
      <c r="GH199" t="s">
        <v>234</v>
      </c>
      <c r="GI199" t="s">
        <v>234</v>
      </c>
      <c r="GJ199" t="s">
        <v>234</v>
      </c>
      <c r="GK199" t="s">
        <v>234</v>
      </c>
      <c r="GL199" t="s">
        <v>234</v>
      </c>
      <c r="GM199" t="s">
        <v>234</v>
      </c>
      <c r="GN199" t="s">
        <v>234</v>
      </c>
      <c r="GO199" t="s">
        <v>234</v>
      </c>
      <c r="GP199" t="s">
        <v>234</v>
      </c>
      <c r="GQ199" t="s">
        <v>234</v>
      </c>
      <c r="GR199" t="s">
        <v>234</v>
      </c>
      <c r="GS199" t="s">
        <v>234</v>
      </c>
      <c r="GT199" t="s">
        <v>234</v>
      </c>
      <c r="GU199" t="s">
        <v>234</v>
      </c>
      <c r="GV199" t="s">
        <v>234</v>
      </c>
      <c r="GW199" t="s">
        <v>234</v>
      </c>
      <c r="GX199" t="s">
        <v>234</v>
      </c>
      <c r="GY199" t="s">
        <v>234</v>
      </c>
      <c r="GZ199" t="s">
        <v>234</v>
      </c>
      <c r="HA199" t="s">
        <v>234</v>
      </c>
      <c r="HB199" t="s">
        <v>234</v>
      </c>
      <c r="HC199" t="s">
        <v>234</v>
      </c>
      <c r="HD199" t="s">
        <v>234</v>
      </c>
      <c r="HE199" t="s">
        <v>234</v>
      </c>
      <c r="HF199" t="s">
        <v>234</v>
      </c>
      <c r="HG199" t="s">
        <v>234</v>
      </c>
      <c r="HH199" t="s">
        <v>234</v>
      </c>
      <c r="HI199" t="s">
        <v>234</v>
      </c>
      <c r="HJ199" t="s">
        <v>234</v>
      </c>
      <c r="HK199" t="s">
        <v>234</v>
      </c>
      <c r="HL199" t="s">
        <v>234</v>
      </c>
      <c r="HM199" t="s">
        <v>234</v>
      </c>
      <c r="HN199" t="s">
        <v>234</v>
      </c>
      <c r="HO199" t="s">
        <v>234</v>
      </c>
      <c r="HP199" t="s">
        <v>234</v>
      </c>
    </row>
    <row r="200" spans="1:224" x14ac:dyDescent="0.2">
      <c r="A200" t="s">
        <v>436</v>
      </c>
      <c r="B200" t="s">
        <v>234</v>
      </c>
      <c r="C200" t="s">
        <v>234</v>
      </c>
      <c r="D200" t="s">
        <v>234</v>
      </c>
      <c r="E200" t="s">
        <v>234</v>
      </c>
      <c r="F200" t="s">
        <v>234</v>
      </c>
      <c r="G200" t="s">
        <v>234</v>
      </c>
      <c r="H200" t="s">
        <v>234</v>
      </c>
      <c r="I200" t="s">
        <v>234</v>
      </c>
      <c r="J200" t="s">
        <v>234</v>
      </c>
      <c r="K200" t="s">
        <v>234</v>
      </c>
      <c r="L200" t="s">
        <v>234</v>
      </c>
      <c r="M200" t="s">
        <v>234</v>
      </c>
      <c r="N200" t="s">
        <v>234</v>
      </c>
      <c r="Q200" t="s">
        <v>236</v>
      </c>
      <c r="R200" t="s">
        <v>234</v>
      </c>
      <c r="S200" t="s">
        <v>234</v>
      </c>
      <c r="T200" t="s">
        <v>234</v>
      </c>
      <c r="U200" t="s">
        <v>234</v>
      </c>
      <c r="V200" t="s">
        <v>235</v>
      </c>
      <c r="W200" t="s">
        <v>236</v>
      </c>
      <c r="X200" t="s">
        <v>234</v>
      </c>
      <c r="Y200" t="s">
        <v>234</v>
      </c>
      <c r="Z200" t="s">
        <v>236</v>
      </c>
      <c r="AA200" t="s">
        <v>234</v>
      </c>
      <c r="AB200" t="s">
        <v>234</v>
      </c>
      <c r="AC200" t="s">
        <v>234</v>
      </c>
      <c r="AF200" t="s">
        <v>234</v>
      </c>
      <c r="AG200" t="s">
        <v>234</v>
      </c>
      <c r="AH200" t="s">
        <v>241</v>
      </c>
      <c r="AI200" t="s">
        <v>234</v>
      </c>
      <c r="AJ200" t="s">
        <v>234</v>
      </c>
      <c r="AK200" t="s">
        <v>235</v>
      </c>
      <c r="AL200" t="s">
        <v>238</v>
      </c>
      <c r="AM200" t="s">
        <v>238</v>
      </c>
      <c r="AN200" t="s">
        <v>235</v>
      </c>
      <c r="AO200" t="s">
        <v>234</v>
      </c>
      <c r="AP200" t="s">
        <v>238</v>
      </c>
      <c r="AQ200" t="s">
        <v>234</v>
      </c>
      <c r="AR200" t="s">
        <v>234</v>
      </c>
      <c r="AU200" t="s">
        <v>234</v>
      </c>
      <c r="AV200" t="s">
        <v>234</v>
      </c>
      <c r="AW200" t="s">
        <v>234</v>
      </c>
      <c r="AX200" t="s">
        <v>241</v>
      </c>
      <c r="AY200" t="s">
        <v>234</v>
      </c>
      <c r="AZ200" t="s">
        <v>234</v>
      </c>
      <c r="BA200" t="s">
        <v>238</v>
      </c>
      <c r="BB200" t="s">
        <v>234</v>
      </c>
      <c r="BC200" t="s">
        <v>238</v>
      </c>
      <c r="BD200" t="s">
        <v>234</v>
      </c>
      <c r="BE200" t="s">
        <v>234</v>
      </c>
      <c r="BH200" t="s">
        <v>234</v>
      </c>
      <c r="BI200" t="s">
        <v>234</v>
      </c>
      <c r="BJ200" t="s">
        <v>234</v>
      </c>
      <c r="BK200" t="s">
        <v>235</v>
      </c>
      <c r="BL200" t="s">
        <v>234</v>
      </c>
      <c r="BM200" t="s">
        <v>234</v>
      </c>
      <c r="BN200" t="s">
        <v>234</v>
      </c>
      <c r="BO200" t="s">
        <v>234</v>
      </c>
      <c r="BP200" t="s">
        <v>234</v>
      </c>
      <c r="BQ200" t="s">
        <v>234</v>
      </c>
      <c r="BR200" t="s">
        <v>234</v>
      </c>
      <c r="BS200" t="s">
        <v>234</v>
      </c>
      <c r="BT200" t="s">
        <v>236</v>
      </c>
      <c r="BW200" t="s">
        <v>234</v>
      </c>
      <c r="BX200" t="s">
        <v>234</v>
      </c>
      <c r="BY200" t="s">
        <v>234</v>
      </c>
      <c r="BZ200" t="s">
        <v>234</v>
      </c>
      <c r="CA200" t="s">
        <v>234</v>
      </c>
      <c r="CB200" t="s">
        <v>234</v>
      </c>
      <c r="CC200" t="s">
        <v>238</v>
      </c>
      <c r="CD200" t="s">
        <v>238</v>
      </c>
      <c r="CE200" t="s">
        <v>234</v>
      </c>
      <c r="CF200" t="s">
        <v>234</v>
      </c>
      <c r="CG200" t="s">
        <v>234</v>
      </c>
      <c r="CH200" t="s">
        <v>234</v>
      </c>
      <c r="CK200" t="s">
        <v>234</v>
      </c>
      <c r="CL200" t="s">
        <v>234</v>
      </c>
      <c r="CM200" t="s">
        <v>235</v>
      </c>
      <c r="CN200" t="s">
        <v>234</v>
      </c>
      <c r="CO200" t="s">
        <v>234</v>
      </c>
      <c r="CP200" t="s">
        <v>234</v>
      </c>
      <c r="CQ200" t="s">
        <v>234</v>
      </c>
      <c r="DF200" t="s">
        <v>234</v>
      </c>
      <c r="DG200" t="s">
        <v>234</v>
      </c>
      <c r="DH200" t="s">
        <v>234</v>
      </c>
      <c r="DI200" t="s">
        <v>234</v>
      </c>
      <c r="DJ200" t="s">
        <v>234</v>
      </c>
      <c r="DK200" t="s">
        <v>234</v>
      </c>
      <c r="DL200" t="s">
        <v>234</v>
      </c>
      <c r="DM200" t="s">
        <v>234</v>
      </c>
      <c r="DN200" t="s">
        <v>234</v>
      </c>
      <c r="DO200" t="s">
        <v>235</v>
      </c>
      <c r="DP200" t="s">
        <v>234</v>
      </c>
      <c r="DQ200" t="s">
        <v>234</v>
      </c>
      <c r="DR200" t="s">
        <v>234</v>
      </c>
      <c r="DS200" t="s">
        <v>234</v>
      </c>
      <c r="DT200" t="s">
        <v>234</v>
      </c>
      <c r="DX200" t="s">
        <v>234</v>
      </c>
      <c r="DY200" t="s">
        <v>234</v>
      </c>
      <c r="DZ200" t="s">
        <v>234</v>
      </c>
      <c r="EA200" t="s">
        <v>234</v>
      </c>
      <c r="EB200" t="s">
        <v>234</v>
      </c>
      <c r="EC200" t="s">
        <v>234</v>
      </c>
      <c r="ED200" t="s">
        <v>234</v>
      </c>
      <c r="EE200" t="s">
        <v>234</v>
      </c>
      <c r="EF200" t="s">
        <v>234</v>
      </c>
      <c r="EG200" t="s">
        <v>234</v>
      </c>
      <c r="EH200" t="s">
        <v>234</v>
      </c>
      <c r="EI200" t="s">
        <v>238</v>
      </c>
      <c r="EJ200" t="s">
        <v>234</v>
      </c>
      <c r="EK200" t="s">
        <v>234</v>
      </c>
      <c r="EL200" t="s">
        <v>235</v>
      </c>
      <c r="EM200" t="s">
        <v>234</v>
      </c>
      <c r="EN200" t="s">
        <v>234</v>
      </c>
      <c r="EO200" t="s">
        <v>234</v>
      </c>
      <c r="EP200" t="s">
        <v>234</v>
      </c>
      <c r="EQ200" t="s">
        <v>234</v>
      </c>
      <c r="ER200" t="s">
        <v>234</v>
      </c>
      <c r="ES200" t="s">
        <v>234</v>
      </c>
      <c r="ET200" t="s">
        <v>234</v>
      </c>
      <c r="EU200" t="s">
        <v>241</v>
      </c>
      <c r="EV200" t="s">
        <v>234</v>
      </c>
      <c r="EW200" t="s">
        <v>234</v>
      </c>
      <c r="EX200" t="s">
        <v>234</v>
      </c>
      <c r="EY200" t="s">
        <v>234</v>
      </c>
      <c r="EZ200" t="s">
        <v>234</v>
      </c>
      <c r="FA200" t="s">
        <v>241</v>
      </c>
      <c r="FB200" t="s">
        <v>234</v>
      </c>
      <c r="FC200" t="s">
        <v>234</v>
      </c>
      <c r="FD200" t="s">
        <v>234</v>
      </c>
      <c r="FE200" t="s">
        <v>234</v>
      </c>
      <c r="FF200" t="s">
        <v>234</v>
      </c>
      <c r="FG200" t="s">
        <v>234</v>
      </c>
      <c r="FH200" t="s">
        <v>234</v>
      </c>
      <c r="FI200" t="s">
        <v>234</v>
      </c>
      <c r="FJ200" t="s">
        <v>234</v>
      </c>
      <c r="FK200" t="s">
        <v>238</v>
      </c>
      <c r="FL200" t="s">
        <v>234</v>
      </c>
      <c r="FM200" t="s">
        <v>234</v>
      </c>
      <c r="FN200" t="s">
        <v>236</v>
      </c>
      <c r="FO200" t="s">
        <v>235</v>
      </c>
      <c r="FP200" t="s">
        <v>234</v>
      </c>
      <c r="FQ200" t="s">
        <v>234</v>
      </c>
      <c r="FR200" t="s">
        <v>234</v>
      </c>
      <c r="FU200" t="s">
        <v>234</v>
      </c>
      <c r="FV200" t="s">
        <v>235</v>
      </c>
      <c r="FW200" t="s">
        <v>238</v>
      </c>
      <c r="FX200" t="s">
        <v>234</v>
      </c>
      <c r="FY200" t="s">
        <v>234</v>
      </c>
      <c r="FZ200" t="s">
        <v>234</v>
      </c>
      <c r="GA200" t="s">
        <v>234</v>
      </c>
      <c r="GB200" t="s">
        <v>234</v>
      </c>
      <c r="GC200" t="s">
        <v>235</v>
      </c>
      <c r="GD200" t="s">
        <v>234</v>
      </c>
      <c r="GE200" t="s">
        <v>234</v>
      </c>
      <c r="GF200" t="s">
        <v>234</v>
      </c>
      <c r="GG200" t="s">
        <v>234</v>
      </c>
      <c r="GH200" t="s">
        <v>234</v>
      </c>
      <c r="GI200" t="s">
        <v>234</v>
      </c>
      <c r="GJ200" t="s">
        <v>234</v>
      </c>
      <c r="GK200" t="s">
        <v>234</v>
      </c>
      <c r="GL200" t="s">
        <v>234</v>
      </c>
      <c r="GM200" t="s">
        <v>235</v>
      </c>
      <c r="GN200" t="s">
        <v>234</v>
      </c>
      <c r="GO200" t="s">
        <v>235</v>
      </c>
      <c r="GP200" t="s">
        <v>234</v>
      </c>
      <c r="GQ200" t="s">
        <v>234</v>
      </c>
      <c r="GR200" t="s">
        <v>234</v>
      </c>
      <c r="GS200" t="s">
        <v>234</v>
      </c>
      <c r="GT200" t="s">
        <v>234</v>
      </c>
      <c r="GU200" t="s">
        <v>234</v>
      </c>
      <c r="GV200" t="s">
        <v>234</v>
      </c>
      <c r="GW200" t="s">
        <v>235</v>
      </c>
      <c r="GX200" t="s">
        <v>234</v>
      </c>
      <c r="GY200" t="s">
        <v>234</v>
      </c>
      <c r="GZ200" t="s">
        <v>234</v>
      </c>
      <c r="HA200" t="s">
        <v>234</v>
      </c>
      <c r="HB200" t="s">
        <v>241</v>
      </c>
      <c r="HC200" t="s">
        <v>234</v>
      </c>
      <c r="HD200" t="s">
        <v>234</v>
      </c>
      <c r="HE200" t="s">
        <v>235</v>
      </c>
      <c r="HF200" t="s">
        <v>234</v>
      </c>
      <c r="HG200" t="s">
        <v>234</v>
      </c>
      <c r="HH200" t="s">
        <v>234</v>
      </c>
      <c r="HI200" t="s">
        <v>234</v>
      </c>
      <c r="HJ200" t="s">
        <v>234</v>
      </c>
      <c r="HK200" t="s">
        <v>235</v>
      </c>
      <c r="HL200" t="s">
        <v>235</v>
      </c>
      <c r="HM200" t="s">
        <v>234</v>
      </c>
      <c r="HN200" t="s">
        <v>234</v>
      </c>
      <c r="HO200" t="s">
        <v>234</v>
      </c>
      <c r="HP200" t="s">
        <v>234</v>
      </c>
    </row>
    <row r="201" spans="1:224" x14ac:dyDescent="0.2">
      <c r="A201" t="s">
        <v>437</v>
      </c>
      <c r="B201" t="s">
        <v>234</v>
      </c>
      <c r="C201" t="s">
        <v>234</v>
      </c>
      <c r="D201" t="s">
        <v>234</v>
      </c>
      <c r="E201" t="s">
        <v>234</v>
      </c>
      <c r="F201" t="s">
        <v>234</v>
      </c>
      <c r="G201" t="s">
        <v>234</v>
      </c>
      <c r="H201" t="s">
        <v>234</v>
      </c>
      <c r="I201" t="s">
        <v>236</v>
      </c>
      <c r="J201" t="s">
        <v>234</v>
      </c>
      <c r="K201" t="s">
        <v>234</v>
      </c>
      <c r="L201" t="s">
        <v>234</v>
      </c>
      <c r="M201" t="s">
        <v>234</v>
      </c>
      <c r="N201" t="s">
        <v>234</v>
      </c>
      <c r="Q201" t="s">
        <v>236</v>
      </c>
      <c r="R201" t="s">
        <v>234</v>
      </c>
      <c r="S201" t="s">
        <v>234</v>
      </c>
      <c r="T201" t="s">
        <v>234</v>
      </c>
      <c r="U201" t="s">
        <v>234</v>
      </c>
      <c r="V201" t="s">
        <v>234</v>
      </c>
      <c r="W201" t="s">
        <v>236</v>
      </c>
      <c r="X201" t="s">
        <v>234</v>
      </c>
      <c r="Y201" t="s">
        <v>234</v>
      </c>
      <c r="Z201" t="s">
        <v>236</v>
      </c>
      <c r="AA201" t="s">
        <v>234</v>
      </c>
      <c r="AB201" t="s">
        <v>234</v>
      </c>
      <c r="AC201" t="s">
        <v>234</v>
      </c>
      <c r="AF201" t="s">
        <v>238</v>
      </c>
      <c r="AG201" t="s">
        <v>234</v>
      </c>
      <c r="AH201" t="s">
        <v>236</v>
      </c>
      <c r="AI201" t="s">
        <v>234</v>
      </c>
      <c r="AJ201" t="s">
        <v>234</v>
      </c>
      <c r="AK201" t="s">
        <v>234</v>
      </c>
      <c r="AL201" t="s">
        <v>237</v>
      </c>
      <c r="AM201" t="s">
        <v>237</v>
      </c>
      <c r="AN201" t="s">
        <v>234</v>
      </c>
      <c r="AO201" t="s">
        <v>234</v>
      </c>
      <c r="AP201" t="s">
        <v>237</v>
      </c>
      <c r="AQ201" t="s">
        <v>234</v>
      </c>
      <c r="AR201" t="s">
        <v>234</v>
      </c>
      <c r="AU201" t="s">
        <v>234</v>
      </c>
      <c r="AV201" t="s">
        <v>234</v>
      </c>
      <c r="AW201" t="s">
        <v>234</v>
      </c>
      <c r="AX201" t="s">
        <v>236</v>
      </c>
      <c r="AY201" t="s">
        <v>234</v>
      </c>
      <c r="AZ201" t="s">
        <v>234</v>
      </c>
      <c r="BA201" t="s">
        <v>237</v>
      </c>
      <c r="BB201" t="s">
        <v>234</v>
      </c>
      <c r="BC201" t="s">
        <v>237</v>
      </c>
      <c r="BD201" t="s">
        <v>234</v>
      </c>
      <c r="BE201" t="s">
        <v>234</v>
      </c>
      <c r="BH201" t="s">
        <v>234</v>
      </c>
      <c r="BI201" t="s">
        <v>234</v>
      </c>
      <c r="BJ201" t="s">
        <v>234</v>
      </c>
      <c r="BK201" t="s">
        <v>234</v>
      </c>
      <c r="BL201" t="s">
        <v>234</v>
      </c>
      <c r="BM201" t="s">
        <v>234</v>
      </c>
      <c r="BN201" t="s">
        <v>234</v>
      </c>
      <c r="BO201" t="s">
        <v>234</v>
      </c>
      <c r="BP201" t="s">
        <v>234</v>
      </c>
      <c r="BQ201" t="s">
        <v>234</v>
      </c>
      <c r="BR201" t="s">
        <v>234</v>
      </c>
      <c r="BS201" t="s">
        <v>234</v>
      </c>
      <c r="BT201" t="s">
        <v>236</v>
      </c>
      <c r="BW201" t="s">
        <v>234</v>
      </c>
      <c r="BX201" t="s">
        <v>234</v>
      </c>
      <c r="BY201" t="s">
        <v>234</v>
      </c>
      <c r="BZ201" t="s">
        <v>234</v>
      </c>
      <c r="CA201" t="s">
        <v>234</v>
      </c>
      <c r="CB201" t="s">
        <v>234</v>
      </c>
      <c r="CC201" t="s">
        <v>238</v>
      </c>
      <c r="CD201" t="s">
        <v>234</v>
      </c>
      <c r="CE201" t="s">
        <v>234</v>
      </c>
      <c r="CF201" t="s">
        <v>234</v>
      </c>
      <c r="CG201" t="s">
        <v>234</v>
      </c>
      <c r="CH201" t="s">
        <v>234</v>
      </c>
      <c r="CK201" t="s">
        <v>234</v>
      </c>
      <c r="CL201" t="s">
        <v>238</v>
      </c>
      <c r="CM201" t="s">
        <v>234</v>
      </c>
      <c r="CN201" t="s">
        <v>234</v>
      </c>
      <c r="CO201" t="s">
        <v>234</v>
      </c>
      <c r="CP201" t="s">
        <v>234</v>
      </c>
      <c r="CQ201" t="s">
        <v>234</v>
      </c>
      <c r="DF201" t="s">
        <v>234</v>
      </c>
      <c r="DG201" t="s">
        <v>234</v>
      </c>
      <c r="DH201" t="s">
        <v>234</v>
      </c>
      <c r="DI201" t="s">
        <v>234</v>
      </c>
      <c r="DJ201" t="s">
        <v>234</v>
      </c>
      <c r="DK201" t="s">
        <v>234</v>
      </c>
      <c r="DL201" t="s">
        <v>234</v>
      </c>
      <c r="DM201" t="s">
        <v>234</v>
      </c>
      <c r="DN201" t="s">
        <v>234</v>
      </c>
      <c r="DO201" t="s">
        <v>234</v>
      </c>
      <c r="DP201" t="s">
        <v>234</v>
      </c>
      <c r="DQ201" t="s">
        <v>234</v>
      </c>
      <c r="DR201" t="s">
        <v>234</v>
      </c>
      <c r="DS201" t="s">
        <v>234</v>
      </c>
      <c r="DT201" t="s">
        <v>234</v>
      </c>
      <c r="DX201" t="s">
        <v>234</v>
      </c>
      <c r="DY201" t="s">
        <v>234</v>
      </c>
      <c r="DZ201" t="s">
        <v>234</v>
      </c>
      <c r="EA201" t="s">
        <v>234</v>
      </c>
      <c r="EB201" t="s">
        <v>234</v>
      </c>
      <c r="EC201" t="s">
        <v>234</v>
      </c>
      <c r="ED201" t="s">
        <v>234</v>
      </c>
      <c r="EE201" t="s">
        <v>234</v>
      </c>
      <c r="EF201" t="s">
        <v>234</v>
      </c>
      <c r="EG201" t="s">
        <v>234</v>
      </c>
      <c r="EH201" t="s">
        <v>234</v>
      </c>
      <c r="EI201" t="s">
        <v>237</v>
      </c>
      <c r="EJ201" t="s">
        <v>234</v>
      </c>
      <c r="EK201" t="s">
        <v>234</v>
      </c>
      <c r="EL201" t="s">
        <v>234</v>
      </c>
      <c r="EM201" t="s">
        <v>234</v>
      </c>
      <c r="EN201" t="s">
        <v>234</v>
      </c>
      <c r="EO201" t="s">
        <v>234</v>
      </c>
      <c r="EP201" t="s">
        <v>234</v>
      </c>
      <c r="EQ201" t="s">
        <v>234</v>
      </c>
      <c r="ER201" t="s">
        <v>234</v>
      </c>
      <c r="ES201" t="s">
        <v>234</v>
      </c>
      <c r="ET201" t="s">
        <v>234</v>
      </c>
      <c r="EU201" t="s">
        <v>234</v>
      </c>
      <c r="EV201" t="s">
        <v>234</v>
      </c>
      <c r="EW201" t="s">
        <v>234</v>
      </c>
      <c r="EX201" t="s">
        <v>234</v>
      </c>
      <c r="EY201" t="s">
        <v>234</v>
      </c>
      <c r="EZ201" t="s">
        <v>234</v>
      </c>
      <c r="FA201" t="s">
        <v>234</v>
      </c>
      <c r="FB201" t="s">
        <v>234</v>
      </c>
      <c r="FC201" t="s">
        <v>234</v>
      </c>
      <c r="FD201" t="s">
        <v>234</v>
      </c>
      <c r="FE201" t="s">
        <v>234</v>
      </c>
      <c r="FF201" t="s">
        <v>234</v>
      </c>
      <c r="FG201" t="s">
        <v>234</v>
      </c>
      <c r="FH201" t="s">
        <v>234</v>
      </c>
      <c r="FI201" t="s">
        <v>234</v>
      </c>
      <c r="FJ201" t="s">
        <v>234</v>
      </c>
      <c r="FK201" t="s">
        <v>234</v>
      </c>
      <c r="FL201" t="s">
        <v>234</v>
      </c>
      <c r="FM201" t="s">
        <v>234</v>
      </c>
      <c r="FN201" t="s">
        <v>241</v>
      </c>
      <c r="FO201" t="s">
        <v>234</v>
      </c>
      <c r="FP201" t="s">
        <v>234</v>
      </c>
      <c r="FQ201" t="s">
        <v>234</v>
      </c>
      <c r="FR201" t="s">
        <v>234</v>
      </c>
      <c r="FU201" t="s">
        <v>234</v>
      </c>
      <c r="FV201" t="s">
        <v>234</v>
      </c>
      <c r="FW201" t="s">
        <v>234</v>
      </c>
      <c r="FX201" t="s">
        <v>234</v>
      </c>
      <c r="FY201" t="s">
        <v>234</v>
      </c>
      <c r="FZ201" t="s">
        <v>234</v>
      </c>
      <c r="GA201" t="s">
        <v>234</v>
      </c>
      <c r="GB201" t="s">
        <v>234</v>
      </c>
      <c r="GC201" t="s">
        <v>234</v>
      </c>
      <c r="GD201" t="s">
        <v>234</v>
      </c>
      <c r="GE201" t="s">
        <v>234</v>
      </c>
      <c r="GF201" t="s">
        <v>234</v>
      </c>
      <c r="GG201" t="s">
        <v>234</v>
      </c>
      <c r="GH201" t="s">
        <v>234</v>
      </c>
      <c r="GI201" t="s">
        <v>234</v>
      </c>
      <c r="GJ201" t="s">
        <v>234</v>
      </c>
      <c r="GK201" t="s">
        <v>234</v>
      </c>
      <c r="GL201" t="s">
        <v>234</v>
      </c>
      <c r="GM201" t="s">
        <v>234</v>
      </c>
      <c r="GN201" t="s">
        <v>234</v>
      </c>
      <c r="GO201" t="s">
        <v>234</v>
      </c>
      <c r="GP201" t="s">
        <v>234</v>
      </c>
      <c r="GQ201" t="s">
        <v>234</v>
      </c>
      <c r="GR201" t="s">
        <v>234</v>
      </c>
      <c r="GS201" t="s">
        <v>234</v>
      </c>
      <c r="GT201" t="s">
        <v>234</v>
      </c>
      <c r="GU201" t="s">
        <v>234</v>
      </c>
      <c r="GV201" t="s">
        <v>234</v>
      </c>
      <c r="GW201" t="s">
        <v>234</v>
      </c>
      <c r="GX201" t="s">
        <v>234</v>
      </c>
      <c r="GY201" t="s">
        <v>234</v>
      </c>
      <c r="GZ201" t="s">
        <v>234</v>
      </c>
      <c r="HA201" t="s">
        <v>234</v>
      </c>
      <c r="HB201" t="s">
        <v>234</v>
      </c>
      <c r="HC201" t="s">
        <v>234</v>
      </c>
      <c r="HD201" t="s">
        <v>234</v>
      </c>
      <c r="HE201" t="s">
        <v>234</v>
      </c>
      <c r="HF201" t="s">
        <v>234</v>
      </c>
      <c r="HG201" t="s">
        <v>234</v>
      </c>
      <c r="HH201" t="s">
        <v>234</v>
      </c>
      <c r="HI201" t="s">
        <v>234</v>
      </c>
      <c r="HJ201" t="s">
        <v>234</v>
      </c>
      <c r="HK201" t="s">
        <v>234</v>
      </c>
      <c r="HL201" t="s">
        <v>234</v>
      </c>
      <c r="HM201" t="s">
        <v>234</v>
      </c>
      <c r="HN201" t="s">
        <v>234</v>
      </c>
      <c r="HO201" t="s">
        <v>234</v>
      </c>
      <c r="HP201" t="s">
        <v>234</v>
      </c>
    </row>
    <row r="202" spans="1:224" x14ac:dyDescent="0.2">
      <c r="A202" t="s">
        <v>438</v>
      </c>
      <c r="B202" t="s">
        <v>234</v>
      </c>
      <c r="C202" t="s">
        <v>234</v>
      </c>
      <c r="D202" t="s">
        <v>236</v>
      </c>
      <c r="E202" t="s">
        <v>234</v>
      </c>
      <c r="F202" t="s">
        <v>234</v>
      </c>
      <c r="G202" t="s">
        <v>234</v>
      </c>
      <c r="H202" t="s">
        <v>234</v>
      </c>
      <c r="I202" t="s">
        <v>234</v>
      </c>
      <c r="J202" t="s">
        <v>234</v>
      </c>
      <c r="K202" t="s">
        <v>234</v>
      </c>
      <c r="L202" t="s">
        <v>234</v>
      </c>
      <c r="M202" t="s">
        <v>234</v>
      </c>
      <c r="N202" t="s">
        <v>234</v>
      </c>
      <c r="Q202" t="s">
        <v>234</v>
      </c>
      <c r="R202" t="s">
        <v>234</v>
      </c>
      <c r="S202" t="s">
        <v>234</v>
      </c>
      <c r="T202" t="s">
        <v>235</v>
      </c>
      <c r="U202" t="s">
        <v>234</v>
      </c>
      <c r="V202" t="s">
        <v>234</v>
      </c>
      <c r="W202" t="s">
        <v>236</v>
      </c>
      <c r="X202" t="s">
        <v>234</v>
      </c>
      <c r="Y202" t="s">
        <v>234</v>
      </c>
      <c r="Z202" t="s">
        <v>236</v>
      </c>
      <c r="AA202" t="s">
        <v>234</v>
      </c>
      <c r="AB202" t="s">
        <v>234</v>
      </c>
      <c r="AC202" t="s">
        <v>234</v>
      </c>
      <c r="AF202" t="s">
        <v>234</v>
      </c>
      <c r="AG202" t="s">
        <v>234</v>
      </c>
      <c r="AH202" t="s">
        <v>236</v>
      </c>
      <c r="AI202" t="s">
        <v>234</v>
      </c>
      <c r="AJ202" t="s">
        <v>234</v>
      </c>
      <c r="AK202" t="s">
        <v>234</v>
      </c>
      <c r="AL202" t="s">
        <v>234</v>
      </c>
      <c r="AM202" t="s">
        <v>234</v>
      </c>
      <c r="AN202" t="s">
        <v>234</v>
      </c>
      <c r="AO202" t="s">
        <v>234</v>
      </c>
      <c r="AP202" t="s">
        <v>234</v>
      </c>
      <c r="AQ202" t="s">
        <v>234</v>
      </c>
      <c r="AR202" t="s">
        <v>234</v>
      </c>
      <c r="AU202" t="s">
        <v>235</v>
      </c>
      <c r="AV202" t="s">
        <v>234</v>
      </c>
      <c r="AW202" t="s">
        <v>234</v>
      </c>
      <c r="AX202" t="s">
        <v>236</v>
      </c>
      <c r="AY202" t="s">
        <v>234</v>
      </c>
      <c r="AZ202" t="s">
        <v>234</v>
      </c>
      <c r="BA202" t="s">
        <v>234</v>
      </c>
      <c r="BB202" t="s">
        <v>234</v>
      </c>
      <c r="BC202" t="s">
        <v>234</v>
      </c>
      <c r="BD202" t="s">
        <v>234</v>
      </c>
      <c r="BE202" t="s">
        <v>234</v>
      </c>
      <c r="BH202" t="s">
        <v>234</v>
      </c>
      <c r="BI202" t="s">
        <v>234</v>
      </c>
      <c r="BJ202" t="s">
        <v>234</v>
      </c>
      <c r="BK202" t="s">
        <v>234</v>
      </c>
      <c r="BL202" t="s">
        <v>234</v>
      </c>
      <c r="BM202" t="s">
        <v>235</v>
      </c>
      <c r="BN202" t="s">
        <v>234</v>
      </c>
      <c r="BO202" t="s">
        <v>234</v>
      </c>
      <c r="BP202" t="s">
        <v>235</v>
      </c>
      <c r="BQ202" t="s">
        <v>234</v>
      </c>
      <c r="BR202" t="s">
        <v>234</v>
      </c>
      <c r="BS202" t="s">
        <v>234</v>
      </c>
      <c r="BT202" t="s">
        <v>236</v>
      </c>
      <c r="BW202" t="s">
        <v>234</v>
      </c>
      <c r="BX202" t="s">
        <v>234</v>
      </c>
      <c r="BY202" t="s">
        <v>234</v>
      </c>
      <c r="BZ202" t="s">
        <v>234</v>
      </c>
      <c r="CA202" t="s">
        <v>235</v>
      </c>
      <c r="CB202" t="s">
        <v>234</v>
      </c>
      <c r="CC202" t="s">
        <v>237</v>
      </c>
      <c r="CD202" t="s">
        <v>234</v>
      </c>
      <c r="CE202" t="s">
        <v>234</v>
      </c>
      <c r="CF202" t="s">
        <v>234</v>
      </c>
      <c r="CG202" t="s">
        <v>234</v>
      </c>
      <c r="CH202" t="s">
        <v>234</v>
      </c>
      <c r="CK202" t="s">
        <v>234</v>
      </c>
      <c r="CL202" t="s">
        <v>234</v>
      </c>
      <c r="CM202" t="s">
        <v>234</v>
      </c>
      <c r="CN202" t="s">
        <v>234</v>
      </c>
      <c r="CO202" t="s">
        <v>234</v>
      </c>
      <c r="CP202" t="s">
        <v>234</v>
      </c>
      <c r="CQ202" t="s">
        <v>235</v>
      </c>
      <c r="DF202" t="s">
        <v>234</v>
      </c>
      <c r="DG202" t="s">
        <v>234</v>
      </c>
      <c r="DH202" t="s">
        <v>234</v>
      </c>
      <c r="DI202" t="s">
        <v>234</v>
      </c>
      <c r="DJ202" t="s">
        <v>234</v>
      </c>
      <c r="DK202" t="s">
        <v>234</v>
      </c>
      <c r="DL202" t="s">
        <v>234</v>
      </c>
      <c r="DM202" t="s">
        <v>234</v>
      </c>
      <c r="DN202" t="s">
        <v>234</v>
      </c>
      <c r="DO202" t="s">
        <v>234</v>
      </c>
      <c r="DP202" t="s">
        <v>234</v>
      </c>
      <c r="DQ202" t="s">
        <v>234</v>
      </c>
      <c r="DR202" t="s">
        <v>234</v>
      </c>
      <c r="DS202" t="s">
        <v>234</v>
      </c>
      <c r="DT202" t="s">
        <v>234</v>
      </c>
      <c r="DX202" t="s">
        <v>234</v>
      </c>
      <c r="DY202" t="s">
        <v>234</v>
      </c>
      <c r="DZ202" t="s">
        <v>234</v>
      </c>
      <c r="EA202" t="s">
        <v>234</v>
      </c>
      <c r="EB202" t="s">
        <v>235</v>
      </c>
      <c r="EC202" t="s">
        <v>235</v>
      </c>
      <c r="ED202" t="s">
        <v>234</v>
      </c>
      <c r="EE202" t="s">
        <v>234</v>
      </c>
      <c r="EF202" t="s">
        <v>234</v>
      </c>
      <c r="EG202" t="s">
        <v>234</v>
      </c>
      <c r="EH202" t="s">
        <v>234</v>
      </c>
      <c r="EI202" t="s">
        <v>234</v>
      </c>
      <c r="EJ202" t="s">
        <v>234</v>
      </c>
      <c r="EK202" t="s">
        <v>234</v>
      </c>
      <c r="EL202" t="s">
        <v>234</v>
      </c>
      <c r="EM202" t="s">
        <v>234</v>
      </c>
      <c r="EN202" t="s">
        <v>234</v>
      </c>
      <c r="EO202" t="s">
        <v>234</v>
      </c>
      <c r="EP202" t="s">
        <v>234</v>
      </c>
      <c r="EQ202" t="s">
        <v>234</v>
      </c>
      <c r="ER202" t="s">
        <v>234</v>
      </c>
      <c r="ES202" t="s">
        <v>234</v>
      </c>
      <c r="ET202" t="s">
        <v>234</v>
      </c>
      <c r="EU202" t="s">
        <v>235</v>
      </c>
      <c r="EV202" t="s">
        <v>234</v>
      </c>
      <c r="EW202" t="s">
        <v>234</v>
      </c>
      <c r="EX202" t="s">
        <v>234</v>
      </c>
      <c r="EY202" t="s">
        <v>235</v>
      </c>
      <c r="EZ202" t="s">
        <v>234</v>
      </c>
      <c r="FA202" t="s">
        <v>234</v>
      </c>
      <c r="FB202" t="s">
        <v>234</v>
      </c>
      <c r="FC202" t="s">
        <v>234</v>
      </c>
      <c r="FD202" t="s">
        <v>241</v>
      </c>
      <c r="FE202" t="s">
        <v>234</v>
      </c>
      <c r="FF202" t="s">
        <v>234</v>
      </c>
      <c r="FG202" t="s">
        <v>234</v>
      </c>
      <c r="FH202" t="s">
        <v>234</v>
      </c>
      <c r="FI202" t="s">
        <v>234</v>
      </c>
      <c r="FJ202" t="s">
        <v>234</v>
      </c>
      <c r="FK202" t="s">
        <v>234</v>
      </c>
      <c r="FL202" t="s">
        <v>234</v>
      </c>
      <c r="FM202" t="s">
        <v>234</v>
      </c>
      <c r="FN202" t="s">
        <v>234</v>
      </c>
      <c r="FO202" t="s">
        <v>234</v>
      </c>
      <c r="FP202" t="s">
        <v>234</v>
      </c>
      <c r="FQ202" t="s">
        <v>235</v>
      </c>
      <c r="FR202" t="s">
        <v>234</v>
      </c>
      <c r="FU202" t="s">
        <v>234</v>
      </c>
      <c r="FV202" t="s">
        <v>234</v>
      </c>
      <c r="FW202" t="s">
        <v>234</v>
      </c>
      <c r="FX202" t="s">
        <v>234</v>
      </c>
      <c r="FY202" t="s">
        <v>235</v>
      </c>
      <c r="FZ202" t="s">
        <v>235</v>
      </c>
      <c r="GA202" t="s">
        <v>234</v>
      </c>
      <c r="GB202" t="s">
        <v>237</v>
      </c>
      <c r="GC202" t="s">
        <v>234</v>
      </c>
      <c r="GD202" t="s">
        <v>234</v>
      </c>
      <c r="GE202" t="s">
        <v>241</v>
      </c>
      <c r="GF202" t="s">
        <v>234</v>
      </c>
      <c r="GG202" t="s">
        <v>237</v>
      </c>
      <c r="GH202" t="s">
        <v>234</v>
      </c>
      <c r="GI202" t="s">
        <v>234</v>
      </c>
      <c r="GJ202" t="s">
        <v>234</v>
      </c>
      <c r="GK202" t="s">
        <v>237</v>
      </c>
      <c r="GL202" t="s">
        <v>237</v>
      </c>
      <c r="GM202" t="s">
        <v>234</v>
      </c>
      <c r="GN202" t="s">
        <v>234</v>
      </c>
      <c r="GO202" t="s">
        <v>241</v>
      </c>
      <c r="GP202" t="s">
        <v>234</v>
      </c>
      <c r="GQ202" t="s">
        <v>234</v>
      </c>
      <c r="GR202" t="s">
        <v>234</v>
      </c>
      <c r="GS202" t="s">
        <v>234</v>
      </c>
      <c r="GT202" t="s">
        <v>234</v>
      </c>
      <c r="GU202" t="s">
        <v>234</v>
      </c>
      <c r="GV202" t="s">
        <v>234</v>
      </c>
      <c r="GW202" t="s">
        <v>234</v>
      </c>
      <c r="GX202" t="s">
        <v>235</v>
      </c>
      <c r="GY202" t="s">
        <v>234</v>
      </c>
      <c r="GZ202" t="s">
        <v>234</v>
      </c>
      <c r="HA202" t="s">
        <v>234</v>
      </c>
      <c r="HB202" t="s">
        <v>234</v>
      </c>
      <c r="HC202" t="s">
        <v>234</v>
      </c>
      <c r="HD202" t="s">
        <v>234</v>
      </c>
      <c r="HE202" t="s">
        <v>234</v>
      </c>
      <c r="HF202" t="s">
        <v>234</v>
      </c>
      <c r="HG202" t="s">
        <v>234</v>
      </c>
      <c r="HH202" t="s">
        <v>234</v>
      </c>
      <c r="HI202" t="s">
        <v>234</v>
      </c>
      <c r="HJ202" t="s">
        <v>235</v>
      </c>
      <c r="HK202" t="s">
        <v>234</v>
      </c>
      <c r="HL202" t="s">
        <v>234</v>
      </c>
      <c r="HM202" t="s">
        <v>234</v>
      </c>
      <c r="HN202" t="s">
        <v>234</v>
      </c>
      <c r="HO202" t="s">
        <v>234</v>
      </c>
      <c r="HP202" t="s">
        <v>234</v>
      </c>
    </row>
    <row r="203" spans="1:224" x14ac:dyDescent="0.2">
      <c r="A203" t="s">
        <v>439</v>
      </c>
      <c r="B203" t="s">
        <v>236</v>
      </c>
      <c r="C203" t="s">
        <v>236</v>
      </c>
      <c r="D203" t="s">
        <v>236</v>
      </c>
      <c r="E203" t="s">
        <v>236</v>
      </c>
      <c r="F203" t="s">
        <v>236</v>
      </c>
      <c r="G203" t="s">
        <v>236</v>
      </c>
      <c r="H203" t="s">
        <v>236</v>
      </c>
      <c r="I203" t="s">
        <v>236</v>
      </c>
      <c r="J203" t="s">
        <v>236</v>
      </c>
      <c r="K203" t="s">
        <v>236</v>
      </c>
      <c r="L203" t="s">
        <v>236</v>
      </c>
      <c r="M203" t="s">
        <v>236</v>
      </c>
      <c r="N203" t="s">
        <v>236</v>
      </c>
      <c r="Q203" t="s">
        <v>236</v>
      </c>
      <c r="R203" t="s">
        <v>236</v>
      </c>
      <c r="S203" t="s">
        <v>236</v>
      </c>
      <c r="T203" t="s">
        <v>236</v>
      </c>
      <c r="U203" t="s">
        <v>236</v>
      </c>
      <c r="V203" t="s">
        <v>236</v>
      </c>
      <c r="W203" t="s">
        <v>236</v>
      </c>
      <c r="X203" t="s">
        <v>236</v>
      </c>
      <c r="Y203" t="s">
        <v>236</v>
      </c>
      <c r="Z203" t="s">
        <v>236</v>
      </c>
      <c r="AA203" t="s">
        <v>236</v>
      </c>
      <c r="AB203" t="s">
        <v>236</v>
      </c>
      <c r="AC203" t="s">
        <v>236</v>
      </c>
      <c r="AF203" t="s">
        <v>236</v>
      </c>
      <c r="AG203" t="s">
        <v>236</v>
      </c>
      <c r="AH203" t="s">
        <v>236</v>
      </c>
      <c r="AI203" t="s">
        <v>236</v>
      </c>
      <c r="AJ203" t="s">
        <v>236</v>
      </c>
      <c r="AK203" t="s">
        <v>236</v>
      </c>
      <c r="AL203" t="s">
        <v>236</v>
      </c>
      <c r="AM203" t="s">
        <v>236</v>
      </c>
      <c r="AN203" t="s">
        <v>236</v>
      </c>
      <c r="AO203" t="s">
        <v>236</v>
      </c>
      <c r="AP203" t="s">
        <v>236</v>
      </c>
      <c r="AQ203" t="s">
        <v>236</v>
      </c>
      <c r="AR203" t="s">
        <v>236</v>
      </c>
      <c r="AU203" t="s">
        <v>236</v>
      </c>
      <c r="AV203" t="s">
        <v>236</v>
      </c>
      <c r="AW203" t="s">
        <v>236</v>
      </c>
      <c r="AX203" t="s">
        <v>236</v>
      </c>
      <c r="AY203" t="s">
        <v>236</v>
      </c>
      <c r="AZ203" t="s">
        <v>236</v>
      </c>
      <c r="BA203" t="s">
        <v>236</v>
      </c>
      <c r="BB203" t="s">
        <v>236</v>
      </c>
      <c r="BC203" t="s">
        <v>236</v>
      </c>
      <c r="BD203" t="s">
        <v>236</v>
      </c>
      <c r="BE203" t="s">
        <v>236</v>
      </c>
      <c r="BH203" t="s">
        <v>236</v>
      </c>
      <c r="BI203" t="s">
        <v>236</v>
      </c>
      <c r="BJ203" t="s">
        <v>236</v>
      </c>
      <c r="BK203" t="s">
        <v>236</v>
      </c>
      <c r="BL203" t="s">
        <v>236</v>
      </c>
      <c r="BM203" t="s">
        <v>236</v>
      </c>
      <c r="BN203" t="s">
        <v>236</v>
      </c>
      <c r="BO203" t="s">
        <v>236</v>
      </c>
      <c r="BP203" t="s">
        <v>236</v>
      </c>
      <c r="BQ203" t="s">
        <v>236</v>
      </c>
      <c r="BR203" t="s">
        <v>236</v>
      </c>
      <c r="BS203" t="s">
        <v>236</v>
      </c>
      <c r="BT203" t="s">
        <v>236</v>
      </c>
      <c r="BW203" t="s">
        <v>236</v>
      </c>
      <c r="BX203" t="s">
        <v>236</v>
      </c>
      <c r="BY203" t="s">
        <v>236</v>
      </c>
      <c r="BZ203" t="s">
        <v>236</v>
      </c>
      <c r="CA203" t="s">
        <v>236</v>
      </c>
      <c r="CB203" t="s">
        <v>236</v>
      </c>
      <c r="CC203" t="s">
        <v>238</v>
      </c>
      <c r="CD203" t="s">
        <v>236</v>
      </c>
      <c r="CE203" t="s">
        <v>236</v>
      </c>
      <c r="CF203" t="s">
        <v>236</v>
      </c>
      <c r="CG203" t="s">
        <v>236</v>
      </c>
      <c r="CH203" t="s">
        <v>236</v>
      </c>
      <c r="CK203" t="s">
        <v>236</v>
      </c>
      <c r="CL203" t="s">
        <v>236</v>
      </c>
      <c r="CM203" t="s">
        <v>236</v>
      </c>
      <c r="CN203" t="s">
        <v>236</v>
      </c>
      <c r="CO203" t="s">
        <v>236</v>
      </c>
      <c r="CP203" t="s">
        <v>236</v>
      </c>
      <c r="CQ203" t="s">
        <v>236</v>
      </c>
      <c r="DF203" t="s">
        <v>234</v>
      </c>
      <c r="DG203" t="s">
        <v>234</v>
      </c>
      <c r="DH203" t="s">
        <v>234</v>
      </c>
      <c r="DI203" t="s">
        <v>237</v>
      </c>
      <c r="DJ203" t="s">
        <v>234</v>
      </c>
      <c r="DK203" t="s">
        <v>234</v>
      </c>
      <c r="DL203" t="s">
        <v>234</v>
      </c>
      <c r="DM203" t="s">
        <v>236</v>
      </c>
      <c r="DN203" t="s">
        <v>236</v>
      </c>
      <c r="DO203" t="s">
        <v>236</v>
      </c>
      <c r="DP203" t="s">
        <v>236</v>
      </c>
      <c r="DQ203" t="s">
        <v>236</v>
      </c>
      <c r="DR203" t="s">
        <v>236</v>
      </c>
      <c r="DS203" t="s">
        <v>236</v>
      </c>
      <c r="DT203" t="s">
        <v>236</v>
      </c>
      <c r="DX203" t="s">
        <v>234</v>
      </c>
      <c r="DY203" t="s">
        <v>236</v>
      </c>
      <c r="DZ203" t="s">
        <v>234</v>
      </c>
      <c r="EA203" t="s">
        <v>234</v>
      </c>
      <c r="EB203" t="s">
        <v>234</v>
      </c>
      <c r="EC203" t="s">
        <v>234</v>
      </c>
      <c r="ED203" t="s">
        <v>236</v>
      </c>
      <c r="EE203" t="s">
        <v>236</v>
      </c>
      <c r="EF203" t="s">
        <v>236</v>
      </c>
      <c r="EG203" t="s">
        <v>236</v>
      </c>
      <c r="EH203" t="s">
        <v>236</v>
      </c>
      <c r="EI203" t="s">
        <v>236</v>
      </c>
      <c r="EJ203" t="s">
        <v>237</v>
      </c>
      <c r="EK203" t="s">
        <v>237</v>
      </c>
      <c r="EL203" t="s">
        <v>237</v>
      </c>
      <c r="EM203" t="s">
        <v>237</v>
      </c>
      <c r="EN203" t="s">
        <v>237</v>
      </c>
      <c r="EO203" t="s">
        <v>237</v>
      </c>
      <c r="EP203" t="s">
        <v>236</v>
      </c>
      <c r="EQ203" t="s">
        <v>236</v>
      </c>
      <c r="ER203" t="s">
        <v>236</v>
      </c>
      <c r="ES203" t="s">
        <v>236</v>
      </c>
      <c r="ET203" t="s">
        <v>236</v>
      </c>
      <c r="EU203" t="s">
        <v>236</v>
      </c>
      <c r="EV203" t="s">
        <v>236</v>
      </c>
      <c r="EW203" t="s">
        <v>236</v>
      </c>
      <c r="EX203" t="s">
        <v>236</v>
      </c>
      <c r="EY203" t="s">
        <v>236</v>
      </c>
      <c r="EZ203" t="s">
        <v>236</v>
      </c>
      <c r="FA203" t="s">
        <v>236</v>
      </c>
      <c r="FB203" t="s">
        <v>234</v>
      </c>
      <c r="FC203" t="s">
        <v>236</v>
      </c>
      <c r="FD203" t="s">
        <v>236</v>
      </c>
      <c r="FE203" t="s">
        <v>236</v>
      </c>
      <c r="FF203" t="s">
        <v>236</v>
      </c>
      <c r="FG203" t="s">
        <v>236</v>
      </c>
      <c r="FH203" t="s">
        <v>236</v>
      </c>
      <c r="FI203" t="s">
        <v>236</v>
      </c>
      <c r="FJ203" t="s">
        <v>236</v>
      </c>
      <c r="FK203" t="s">
        <v>236</v>
      </c>
      <c r="FL203" t="s">
        <v>236</v>
      </c>
      <c r="FM203" t="s">
        <v>236</v>
      </c>
      <c r="FN203" t="s">
        <v>236</v>
      </c>
      <c r="FO203" t="s">
        <v>236</v>
      </c>
      <c r="FP203" t="s">
        <v>236</v>
      </c>
      <c r="FQ203" t="s">
        <v>236</v>
      </c>
      <c r="FR203" t="s">
        <v>236</v>
      </c>
      <c r="FU203" t="s">
        <v>234</v>
      </c>
      <c r="FV203" t="s">
        <v>234</v>
      </c>
      <c r="FW203" t="s">
        <v>234</v>
      </c>
      <c r="FX203" t="s">
        <v>234</v>
      </c>
      <c r="FY203" t="s">
        <v>234</v>
      </c>
      <c r="FZ203" t="s">
        <v>234</v>
      </c>
      <c r="GA203" t="s">
        <v>236</v>
      </c>
      <c r="GB203" t="s">
        <v>236</v>
      </c>
      <c r="GC203" t="s">
        <v>236</v>
      </c>
      <c r="GD203" t="s">
        <v>236</v>
      </c>
      <c r="GE203" t="s">
        <v>236</v>
      </c>
      <c r="GF203" t="s">
        <v>236</v>
      </c>
      <c r="GG203" t="s">
        <v>237</v>
      </c>
      <c r="GH203" t="s">
        <v>237</v>
      </c>
      <c r="GI203" t="s">
        <v>236</v>
      </c>
      <c r="GJ203" t="s">
        <v>237</v>
      </c>
      <c r="GK203" t="s">
        <v>237</v>
      </c>
      <c r="GL203" t="s">
        <v>237</v>
      </c>
      <c r="GM203" t="s">
        <v>236</v>
      </c>
      <c r="GN203" t="s">
        <v>236</v>
      </c>
      <c r="GO203" t="s">
        <v>236</v>
      </c>
      <c r="GP203" t="s">
        <v>236</v>
      </c>
      <c r="GQ203" t="s">
        <v>236</v>
      </c>
      <c r="GR203" t="s">
        <v>236</v>
      </c>
      <c r="GS203" t="s">
        <v>236</v>
      </c>
      <c r="GT203" t="s">
        <v>236</v>
      </c>
      <c r="GU203" t="s">
        <v>236</v>
      </c>
      <c r="GV203" t="s">
        <v>236</v>
      </c>
      <c r="GW203" t="s">
        <v>236</v>
      </c>
      <c r="GX203" t="s">
        <v>236</v>
      </c>
      <c r="GY203" t="s">
        <v>236</v>
      </c>
      <c r="GZ203" t="s">
        <v>236</v>
      </c>
      <c r="HA203" t="s">
        <v>236</v>
      </c>
      <c r="HB203" t="s">
        <v>236</v>
      </c>
      <c r="HC203" t="s">
        <v>236</v>
      </c>
      <c r="HD203" t="s">
        <v>236</v>
      </c>
      <c r="HE203" t="s">
        <v>236</v>
      </c>
      <c r="HF203" t="s">
        <v>236</v>
      </c>
      <c r="HG203" t="s">
        <v>236</v>
      </c>
      <c r="HH203" t="s">
        <v>236</v>
      </c>
      <c r="HI203" t="s">
        <v>236</v>
      </c>
      <c r="HJ203" t="s">
        <v>236</v>
      </c>
      <c r="HK203" t="s">
        <v>236</v>
      </c>
      <c r="HL203" t="s">
        <v>236</v>
      </c>
      <c r="HM203" t="s">
        <v>236</v>
      </c>
      <c r="HN203" t="s">
        <v>236</v>
      </c>
      <c r="HO203" t="s">
        <v>236</v>
      </c>
      <c r="HP203" t="s">
        <v>236</v>
      </c>
    </row>
    <row r="204" spans="1:224" x14ac:dyDescent="0.2">
      <c r="A204" t="s">
        <v>440</v>
      </c>
      <c r="B204" t="s">
        <v>234</v>
      </c>
      <c r="C204" t="s">
        <v>234</v>
      </c>
      <c r="D204" t="s">
        <v>234</v>
      </c>
      <c r="E204" t="s">
        <v>234</v>
      </c>
      <c r="F204" t="s">
        <v>234</v>
      </c>
      <c r="G204" t="s">
        <v>234</v>
      </c>
      <c r="H204" t="s">
        <v>234</v>
      </c>
      <c r="I204" t="s">
        <v>236</v>
      </c>
      <c r="J204" t="s">
        <v>234</v>
      </c>
      <c r="K204" t="s">
        <v>234</v>
      </c>
      <c r="L204" t="s">
        <v>234</v>
      </c>
      <c r="M204" t="s">
        <v>234</v>
      </c>
      <c r="N204" t="s">
        <v>234</v>
      </c>
      <c r="Q204" t="s">
        <v>234</v>
      </c>
      <c r="R204" t="s">
        <v>234</v>
      </c>
      <c r="S204" t="s">
        <v>234</v>
      </c>
      <c r="T204" t="s">
        <v>234</v>
      </c>
      <c r="U204" t="s">
        <v>234</v>
      </c>
      <c r="V204" t="s">
        <v>234</v>
      </c>
      <c r="W204" t="s">
        <v>236</v>
      </c>
      <c r="X204" t="s">
        <v>234</v>
      </c>
      <c r="Y204" t="s">
        <v>234</v>
      </c>
      <c r="Z204" t="s">
        <v>236</v>
      </c>
      <c r="AA204" t="s">
        <v>234</v>
      </c>
      <c r="AB204" t="s">
        <v>234</v>
      </c>
      <c r="AC204" t="s">
        <v>234</v>
      </c>
      <c r="AF204" t="s">
        <v>234</v>
      </c>
      <c r="AG204" t="s">
        <v>234</v>
      </c>
      <c r="AH204" t="s">
        <v>236</v>
      </c>
      <c r="AI204" t="s">
        <v>234</v>
      </c>
      <c r="AJ204" t="s">
        <v>234</v>
      </c>
      <c r="AK204" t="s">
        <v>234</v>
      </c>
      <c r="AL204" t="s">
        <v>234</v>
      </c>
      <c r="AM204" t="s">
        <v>234</v>
      </c>
      <c r="AN204" t="s">
        <v>234</v>
      </c>
      <c r="AO204" t="s">
        <v>234</v>
      </c>
      <c r="AP204" t="s">
        <v>234</v>
      </c>
      <c r="AQ204" t="s">
        <v>234</v>
      </c>
      <c r="AR204" t="s">
        <v>234</v>
      </c>
      <c r="AU204" t="s">
        <v>234</v>
      </c>
      <c r="AV204" t="s">
        <v>234</v>
      </c>
      <c r="AW204" t="s">
        <v>234</v>
      </c>
      <c r="AX204" t="s">
        <v>236</v>
      </c>
      <c r="AY204" t="s">
        <v>234</v>
      </c>
      <c r="AZ204" t="s">
        <v>234</v>
      </c>
      <c r="BA204" t="s">
        <v>234</v>
      </c>
      <c r="BB204" t="s">
        <v>234</v>
      </c>
      <c r="BC204" t="s">
        <v>234</v>
      </c>
      <c r="BD204" t="s">
        <v>234</v>
      </c>
      <c r="BE204" t="s">
        <v>234</v>
      </c>
      <c r="BH204" t="s">
        <v>234</v>
      </c>
      <c r="BI204" t="s">
        <v>234</v>
      </c>
      <c r="BJ204" t="s">
        <v>234</v>
      </c>
      <c r="BK204" t="s">
        <v>234</v>
      </c>
      <c r="BL204" t="s">
        <v>234</v>
      </c>
      <c r="BM204" t="s">
        <v>234</v>
      </c>
      <c r="BN204" t="s">
        <v>234</v>
      </c>
      <c r="BO204" t="s">
        <v>234</v>
      </c>
      <c r="BP204" t="s">
        <v>234</v>
      </c>
      <c r="BQ204" t="s">
        <v>234</v>
      </c>
      <c r="BR204" t="s">
        <v>234</v>
      </c>
      <c r="BS204" t="s">
        <v>234</v>
      </c>
      <c r="BT204" t="s">
        <v>236</v>
      </c>
      <c r="BW204" t="s">
        <v>234</v>
      </c>
      <c r="BX204" t="s">
        <v>234</v>
      </c>
      <c r="BY204" t="s">
        <v>234</v>
      </c>
      <c r="BZ204" t="s">
        <v>234</v>
      </c>
      <c r="CA204" t="s">
        <v>234</v>
      </c>
      <c r="CB204" t="s">
        <v>234</v>
      </c>
      <c r="CC204" t="s">
        <v>238</v>
      </c>
      <c r="CD204" t="s">
        <v>234</v>
      </c>
      <c r="CE204" t="s">
        <v>234</v>
      </c>
      <c r="CF204" t="s">
        <v>234</v>
      </c>
      <c r="CG204" t="s">
        <v>234</v>
      </c>
      <c r="CH204" t="s">
        <v>234</v>
      </c>
      <c r="CK204" t="s">
        <v>234</v>
      </c>
      <c r="CL204" t="s">
        <v>234</v>
      </c>
      <c r="CM204" t="s">
        <v>234</v>
      </c>
      <c r="CN204" t="s">
        <v>234</v>
      </c>
      <c r="CO204" t="s">
        <v>234</v>
      </c>
      <c r="CP204" t="s">
        <v>234</v>
      </c>
      <c r="CQ204" t="s">
        <v>234</v>
      </c>
      <c r="DF204" t="s">
        <v>234</v>
      </c>
      <c r="DG204" t="s">
        <v>234</v>
      </c>
      <c r="DH204" t="s">
        <v>234</v>
      </c>
      <c r="DI204" t="s">
        <v>234</v>
      </c>
      <c r="DJ204" t="s">
        <v>234</v>
      </c>
      <c r="DK204" t="s">
        <v>234</v>
      </c>
      <c r="DL204" t="s">
        <v>234</v>
      </c>
      <c r="DM204" t="s">
        <v>234</v>
      </c>
      <c r="DN204" t="s">
        <v>234</v>
      </c>
      <c r="DO204" t="s">
        <v>234</v>
      </c>
      <c r="DP204" t="s">
        <v>234</v>
      </c>
      <c r="DQ204" t="s">
        <v>234</v>
      </c>
      <c r="DR204" t="s">
        <v>234</v>
      </c>
      <c r="DS204" t="s">
        <v>234</v>
      </c>
      <c r="DT204" t="s">
        <v>234</v>
      </c>
      <c r="DX204" t="s">
        <v>234</v>
      </c>
      <c r="DY204" t="s">
        <v>234</v>
      </c>
      <c r="DZ204" t="s">
        <v>234</v>
      </c>
      <c r="EA204" t="s">
        <v>234</v>
      </c>
      <c r="EB204" t="s">
        <v>238</v>
      </c>
      <c r="EC204" t="s">
        <v>234</v>
      </c>
      <c r="ED204" t="s">
        <v>234</v>
      </c>
      <c r="EE204" t="s">
        <v>234</v>
      </c>
      <c r="EF204" t="s">
        <v>234</v>
      </c>
      <c r="EG204" t="s">
        <v>234</v>
      </c>
      <c r="EH204" t="s">
        <v>234</v>
      </c>
      <c r="EI204" t="s">
        <v>234</v>
      </c>
      <c r="EJ204" t="s">
        <v>234</v>
      </c>
      <c r="EK204" t="s">
        <v>234</v>
      </c>
      <c r="EL204" t="s">
        <v>234</v>
      </c>
      <c r="EM204" t="s">
        <v>234</v>
      </c>
      <c r="EN204" t="s">
        <v>234</v>
      </c>
      <c r="EO204" t="s">
        <v>234</v>
      </c>
      <c r="EP204" t="s">
        <v>234</v>
      </c>
      <c r="EQ204" t="s">
        <v>234</v>
      </c>
      <c r="ER204" t="s">
        <v>234</v>
      </c>
      <c r="ES204" t="s">
        <v>234</v>
      </c>
      <c r="ET204" t="s">
        <v>234</v>
      </c>
      <c r="EU204" t="s">
        <v>234</v>
      </c>
      <c r="EV204" t="s">
        <v>234</v>
      </c>
      <c r="EW204" t="s">
        <v>234</v>
      </c>
      <c r="EX204" t="s">
        <v>234</v>
      </c>
      <c r="EY204" t="s">
        <v>234</v>
      </c>
      <c r="EZ204" t="s">
        <v>234</v>
      </c>
      <c r="FA204" t="s">
        <v>234</v>
      </c>
      <c r="FB204" t="s">
        <v>234</v>
      </c>
      <c r="FC204" t="s">
        <v>234</v>
      </c>
      <c r="FD204" t="s">
        <v>234</v>
      </c>
      <c r="FE204" t="s">
        <v>234</v>
      </c>
      <c r="FF204" t="s">
        <v>234</v>
      </c>
      <c r="FG204" t="s">
        <v>234</v>
      </c>
      <c r="FH204" t="s">
        <v>234</v>
      </c>
      <c r="FI204" t="s">
        <v>234</v>
      </c>
      <c r="FJ204" t="s">
        <v>234</v>
      </c>
      <c r="FK204" t="s">
        <v>234</v>
      </c>
      <c r="FL204" t="s">
        <v>234</v>
      </c>
      <c r="FM204" t="s">
        <v>234</v>
      </c>
      <c r="FN204" t="s">
        <v>234</v>
      </c>
      <c r="FO204" t="s">
        <v>234</v>
      </c>
      <c r="FP204" t="s">
        <v>234</v>
      </c>
      <c r="FQ204" t="s">
        <v>234</v>
      </c>
      <c r="FR204" t="s">
        <v>234</v>
      </c>
      <c r="FU204" t="s">
        <v>234</v>
      </c>
      <c r="FV204" t="s">
        <v>234</v>
      </c>
      <c r="FW204" t="s">
        <v>234</v>
      </c>
      <c r="FX204" t="s">
        <v>234</v>
      </c>
      <c r="FY204" t="s">
        <v>234</v>
      </c>
      <c r="FZ204" t="s">
        <v>234</v>
      </c>
      <c r="GA204" t="s">
        <v>234</v>
      </c>
      <c r="GB204" t="s">
        <v>234</v>
      </c>
      <c r="GC204" t="s">
        <v>234</v>
      </c>
      <c r="GD204" t="s">
        <v>234</v>
      </c>
      <c r="GE204" t="s">
        <v>234</v>
      </c>
      <c r="GF204" t="s">
        <v>234</v>
      </c>
      <c r="GG204" t="s">
        <v>234</v>
      </c>
      <c r="GH204" t="s">
        <v>234</v>
      </c>
      <c r="GI204" t="s">
        <v>234</v>
      </c>
      <c r="GJ204" t="s">
        <v>234</v>
      </c>
      <c r="GK204" t="s">
        <v>234</v>
      </c>
      <c r="GL204" t="s">
        <v>234</v>
      </c>
      <c r="GM204" t="s">
        <v>234</v>
      </c>
      <c r="GN204" t="s">
        <v>234</v>
      </c>
      <c r="GO204" t="s">
        <v>234</v>
      </c>
      <c r="GP204" t="s">
        <v>234</v>
      </c>
      <c r="GQ204" t="s">
        <v>234</v>
      </c>
      <c r="GR204" t="s">
        <v>234</v>
      </c>
      <c r="GS204" t="s">
        <v>234</v>
      </c>
      <c r="GT204" t="s">
        <v>237</v>
      </c>
      <c r="GU204" t="s">
        <v>234</v>
      </c>
      <c r="GV204" t="s">
        <v>234</v>
      </c>
      <c r="GW204" t="s">
        <v>234</v>
      </c>
      <c r="GX204" t="s">
        <v>234</v>
      </c>
      <c r="GY204" t="s">
        <v>234</v>
      </c>
      <c r="GZ204" t="s">
        <v>234</v>
      </c>
      <c r="HA204" t="s">
        <v>234</v>
      </c>
      <c r="HB204" t="s">
        <v>234</v>
      </c>
      <c r="HC204" t="s">
        <v>234</v>
      </c>
      <c r="HD204" t="s">
        <v>234</v>
      </c>
      <c r="HE204" t="s">
        <v>234</v>
      </c>
      <c r="HF204" t="s">
        <v>234</v>
      </c>
      <c r="HG204" t="s">
        <v>234</v>
      </c>
      <c r="HH204" t="s">
        <v>234</v>
      </c>
      <c r="HI204" t="s">
        <v>234</v>
      </c>
      <c r="HJ204" t="s">
        <v>234</v>
      </c>
      <c r="HK204" t="s">
        <v>234</v>
      </c>
      <c r="HL204" t="s">
        <v>234</v>
      </c>
      <c r="HM204" t="s">
        <v>234</v>
      </c>
      <c r="HN204" t="s">
        <v>234</v>
      </c>
      <c r="HO204" t="s">
        <v>234</v>
      </c>
      <c r="HP204" t="s">
        <v>234</v>
      </c>
    </row>
    <row r="205" spans="1:224" x14ac:dyDescent="0.2">
      <c r="A205" t="s">
        <v>441</v>
      </c>
      <c r="B205" t="s">
        <v>234</v>
      </c>
      <c r="C205" t="s">
        <v>234</v>
      </c>
      <c r="D205" t="s">
        <v>234</v>
      </c>
      <c r="E205" t="s">
        <v>234</v>
      </c>
      <c r="F205" t="s">
        <v>234</v>
      </c>
      <c r="G205" t="s">
        <v>236</v>
      </c>
      <c r="H205" t="s">
        <v>234</v>
      </c>
      <c r="I205" t="s">
        <v>234</v>
      </c>
      <c r="J205" t="s">
        <v>234</v>
      </c>
      <c r="K205" t="s">
        <v>234</v>
      </c>
      <c r="L205" t="s">
        <v>235</v>
      </c>
      <c r="M205" t="s">
        <v>234</v>
      </c>
      <c r="N205" t="s">
        <v>234</v>
      </c>
      <c r="Q205" t="s">
        <v>234</v>
      </c>
      <c r="R205" t="s">
        <v>234</v>
      </c>
      <c r="S205" t="s">
        <v>238</v>
      </c>
      <c r="T205" t="s">
        <v>234</v>
      </c>
      <c r="U205" t="s">
        <v>234</v>
      </c>
      <c r="V205" t="s">
        <v>234</v>
      </c>
      <c r="W205" t="s">
        <v>236</v>
      </c>
      <c r="X205" t="s">
        <v>234</v>
      </c>
      <c r="Y205" t="s">
        <v>234</v>
      </c>
      <c r="Z205" t="s">
        <v>236</v>
      </c>
      <c r="AA205" t="s">
        <v>234</v>
      </c>
      <c r="AB205" t="s">
        <v>234</v>
      </c>
      <c r="AC205" t="s">
        <v>234</v>
      </c>
      <c r="AF205" t="s">
        <v>234</v>
      </c>
      <c r="AG205" t="s">
        <v>234</v>
      </c>
      <c r="AH205" t="s">
        <v>236</v>
      </c>
      <c r="AI205" t="s">
        <v>234</v>
      </c>
      <c r="AJ205" t="s">
        <v>241</v>
      </c>
      <c r="AK205" t="s">
        <v>234</v>
      </c>
      <c r="AL205" t="s">
        <v>234</v>
      </c>
      <c r="AM205" t="s">
        <v>234</v>
      </c>
      <c r="AN205" t="s">
        <v>234</v>
      </c>
      <c r="AO205" t="s">
        <v>234</v>
      </c>
      <c r="AP205" t="s">
        <v>234</v>
      </c>
      <c r="AQ205" t="s">
        <v>234</v>
      </c>
      <c r="AR205" t="s">
        <v>234</v>
      </c>
      <c r="AU205" t="s">
        <v>234</v>
      </c>
      <c r="AV205" t="s">
        <v>234</v>
      </c>
      <c r="AW205" t="s">
        <v>234</v>
      </c>
      <c r="AX205" t="s">
        <v>236</v>
      </c>
      <c r="AY205" t="s">
        <v>234</v>
      </c>
      <c r="AZ205" t="s">
        <v>234</v>
      </c>
      <c r="BA205" t="s">
        <v>234</v>
      </c>
      <c r="BB205" t="s">
        <v>234</v>
      </c>
      <c r="BC205" t="s">
        <v>234</v>
      </c>
      <c r="BD205" t="s">
        <v>234</v>
      </c>
      <c r="BE205" t="s">
        <v>241</v>
      </c>
      <c r="BH205" t="s">
        <v>237</v>
      </c>
      <c r="BI205" t="s">
        <v>234</v>
      </c>
      <c r="BJ205" t="s">
        <v>234</v>
      </c>
      <c r="BK205" t="s">
        <v>234</v>
      </c>
      <c r="BL205" t="s">
        <v>234</v>
      </c>
      <c r="BM205" t="s">
        <v>234</v>
      </c>
      <c r="BN205" t="s">
        <v>234</v>
      </c>
      <c r="BO205" t="s">
        <v>234</v>
      </c>
      <c r="BP205" t="s">
        <v>234</v>
      </c>
      <c r="BQ205" t="s">
        <v>234</v>
      </c>
      <c r="BR205" t="s">
        <v>234</v>
      </c>
      <c r="BS205" t="s">
        <v>234</v>
      </c>
      <c r="BT205" t="s">
        <v>236</v>
      </c>
      <c r="BW205" t="s">
        <v>234</v>
      </c>
      <c r="BX205" t="s">
        <v>234</v>
      </c>
      <c r="BY205" t="s">
        <v>234</v>
      </c>
      <c r="BZ205" t="s">
        <v>234</v>
      </c>
      <c r="CA205" t="s">
        <v>234</v>
      </c>
      <c r="CB205" t="s">
        <v>234</v>
      </c>
      <c r="CC205" t="s">
        <v>238</v>
      </c>
      <c r="CD205" t="s">
        <v>234</v>
      </c>
      <c r="CE205" t="s">
        <v>234</v>
      </c>
      <c r="CF205" t="s">
        <v>234</v>
      </c>
      <c r="CG205" t="s">
        <v>234</v>
      </c>
      <c r="CH205" t="s">
        <v>234</v>
      </c>
      <c r="CK205" t="s">
        <v>234</v>
      </c>
      <c r="CL205" t="s">
        <v>241</v>
      </c>
      <c r="CM205" t="s">
        <v>234</v>
      </c>
      <c r="CN205" t="s">
        <v>234</v>
      </c>
      <c r="CO205" t="s">
        <v>234</v>
      </c>
      <c r="CP205" t="s">
        <v>234</v>
      </c>
      <c r="CQ205" t="s">
        <v>234</v>
      </c>
      <c r="DF205" t="s">
        <v>234</v>
      </c>
      <c r="DG205" t="s">
        <v>234</v>
      </c>
      <c r="DH205" t="s">
        <v>234</v>
      </c>
      <c r="DI205" t="s">
        <v>234</v>
      </c>
      <c r="DJ205" t="s">
        <v>234</v>
      </c>
      <c r="DK205" t="s">
        <v>234</v>
      </c>
      <c r="DL205" t="s">
        <v>234</v>
      </c>
      <c r="DM205" t="s">
        <v>234</v>
      </c>
      <c r="DN205" t="s">
        <v>234</v>
      </c>
      <c r="DO205" t="s">
        <v>234</v>
      </c>
      <c r="DP205" t="s">
        <v>234</v>
      </c>
      <c r="DQ205" t="s">
        <v>234</v>
      </c>
      <c r="DR205" t="s">
        <v>234</v>
      </c>
      <c r="DS205" t="s">
        <v>234</v>
      </c>
      <c r="DT205" t="s">
        <v>234</v>
      </c>
      <c r="DX205" t="s">
        <v>234</v>
      </c>
      <c r="DY205" t="s">
        <v>234</v>
      </c>
      <c r="DZ205" t="s">
        <v>234</v>
      </c>
      <c r="EA205" t="s">
        <v>234</v>
      </c>
      <c r="EB205" t="s">
        <v>234</v>
      </c>
      <c r="EC205" t="s">
        <v>234</v>
      </c>
      <c r="ED205" t="s">
        <v>234</v>
      </c>
      <c r="EE205" t="s">
        <v>234</v>
      </c>
      <c r="EF205" t="s">
        <v>234</v>
      </c>
      <c r="EG205" t="s">
        <v>234</v>
      </c>
      <c r="EH205" t="s">
        <v>234</v>
      </c>
      <c r="EI205" t="s">
        <v>234</v>
      </c>
      <c r="EJ205" t="s">
        <v>234</v>
      </c>
      <c r="EK205" t="s">
        <v>234</v>
      </c>
      <c r="EL205" t="s">
        <v>234</v>
      </c>
      <c r="EM205" t="s">
        <v>234</v>
      </c>
      <c r="EN205" t="s">
        <v>234</v>
      </c>
      <c r="EO205" t="s">
        <v>234</v>
      </c>
      <c r="EP205" t="s">
        <v>234</v>
      </c>
      <c r="EQ205" t="s">
        <v>234</v>
      </c>
      <c r="ER205" t="s">
        <v>234</v>
      </c>
      <c r="ES205" t="s">
        <v>237</v>
      </c>
      <c r="ET205" t="s">
        <v>234</v>
      </c>
      <c r="EU205" t="s">
        <v>234</v>
      </c>
      <c r="EV205" t="s">
        <v>234</v>
      </c>
      <c r="EW205" t="s">
        <v>234</v>
      </c>
      <c r="EX205" t="s">
        <v>234</v>
      </c>
      <c r="EY205" t="s">
        <v>234</v>
      </c>
      <c r="EZ205" t="s">
        <v>234</v>
      </c>
      <c r="FA205" t="s">
        <v>234</v>
      </c>
      <c r="FB205" t="s">
        <v>234</v>
      </c>
      <c r="FC205" t="s">
        <v>234</v>
      </c>
      <c r="FD205" t="s">
        <v>234</v>
      </c>
      <c r="FE205" t="s">
        <v>234</v>
      </c>
      <c r="FF205" t="s">
        <v>234</v>
      </c>
      <c r="FG205" t="s">
        <v>234</v>
      </c>
      <c r="FH205" t="s">
        <v>234</v>
      </c>
      <c r="FI205" t="s">
        <v>234</v>
      </c>
      <c r="FJ205" t="s">
        <v>234</v>
      </c>
      <c r="FK205" t="s">
        <v>234</v>
      </c>
      <c r="FL205" t="s">
        <v>234</v>
      </c>
      <c r="FM205" t="s">
        <v>234</v>
      </c>
      <c r="FN205" t="s">
        <v>234</v>
      </c>
      <c r="FO205" t="s">
        <v>241</v>
      </c>
      <c r="FP205" t="s">
        <v>234</v>
      </c>
      <c r="FQ205" t="s">
        <v>234</v>
      </c>
      <c r="FR205" t="s">
        <v>234</v>
      </c>
      <c r="FU205" t="s">
        <v>234</v>
      </c>
      <c r="FV205" t="s">
        <v>234</v>
      </c>
      <c r="FW205" t="s">
        <v>234</v>
      </c>
      <c r="FX205" t="s">
        <v>234</v>
      </c>
      <c r="FY205" t="s">
        <v>234</v>
      </c>
      <c r="FZ205" t="s">
        <v>234</v>
      </c>
      <c r="GA205" t="s">
        <v>234</v>
      </c>
      <c r="GB205" t="s">
        <v>234</v>
      </c>
      <c r="GC205" t="s">
        <v>234</v>
      </c>
      <c r="GD205" t="s">
        <v>237</v>
      </c>
      <c r="GE205" t="s">
        <v>234</v>
      </c>
      <c r="GF205" t="s">
        <v>234</v>
      </c>
      <c r="GG205" t="s">
        <v>234</v>
      </c>
      <c r="GH205" t="s">
        <v>234</v>
      </c>
      <c r="GI205" t="s">
        <v>234</v>
      </c>
      <c r="GJ205" t="s">
        <v>234</v>
      </c>
      <c r="GK205" t="s">
        <v>234</v>
      </c>
      <c r="GL205" t="s">
        <v>234</v>
      </c>
      <c r="GM205" t="s">
        <v>234</v>
      </c>
      <c r="GN205" t="s">
        <v>234</v>
      </c>
      <c r="GO205" t="s">
        <v>234</v>
      </c>
      <c r="GP205" t="s">
        <v>234</v>
      </c>
      <c r="GQ205" t="s">
        <v>234</v>
      </c>
      <c r="GR205" t="s">
        <v>234</v>
      </c>
      <c r="GS205" t="s">
        <v>234</v>
      </c>
      <c r="GT205" t="s">
        <v>234</v>
      </c>
      <c r="GU205" t="s">
        <v>234</v>
      </c>
      <c r="GV205" t="s">
        <v>234</v>
      </c>
      <c r="GW205" t="s">
        <v>234</v>
      </c>
      <c r="GX205" t="s">
        <v>234</v>
      </c>
      <c r="GY205" t="s">
        <v>234</v>
      </c>
      <c r="GZ205" t="s">
        <v>234</v>
      </c>
      <c r="HA205" t="s">
        <v>234</v>
      </c>
      <c r="HB205" t="s">
        <v>234</v>
      </c>
      <c r="HC205" t="s">
        <v>234</v>
      </c>
      <c r="HD205" t="s">
        <v>234</v>
      </c>
      <c r="HE205" t="s">
        <v>234</v>
      </c>
      <c r="HF205" t="s">
        <v>234</v>
      </c>
      <c r="HG205" t="s">
        <v>234</v>
      </c>
      <c r="HH205" t="s">
        <v>234</v>
      </c>
      <c r="HI205" t="s">
        <v>234</v>
      </c>
      <c r="HJ205" t="s">
        <v>234</v>
      </c>
      <c r="HK205" t="s">
        <v>234</v>
      </c>
      <c r="HL205" t="s">
        <v>234</v>
      </c>
      <c r="HM205" t="s">
        <v>234</v>
      </c>
      <c r="HN205" t="s">
        <v>241</v>
      </c>
      <c r="HO205" t="s">
        <v>234</v>
      </c>
      <c r="HP205" t="s">
        <v>234</v>
      </c>
    </row>
    <row r="206" spans="1:224" x14ac:dyDescent="0.2">
      <c r="A206" t="s">
        <v>442</v>
      </c>
      <c r="B206" t="s">
        <v>234</v>
      </c>
      <c r="C206" t="s">
        <v>234</v>
      </c>
      <c r="D206" t="s">
        <v>234</v>
      </c>
      <c r="E206" t="s">
        <v>234</v>
      </c>
      <c r="F206" t="s">
        <v>238</v>
      </c>
      <c r="G206" t="s">
        <v>234</v>
      </c>
      <c r="H206" t="s">
        <v>234</v>
      </c>
      <c r="I206" t="s">
        <v>236</v>
      </c>
      <c r="J206" t="s">
        <v>237</v>
      </c>
      <c r="K206" t="s">
        <v>234</v>
      </c>
      <c r="L206" t="s">
        <v>234</v>
      </c>
      <c r="M206" t="s">
        <v>234</v>
      </c>
      <c r="N206" t="s">
        <v>234</v>
      </c>
      <c r="Q206" t="s">
        <v>236</v>
      </c>
      <c r="R206" t="s">
        <v>234</v>
      </c>
      <c r="S206" t="s">
        <v>234</v>
      </c>
      <c r="T206" t="s">
        <v>234</v>
      </c>
      <c r="U206" t="s">
        <v>234</v>
      </c>
      <c r="V206" t="s">
        <v>234</v>
      </c>
      <c r="W206" t="s">
        <v>236</v>
      </c>
      <c r="X206" t="s">
        <v>234</v>
      </c>
      <c r="Y206" t="s">
        <v>234</v>
      </c>
      <c r="Z206" t="s">
        <v>236</v>
      </c>
      <c r="AA206" t="s">
        <v>234</v>
      </c>
      <c r="AB206" t="s">
        <v>234</v>
      </c>
      <c r="AC206" t="s">
        <v>234</v>
      </c>
      <c r="AF206" t="s">
        <v>234</v>
      </c>
      <c r="AG206" t="s">
        <v>234</v>
      </c>
      <c r="AH206" t="s">
        <v>236</v>
      </c>
      <c r="AI206" t="s">
        <v>234</v>
      </c>
      <c r="AJ206" t="s">
        <v>236</v>
      </c>
      <c r="AK206" t="s">
        <v>234</v>
      </c>
      <c r="AL206" t="s">
        <v>237</v>
      </c>
      <c r="AM206" t="s">
        <v>237</v>
      </c>
      <c r="AN206" t="s">
        <v>236</v>
      </c>
      <c r="AO206" t="s">
        <v>234</v>
      </c>
      <c r="AP206" t="s">
        <v>237</v>
      </c>
      <c r="AQ206" t="s">
        <v>234</v>
      </c>
      <c r="AR206" t="s">
        <v>234</v>
      </c>
      <c r="AU206" t="s">
        <v>234</v>
      </c>
      <c r="AV206" t="s">
        <v>234</v>
      </c>
      <c r="AW206" t="s">
        <v>234</v>
      </c>
      <c r="AX206" t="s">
        <v>236</v>
      </c>
      <c r="AY206" t="s">
        <v>234</v>
      </c>
      <c r="AZ206" t="s">
        <v>234</v>
      </c>
      <c r="BA206" t="s">
        <v>238</v>
      </c>
      <c r="BB206" t="s">
        <v>234</v>
      </c>
      <c r="BC206" t="s">
        <v>237</v>
      </c>
      <c r="BD206" t="s">
        <v>234</v>
      </c>
      <c r="BE206" t="s">
        <v>234</v>
      </c>
      <c r="BH206" t="s">
        <v>234</v>
      </c>
      <c r="BI206" t="s">
        <v>234</v>
      </c>
      <c r="BJ206" t="s">
        <v>237</v>
      </c>
      <c r="BK206" t="s">
        <v>234</v>
      </c>
      <c r="BL206" t="s">
        <v>234</v>
      </c>
      <c r="BM206" t="s">
        <v>234</v>
      </c>
      <c r="BN206" t="s">
        <v>234</v>
      </c>
      <c r="BO206" t="s">
        <v>234</v>
      </c>
      <c r="BP206" t="s">
        <v>234</v>
      </c>
      <c r="BQ206" t="s">
        <v>234</v>
      </c>
      <c r="BR206" t="s">
        <v>234</v>
      </c>
      <c r="BS206" t="s">
        <v>234</v>
      </c>
      <c r="BT206" t="s">
        <v>236</v>
      </c>
      <c r="BW206" t="s">
        <v>234</v>
      </c>
      <c r="BX206" t="s">
        <v>234</v>
      </c>
      <c r="BY206" t="s">
        <v>234</v>
      </c>
      <c r="BZ206" t="s">
        <v>234</v>
      </c>
      <c r="CA206" t="s">
        <v>234</v>
      </c>
      <c r="CB206" t="s">
        <v>234</v>
      </c>
      <c r="CC206" t="s">
        <v>238</v>
      </c>
      <c r="CD206" t="s">
        <v>234</v>
      </c>
      <c r="CE206" t="s">
        <v>234</v>
      </c>
      <c r="CF206" t="s">
        <v>234</v>
      </c>
      <c r="CG206" t="s">
        <v>234</v>
      </c>
      <c r="CH206" t="s">
        <v>234</v>
      </c>
      <c r="CK206" t="s">
        <v>234</v>
      </c>
      <c r="CL206" t="s">
        <v>234</v>
      </c>
      <c r="CM206" t="s">
        <v>234</v>
      </c>
      <c r="CN206" t="s">
        <v>237</v>
      </c>
      <c r="CO206" t="s">
        <v>238</v>
      </c>
      <c r="CP206" t="s">
        <v>238</v>
      </c>
      <c r="CQ206" t="s">
        <v>234</v>
      </c>
      <c r="DF206" t="s">
        <v>234</v>
      </c>
      <c r="DG206" t="s">
        <v>234</v>
      </c>
      <c r="DH206" t="s">
        <v>234</v>
      </c>
      <c r="DI206" t="s">
        <v>234</v>
      </c>
      <c r="DJ206" t="s">
        <v>234</v>
      </c>
      <c r="DK206" t="s">
        <v>234</v>
      </c>
      <c r="DL206" t="s">
        <v>234</v>
      </c>
      <c r="DM206" t="s">
        <v>234</v>
      </c>
      <c r="DN206" t="s">
        <v>234</v>
      </c>
      <c r="DO206" t="s">
        <v>234</v>
      </c>
      <c r="DP206" t="s">
        <v>234</v>
      </c>
      <c r="DQ206" t="s">
        <v>234</v>
      </c>
      <c r="DR206" t="s">
        <v>234</v>
      </c>
      <c r="DS206" t="s">
        <v>234</v>
      </c>
      <c r="DT206" t="s">
        <v>234</v>
      </c>
      <c r="DX206" t="s">
        <v>234</v>
      </c>
      <c r="DY206" t="s">
        <v>234</v>
      </c>
      <c r="DZ206" t="s">
        <v>234</v>
      </c>
      <c r="EA206" t="s">
        <v>234</v>
      </c>
      <c r="EB206" t="s">
        <v>234</v>
      </c>
      <c r="EC206" t="s">
        <v>234</v>
      </c>
      <c r="ED206" t="s">
        <v>234</v>
      </c>
      <c r="EE206" t="s">
        <v>234</v>
      </c>
      <c r="EF206" t="s">
        <v>234</v>
      </c>
      <c r="EG206" t="s">
        <v>234</v>
      </c>
      <c r="EH206" t="s">
        <v>234</v>
      </c>
      <c r="EI206" t="s">
        <v>234</v>
      </c>
      <c r="EJ206" t="s">
        <v>234</v>
      </c>
      <c r="EK206" t="s">
        <v>234</v>
      </c>
      <c r="EL206" t="s">
        <v>234</v>
      </c>
      <c r="EM206" t="s">
        <v>234</v>
      </c>
      <c r="EN206" t="s">
        <v>234</v>
      </c>
      <c r="EO206" t="s">
        <v>234</v>
      </c>
      <c r="EP206" t="s">
        <v>234</v>
      </c>
      <c r="EQ206" t="s">
        <v>234</v>
      </c>
      <c r="ER206" t="s">
        <v>234</v>
      </c>
      <c r="ES206" t="s">
        <v>234</v>
      </c>
      <c r="ET206" t="s">
        <v>234</v>
      </c>
      <c r="EU206" t="s">
        <v>234</v>
      </c>
      <c r="EV206" t="s">
        <v>234</v>
      </c>
      <c r="EW206" t="s">
        <v>234</v>
      </c>
      <c r="EX206" t="s">
        <v>234</v>
      </c>
      <c r="EY206" t="s">
        <v>234</v>
      </c>
      <c r="EZ206" t="s">
        <v>234</v>
      </c>
      <c r="FA206" t="s">
        <v>234</v>
      </c>
      <c r="FB206" t="s">
        <v>234</v>
      </c>
      <c r="FC206" t="s">
        <v>234</v>
      </c>
      <c r="FD206" t="s">
        <v>234</v>
      </c>
      <c r="FE206" t="s">
        <v>234</v>
      </c>
      <c r="FF206" t="s">
        <v>234</v>
      </c>
      <c r="FG206" t="s">
        <v>234</v>
      </c>
      <c r="FH206" t="s">
        <v>234</v>
      </c>
      <c r="FI206" t="s">
        <v>234</v>
      </c>
      <c r="FJ206" t="s">
        <v>234</v>
      </c>
      <c r="FK206" t="s">
        <v>234</v>
      </c>
      <c r="FL206" t="s">
        <v>234</v>
      </c>
      <c r="FM206" t="s">
        <v>234</v>
      </c>
      <c r="FN206" t="s">
        <v>234</v>
      </c>
      <c r="FO206" t="s">
        <v>234</v>
      </c>
      <c r="FP206" t="s">
        <v>234</v>
      </c>
      <c r="FQ206" t="s">
        <v>234</v>
      </c>
      <c r="FR206" t="s">
        <v>234</v>
      </c>
      <c r="FU206" t="s">
        <v>234</v>
      </c>
      <c r="FV206" t="s">
        <v>234</v>
      </c>
      <c r="FW206" t="s">
        <v>234</v>
      </c>
      <c r="FX206" t="s">
        <v>234</v>
      </c>
      <c r="FY206" t="s">
        <v>234</v>
      </c>
      <c r="FZ206" t="s">
        <v>234</v>
      </c>
      <c r="GA206" t="s">
        <v>234</v>
      </c>
      <c r="GB206" t="s">
        <v>234</v>
      </c>
      <c r="GC206" t="s">
        <v>234</v>
      </c>
      <c r="GD206" t="s">
        <v>234</v>
      </c>
      <c r="GE206" t="s">
        <v>234</v>
      </c>
      <c r="GF206" t="s">
        <v>234</v>
      </c>
      <c r="GG206" t="s">
        <v>234</v>
      </c>
      <c r="GH206" t="s">
        <v>234</v>
      </c>
      <c r="GI206" t="s">
        <v>234</v>
      </c>
      <c r="GJ206" t="s">
        <v>234</v>
      </c>
      <c r="GK206" t="s">
        <v>234</v>
      </c>
      <c r="GL206" t="s">
        <v>234</v>
      </c>
      <c r="GM206" t="s">
        <v>234</v>
      </c>
      <c r="GN206" t="s">
        <v>234</v>
      </c>
      <c r="GO206" t="s">
        <v>234</v>
      </c>
      <c r="GP206" t="s">
        <v>234</v>
      </c>
      <c r="GQ206" t="s">
        <v>234</v>
      </c>
      <c r="GR206" t="s">
        <v>234</v>
      </c>
      <c r="GS206" t="s">
        <v>234</v>
      </c>
      <c r="GT206" t="s">
        <v>234</v>
      </c>
      <c r="GU206" t="s">
        <v>234</v>
      </c>
      <c r="GV206" t="s">
        <v>234</v>
      </c>
      <c r="GW206" t="s">
        <v>234</v>
      </c>
      <c r="GX206" t="s">
        <v>234</v>
      </c>
      <c r="GY206" t="s">
        <v>234</v>
      </c>
      <c r="GZ206" t="s">
        <v>234</v>
      </c>
      <c r="HA206" t="s">
        <v>234</v>
      </c>
      <c r="HB206" t="s">
        <v>234</v>
      </c>
      <c r="HC206" t="s">
        <v>237</v>
      </c>
      <c r="HD206" t="s">
        <v>234</v>
      </c>
      <c r="HE206" t="s">
        <v>234</v>
      </c>
      <c r="HF206" t="s">
        <v>234</v>
      </c>
      <c r="HG206" t="s">
        <v>234</v>
      </c>
      <c r="HH206" t="s">
        <v>234</v>
      </c>
      <c r="HI206" t="s">
        <v>234</v>
      </c>
      <c r="HJ206" t="s">
        <v>234</v>
      </c>
      <c r="HK206" t="s">
        <v>234</v>
      </c>
      <c r="HL206" t="s">
        <v>234</v>
      </c>
      <c r="HM206" t="s">
        <v>234</v>
      </c>
      <c r="HN206" t="s">
        <v>234</v>
      </c>
      <c r="HO206" t="s">
        <v>234</v>
      </c>
      <c r="HP206" t="s">
        <v>234</v>
      </c>
    </row>
    <row r="207" spans="1:224" x14ac:dyDescent="0.2">
      <c r="A207" t="s">
        <v>443</v>
      </c>
      <c r="B207" t="s">
        <v>234</v>
      </c>
      <c r="C207" t="s">
        <v>234</v>
      </c>
      <c r="D207" t="s">
        <v>234</v>
      </c>
      <c r="E207" t="s">
        <v>234</v>
      </c>
      <c r="F207" t="s">
        <v>234</v>
      </c>
      <c r="G207" t="s">
        <v>236</v>
      </c>
      <c r="H207" t="s">
        <v>234</v>
      </c>
      <c r="I207" t="s">
        <v>234</v>
      </c>
      <c r="J207" t="s">
        <v>234</v>
      </c>
      <c r="K207" t="s">
        <v>234</v>
      </c>
      <c r="L207" t="s">
        <v>234</v>
      </c>
      <c r="M207" t="s">
        <v>234</v>
      </c>
      <c r="N207" t="s">
        <v>234</v>
      </c>
      <c r="Q207" t="s">
        <v>234</v>
      </c>
      <c r="R207" t="s">
        <v>234</v>
      </c>
      <c r="S207" t="s">
        <v>238</v>
      </c>
      <c r="T207" t="s">
        <v>234</v>
      </c>
      <c r="U207" t="s">
        <v>234</v>
      </c>
      <c r="V207" t="s">
        <v>234</v>
      </c>
      <c r="W207" t="s">
        <v>236</v>
      </c>
      <c r="X207" t="s">
        <v>234</v>
      </c>
      <c r="Y207" t="s">
        <v>234</v>
      </c>
      <c r="Z207" t="s">
        <v>236</v>
      </c>
      <c r="AA207" t="s">
        <v>234</v>
      </c>
      <c r="AB207" t="s">
        <v>234</v>
      </c>
      <c r="AC207" t="s">
        <v>234</v>
      </c>
      <c r="AF207" t="s">
        <v>234</v>
      </c>
      <c r="AG207" t="s">
        <v>234</v>
      </c>
      <c r="AH207" t="s">
        <v>236</v>
      </c>
      <c r="AI207" t="s">
        <v>234</v>
      </c>
      <c r="AJ207" t="s">
        <v>241</v>
      </c>
      <c r="AK207" t="s">
        <v>234</v>
      </c>
      <c r="AL207" t="s">
        <v>234</v>
      </c>
      <c r="AM207" t="s">
        <v>234</v>
      </c>
      <c r="AN207" t="s">
        <v>234</v>
      </c>
      <c r="AO207" t="s">
        <v>234</v>
      </c>
      <c r="AP207" t="s">
        <v>234</v>
      </c>
      <c r="AQ207" t="s">
        <v>234</v>
      </c>
      <c r="AR207" t="s">
        <v>234</v>
      </c>
      <c r="AU207" t="s">
        <v>234</v>
      </c>
      <c r="AV207" t="s">
        <v>234</v>
      </c>
      <c r="AW207" t="s">
        <v>234</v>
      </c>
      <c r="AX207" t="s">
        <v>236</v>
      </c>
      <c r="AY207" t="s">
        <v>234</v>
      </c>
      <c r="AZ207" t="s">
        <v>234</v>
      </c>
      <c r="BA207" t="s">
        <v>234</v>
      </c>
      <c r="BB207" t="s">
        <v>234</v>
      </c>
      <c r="BC207" t="s">
        <v>234</v>
      </c>
      <c r="BD207" t="s">
        <v>234</v>
      </c>
      <c r="BE207" t="s">
        <v>241</v>
      </c>
      <c r="BH207" t="s">
        <v>237</v>
      </c>
      <c r="BI207" t="s">
        <v>234</v>
      </c>
      <c r="BJ207" t="s">
        <v>234</v>
      </c>
      <c r="BK207" t="s">
        <v>234</v>
      </c>
      <c r="BL207" t="s">
        <v>234</v>
      </c>
      <c r="BM207" t="s">
        <v>234</v>
      </c>
      <c r="BN207" t="s">
        <v>234</v>
      </c>
      <c r="BO207" t="s">
        <v>234</v>
      </c>
      <c r="BP207" t="s">
        <v>234</v>
      </c>
      <c r="BQ207" t="s">
        <v>234</v>
      </c>
      <c r="BR207" t="s">
        <v>234</v>
      </c>
      <c r="BS207" t="s">
        <v>234</v>
      </c>
      <c r="BT207" t="s">
        <v>236</v>
      </c>
      <c r="BW207" t="s">
        <v>234</v>
      </c>
      <c r="BX207" t="s">
        <v>234</v>
      </c>
      <c r="BY207" t="s">
        <v>234</v>
      </c>
      <c r="BZ207" t="s">
        <v>234</v>
      </c>
      <c r="CA207" t="s">
        <v>234</v>
      </c>
      <c r="CB207" t="s">
        <v>234</v>
      </c>
      <c r="CC207" t="s">
        <v>238</v>
      </c>
      <c r="CD207" t="s">
        <v>234</v>
      </c>
      <c r="CE207" t="s">
        <v>234</v>
      </c>
      <c r="CF207" t="s">
        <v>234</v>
      </c>
      <c r="CG207" t="s">
        <v>234</v>
      </c>
      <c r="CH207" t="s">
        <v>234</v>
      </c>
      <c r="CK207" t="s">
        <v>234</v>
      </c>
      <c r="CL207" t="s">
        <v>241</v>
      </c>
      <c r="CM207" t="s">
        <v>234</v>
      </c>
      <c r="CN207" t="s">
        <v>234</v>
      </c>
      <c r="CO207" t="s">
        <v>234</v>
      </c>
      <c r="CP207" t="s">
        <v>234</v>
      </c>
      <c r="CQ207" t="s">
        <v>234</v>
      </c>
      <c r="DF207" t="s">
        <v>234</v>
      </c>
      <c r="DG207" t="s">
        <v>234</v>
      </c>
      <c r="DH207" t="s">
        <v>234</v>
      </c>
      <c r="DI207" t="s">
        <v>234</v>
      </c>
      <c r="DJ207" t="s">
        <v>234</v>
      </c>
      <c r="DK207" t="s">
        <v>234</v>
      </c>
      <c r="DL207" t="s">
        <v>234</v>
      </c>
      <c r="DM207" t="s">
        <v>234</v>
      </c>
      <c r="DN207" t="s">
        <v>234</v>
      </c>
      <c r="DO207" t="s">
        <v>234</v>
      </c>
      <c r="DP207" t="s">
        <v>234</v>
      </c>
      <c r="DQ207" t="s">
        <v>234</v>
      </c>
      <c r="DR207" t="s">
        <v>234</v>
      </c>
      <c r="DS207" t="s">
        <v>234</v>
      </c>
      <c r="DT207" t="s">
        <v>234</v>
      </c>
      <c r="DX207" t="s">
        <v>234</v>
      </c>
      <c r="DY207" t="s">
        <v>234</v>
      </c>
      <c r="DZ207" t="s">
        <v>234</v>
      </c>
      <c r="EA207" t="s">
        <v>234</v>
      </c>
      <c r="EB207" t="s">
        <v>234</v>
      </c>
      <c r="EC207" t="s">
        <v>234</v>
      </c>
      <c r="ED207" t="s">
        <v>234</v>
      </c>
      <c r="EE207" t="s">
        <v>234</v>
      </c>
      <c r="EF207" t="s">
        <v>234</v>
      </c>
      <c r="EG207" t="s">
        <v>234</v>
      </c>
      <c r="EH207" t="s">
        <v>234</v>
      </c>
      <c r="EI207" t="s">
        <v>234</v>
      </c>
      <c r="EJ207" t="s">
        <v>234</v>
      </c>
      <c r="EK207" t="s">
        <v>234</v>
      </c>
      <c r="EL207" t="s">
        <v>234</v>
      </c>
      <c r="EM207" t="s">
        <v>234</v>
      </c>
      <c r="EN207" t="s">
        <v>234</v>
      </c>
      <c r="EO207" t="s">
        <v>241</v>
      </c>
      <c r="EP207" t="s">
        <v>234</v>
      </c>
      <c r="EQ207" t="s">
        <v>234</v>
      </c>
      <c r="ER207" t="s">
        <v>234</v>
      </c>
      <c r="ES207" t="s">
        <v>237</v>
      </c>
      <c r="ET207" t="s">
        <v>234</v>
      </c>
      <c r="EU207" t="s">
        <v>234</v>
      </c>
      <c r="EV207" t="s">
        <v>234</v>
      </c>
      <c r="EW207" t="s">
        <v>234</v>
      </c>
      <c r="EX207" t="s">
        <v>234</v>
      </c>
      <c r="EY207" t="s">
        <v>234</v>
      </c>
      <c r="EZ207" t="s">
        <v>234</v>
      </c>
      <c r="FA207" t="s">
        <v>234</v>
      </c>
      <c r="FB207" t="s">
        <v>234</v>
      </c>
      <c r="FC207" t="s">
        <v>234</v>
      </c>
      <c r="FD207" t="s">
        <v>234</v>
      </c>
      <c r="FE207" t="s">
        <v>234</v>
      </c>
      <c r="FF207" t="s">
        <v>234</v>
      </c>
      <c r="FG207" t="s">
        <v>234</v>
      </c>
      <c r="FH207" t="s">
        <v>234</v>
      </c>
      <c r="FI207" t="s">
        <v>234</v>
      </c>
      <c r="FJ207" t="s">
        <v>234</v>
      </c>
      <c r="FK207" t="s">
        <v>234</v>
      </c>
      <c r="FL207" t="s">
        <v>234</v>
      </c>
      <c r="FM207" t="s">
        <v>234</v>
      </c>
      <c r="FN207" t="s">
        <v>234</v>
      </c>
      <c r="FO207" t="s">
        <v>241</v>
      </c>
      <c r="FP207" t="s">
        <v>234</v>
      </c>
      <c r="FQ207" t="s">
        <v>234</v>
      </c>
      <c r="FR207" t="s">
        <v>234</v>
      </c>
      <c r="FU207" t="s">
        <v>237</v>
      </c>
      <c r="FV207" t="s">
        <v>234</v>
      </c>
      <c r="FW207" t="s">
        <v>234</v>
      </c>
      <c r="FX207" t="s">
        <v>234</v>
      </c>
      <c r="FY207" t="s">
        <v>234</v>
      </c>
      <c r="FZ207" t="s">
        <v>234</v>
      </c>
      <c r="GA207" t="s">
        <v>234</v>
      </c>
      <c r="GB207" t="s">
        <v>234</v>
      </c>
      <c r="GC207" t="s">
        <v>234</v>
      </c>
      <c r="GD207" t="s">
        <v>237</v>
      </c>
      <c r="GE207" t="s">
        <v>234</v>
      </c>
      <c r="GF207" t="s">
        <v>234</v>
      </c>
      <c r="GG207" t="s">
        <v>234</v>
      </c>
      <c r="GH207" t="s">
        <v>234</v>
      </c>
      <c r="GI207" t="s">
        <v>234</v>
      </c>
      <c r="GJ207" t="s">
        <v>234</v>
      </c>
      <c r="GK207" t="s">
        <v>234</v>
      </c>
      <c r="GL207" t="s">
        <v>234</v>
      </c>
      <c r="GM207" t="s">
        <v>234</v>
      </c>
      <c r="GN207" t="s">
        <v>234</v>
      </c>
      <c r="GO207" t="s">
        <v>234</v>
      </c>
      <c r="GP207" t="s">
        <v>234</v>
      </c>
      <c r="GQ207" t="s">
        <v>234</v>
      </c>
      <c r="GR207" t="s">
        <v>234</v>
      </c>
      <c r="GS207" t="s">
        <v>234</v>
      </c>
      <c r="GT207" t="s">
        <v>234</v>
      </c>
      <c r="GU207" t="s">
        <v>234</v>
      </c>
      <c r="GV207" t="s">
        <v>234</v>
      </c>
      <c r="GW207" t="s">
        <v>234</v>
      </c>
      <c r="GX207" t="s">
        <v>234</v>
      </c>
      <c r="GY207" t="s">
        <v>234</v>
      </c>
      <c r="GZ207" t="s">
        <v>234</v>
      </c>
      <c r="HA207" t="s">
        <v>234</v>
      </c>
      <c r="HB207" t="s">
        <v>234</v>
      </c>
      <c r="HC207" t="s">
        <v>234</v>
      </c>
      <c r="HD207" t="s">
        <v>234</v>
      </c>
      <c r="HE207" t="s">
        <v>234</v>
      </c>
      <c r="HF207" t="s">
        <v>234</v>
      </c>
      <c r="HG207" t="s">
        <v>234</v>
      </c>
      <c r="HH207" t="s">
        <v>234</v>
      </c>
      <c r="HI207" t="s">
        <v>234</v>
      </c>
      <c r="HJ207" t="s">
        <v>234</v>
      </c>
      <c r="HK207" t="s">
        <v>234</v>
      </c>
      <c r="HL207" t="s">
        <v>234</v>
      </c>
      <c r="HM207" t="s">
        <v>234</v>
      </c>
      <c r="HN207" t="s">
        <v>241</v>
      </c>
      <c r="HO207" t="s">
        <v>234</v>
      </c>
      <c r="HP207" t="s">
        <v>234</v>
      </c>
    </row>
    <row r="208" spans="1:224" x14ac:dyDescent="0.2">
      <c r="A208" t="s">
        <v>444</v>
      </c>
      <c r="B208" t="s">
        <v>236</v>
      </c>
      <c r="C208" t="s">
        <v>236</v>
      </c>
      <c r="D208" t="s">
        <v>238</v>
      </c>
      <c r="E208" t="s">
        <v>234</v>
      </c>
      <c r="F208" t="s">
        <v>241</v>
      </c>
      <c r="G208" t="s">
        <v>236</v>
      </c>
      <c r="H208" t="s">
        <v>234</v>
      </c>
      <c r="I208" t="s">
        <v>236</v>
      </c>
      <c r="J208" t="s">
        <v>234</v>
      </c>
      <c r="K208" t="s">
        <v>234</v>
      </c>
      <c r="L208" t="s">
        <v>235</v>
      </c>
      <c r="M208" t="s">
        <v>234</v>
      </c>
      <c r="N208" t="s">
        <v>234</v>
      </c>
      <c r="Q208" t="s">
        <v>236</v>
      </c>
      <c r="R208" t="s">
        <v>236</v>
      </c>
      <c r="S208" t="s">
        <v>241</v>
      </c>
      <c r="T208" t="s">
        <v>241</v>
      </c>
      <c r="U208" t="s">
        <v>241</v>
      </c>
      <c r="V208" t="s">
        <v>236</v>
      </c>
      <c r="W208" t="s">
        <v>236</v>
      </c>
      <c r="X208" t="s">
        <v>236</v>
      </c>
      <c r="Y208" t="s">
        <v>236</v>
      </c>
      <c r="Z208" t="s">
        <v>236</v>
      </c>
      <c r="AA208" t="s">
        <v>236</v>
      </c>
      <c r="AB208" t="s">
        <v>236</v>
      </c>
      <c r="AC208" t="s">
        <v>236</v>
      </c>
      <c r="AF208" t="s">
        <v>234</v>
      </c>
      <c r="AG208" t="s">
        <v>238</v>
      </c>
      <c r="AH208" t="s">
        <v>236</v>
      </c>
      <c r="AI208" t="s">
        <v>234</v>
      </c>
      <c r="AJ208" t="s">
        <v>236</v>
      </c>
      <c r="AK208" t="s">
        <v>238</v>
      </c>
      <c r="AL208" t="s">
        <v>238</v>
      </c>
      <c r="AM208" t="s">
        <v>237</v>
      </c>
      <c r="AN208" t="s">
        <v>234</v>
      </c>
      <c r="AO208" t="s">
        <v>237</v>
      </c>
      <c r="AP208" t="s">
        <v>234</v>
      </c>
      <c r="AQ208" t="s">
        <v>241</v>
      </c>
      <c r="AR208" t="s">
        <v>241</v>
      </c>
      <c r="AU208" t="s">
        <v>234</v>
      </c>
      <c r="AV208" t="s">
        <v>234</v>
      </c>
      <c r="AW208" t="s">
        <v>234</v>
      </c>
      <c r="AX208" t="s">
        <v>236</v>
      </c>
      <c r="AY208" t="s">
        <v>234</v>
      </c>
      <c r="AZ208" t="s">
        <v>236</v>
      </c>
      <c r="BA208" t="s">
        <v>238</v>
      </c>
      <c r="BB208" t="s">
        <v>234</v>
      </c>
      <c r="BC208" t="s">
        <v>234</v>
      </c>
      <c r="BD208" t="s">
        <v>234</v>
      </c>
      <c r="BE208" t="s">
        <v>234</v>
      </c>
      <c r="BH208" t="s">
        <v>234</v>
      </c>
      <c r="BI208" t="s">
        <v>237</v>
      </c>
      <c r="BJ208" t="s">
        <v>234</v>
      </c>
      <c r="BK208" t="s">
        <v>237</v>
      </c>
      <c r="BL208" t="s">
        <v>234</v>
      </c>
      <c r="BM208" t="s">
        <v>234</v>
      </c>
      <c r="BN208" t="s">
        <v>234</v>
      </c>
      <c r="BO208" t="s">
        <v>234</v>
      </c>
      <c r="BP208" t="s">
        <v>234</v>
      </c>
      <c r="BQ208" t="s">
        <v>234</v>
      </c>
      <c r="BR208" t="s">
        <v>234</v>
      </c>
      <c r="BS208" t="s">
        <v>241</v>
      </c>
      <c r="BT208" t="s">
        <v>236</v>
      </c>
      <c r="BW208" t="s">
        <v>234</v>
      </c>
      <c r="BX208" t="s">
        <v>234</v>
      </c>
      <c r="BY208" t="s">
        <v>236</v>
      </c>
      <c r="BZ208" t="s">
        <v>236</v>
      </c>
      <c r="CA208" t="s">
        <v>241</v>
      </c>
      <c r="CB208" t="s">
        <v>236</v>
      </c>
      <c r="CC208" t="s">
        <v>238</v>
      </c>
      <c r="CD208" t="s">
        <v>237</v>
      </c>
      <c r="CE208" t="s">
        <v>234</v>
      </c>
      <c r="CF208" t="s">
        <v>234</v>
      </c>
      <c r="CG208" t="s">
        <v>234</v>
      </c>
      <c r="CH208" t="s">
        <v>234</v>
      </c>
      <c r="CK208" t="s">
        <v>234</v>
      </c>
      <c r="CL208" t="s">
        <v>238</v>
      </c>
      <c r="CM208" t="s">
        <v>234</v>
      </c>
      <c r="CN208" t="s">
        <v>234</v>
      </c>
      <c r="CO208" t="s">
        <v>234</v>
      </c>
      <c r="CP208" t="s">
        <v>237</v>
      </c>
      <c r="CQ208" t="s">
        <v>236</v>
      </c>
      <c r="DF208" t="s">
        <v>234</v>
      </c>
      <c r="DG208" t="s">
        <v>234</v>
      </c>
      <c r="DH208" t="s">
        <v>234</v>
      </c>
      <c r="DI208" t="s">
        <v>234</v>
      </c>
      <c r="DJ208" t="s">
        <v>234</v>
      </c>
      <c r="DK208" t="s">
        <v>237</v>
      </c>
      <c r="DL208" t="s">
        <v>234</v>
      </c>
      <c r="DM208" t="s">
        <v>234</v>
      </c>
      <c r="DN208" t="s">
        <v>234</v>
      </c>
      <c r="DO208" t="s">
        <v>234</v>
      </c>
      <c r="DP208" t="s">
        <v>234</v>
      </c>
      <c r="DQ208" t="s">
        <v>234</v>
      </c>
      <c r="DR208" t="s">
        <v>234</v>
      </c>
      <c r="DS208" t="s">
        <v>234</v>
      </c>
      <c r="DT208" t="s">
        <v>234</v>
      </c>
      <c r="DX208" t="s">
        <v>234</v>
      </c>
      <c r="DY208" t="s">
        <v>234</v>
      </c>
      <c r="DZ208" t="s">
        <v>234</v>
      </c>
      <c r="EA208" t="s">
        <v>234</v>
      </c>
      <c r="EB208" t="s">
        <v>234</v>
      </c>
      <c r="EC208" t="s">
        <v>234</v>
      </c>
      <c r="ED208" t="s">
        <v>234</v>
      </c>
      <c r="EE208" t="s">
        <v>234</v>
      </c>
      <c r="EF208" t="s">
        <v>234</v>
      </c>
      <c r="EG208" t="s">
        <v>234</v>
      </c>
      <c r="EH208" t="s">
        <v>234</v>
      </c>
      <c r="EI208" t="s">
        <v>234</v>
      </c>
      <c r="EJ208" t="s">
        <v>234</v>
      </c>
      <c r="EK208" t="s">
        <v>234</v>
      </c>
      <c r="EL208" t="s">
        <v>234</v>
      </c>
      <c r="EM208" t="s">
        <v>234</v>
      </c>
      <c r="EN208" t="s">
        <v>234</v>
      </c>
      <c r="EO208" t="s">
        <v>234</v>
      </c>
      <c r="EP208" t="s">
        <v>234</v>
      </c>
      <c r="EQ208" t="s">
        <v>234</v>
      </c>
      <c r="ER208" t="s">
        <v>234</v>
      </c>
      <c r="ES208" t="s">
        <v>234</v>
      </c>
      <c r="ET208" t="s">
        <v>234</v>
      </c>
      <c r="EU208" t="s">
        <v>234</v>
      </c>
      <c r="EV208" t="s">
        <v>234</v>
      </c>
      <c r="EW208" t="s">
        <v>234</v>
      </c>
      <c r="EX208" t="s">
        <v>234</v>
      </c>
      <c r="EY208" t="s">
        <v>234</v>
      </c>
      <c r="EZ208" t="s">
        <v>234</v>
      </c>
      <c r="FA208" t="s">
        <v>234</v>
      </c>
      <c r="FB208" t="s">
        <v>234</v>
      </c>
      <c r="FC208" t="s">
        <v>234</v>
      </c>
      <c r="FD208" t="s">
        <v>234</v>
      </c>
      <c r="FE208" t="s">
        <v>234</v>
      </c>
      <c r="FF208" t="s">
        <v>234</v>
      </c>
      <c r="FG208" t="s">
        <v>234</v>
      </c>
      <c r="FH208" t="s">
        <v>237</v>
      </c>
      <c r="FI208" t="s">
        <v>234</v>
      </c>
      <c r="FJ208" t="s">
        <v>234</v>
      </c>
      <c r="FK208" t="s">
        <v>234</v>
      </c>
      <c r="FL208" t="s">
        <v>234</v>
      </c>
      <c r="FM208" t="s">
        <v>234</v>
      </c>
      <c r="FN208" t="s">
        <v>234</v>
      </c>
      <c r="FO208" t="s">
        <v>234</v>
      </c>
      <c r="FP208" t="s">
        <v>234</v>
      </c>
      <c r="FQ208" t="s">
        <v>234</v>
      </c>
      <c r="FR208" t="s">
        <v>234</v>
      </c>
      <c r="FU208" t="s">
        <v>234</v>
      </c>
      <c r="FV208" t="s">
        <v>234</v>
      </c>
      <c r="FW208" t="s">
        <v>234</v>
      </c>
      <c r="FX208" t="s">
        <v>234</v>
      </c>
      <c r="FY208" t="s">
        <v>234</v>
      </c>
      <c r="FZ208" t="s">
        <v>234</v>
      </c>
      <c r="GA208" t="s">
        <v>238</v>
      </c>
      <c r="GB208" t="s">
        <v>241</v>
      </c>
      <c r="GC208" t="s">
        <v>241</v>
      </c>
      <c r="GD208" t="s">
        <v>234</v>
      </c>
      <c r="GE208" t="s">
        <v>241</v>
      </c>
      <c r="GF208" t="s">
        <v>234</v>
      </c>
      <c r="GG208" t="s">
        <v>241</v>
      </c>
      <c r="GH208" t="s">
        <v>241</v>
      </c>
      <c r="GI208" t="s">
        <v>234</v>
      </c>
      <c r="GJ208" t="s">
        <v>241</v>
      </c>
      <c r="GK208" t="s">
        <v>234</v>
      </c>
      <c r="GL208" t="s">
        <v>241</v>
      </c>
      <c r="GM208" t="s">
        <v>234</v>
      </c>
      <c r="GN208" t="s">
        <v>234</v>
      </c>
      <c r="GO208" t="s">
        <v>234</v>
      </c>
      <c r="GP208" t="s">
        <v>234</v>
      </c>
      <c r="GQ208" t="s">
        <v>234</v>
      </c>
      <c r="GR208" t="s">
        <v>234</v>
      </c>
      <c r="GS208" t="s">
        <v>234</v>
      </c>
      <c r="GT208" t="s">
        <v>234</v>
      </c>
      <c r="GU208" t="s">
        <v>234</v>
      </c>
      <c r="GV208" t="s">
        <v>234</v>
      </c>
      <c r="GW208" t="s">
        <v>241</v>
      </c>
      <c r="GX208" t="s">
        <v>234</v>
      </c>
      <c r="GY208" t="s">
        <v>234</v>
      </c>
      <c r="GZ208" t="s">
        <v>234</v>
      </c>
      <c r="HA208" t="s">
        <v>234</v>
      </c>
      <c r="HB208" t="s">
        <v>234</v>
      </c>
      <c r="HC208" t="s">
        <v>241</v>
      </c>
      <c r="HD208" t="s">
        <v>234</v>
      </c>
      <c r="HE208" t="s">
        <v>234</v>
      </c>
      <c r="HF208" t="s">
        <v>234</v>
      </c>
      <c r="HG208" t="s">
        <v>234</v>
      </c>
      <c r="HH208" t="s">
        <v>234</v>
      </c>
      <c r="HI208" t="s">
        <v>234</v>
      </c>
      <c r="HJ208" t="s">
        <v>234</v>
      </c>
      <c r="HK208" t="s">
        <v>234</v>
      </c>
      <c r="HL208" t="s">
        <v>241</v>
      </c>
      <c r="HM208" t="s">
        <v>234</v>
      </c>
      <c r="HN208" t="s">
        <v>234</v>
      </c>
      <c r="HO208" t="s">
        <v>234</v>
      </c>
      <c r="HP208" t="s">
        <v>234</v>
      </c>
    </row>
    <row r="209" spans="1:224" x14ac:dyDescent="0.2">
      <c r="A209" t="s">
        <v>445</v>
      </c>
      <c r="B209" t="s">
        <v>234</v>
      </c>
      <c r="C209" t="s">
        <v>234</v>
      </c>
      <c r="D209" t="s">
        <v>234</v>
      </c>
      <c r="E209" t="s">
        <v>234</v>
      </c>
      <c r="F209" t="s">
        <v>234</v>
      </c>
      <c r="G209" t="s">
        <v>234</v>
      </c>
      <c r="H209" t="s">
        <v>234</v>
      </c>
      <c r="I209" t="s">
        <v>236</v>
      </c>
      <c r="J209" t="s">
        <v>234</v>
      </c>
      <c r="K209" t="s">
        <v>234</v>
      </c>
      <c r="L209" t="s">
        <v>234</v>
      </c>
      <c r="M209" t="s">
        <v>234</v>
      </c>
      <c r="N209" t="s">
        <v>234</v>
      </c>
      <c r="Q209" t="s">
        <v>234</v>
      </c>
      <c r="R209" t="s">
        <v>234</v>
      </c>
      <c r="S209" t="s">
        <v>234</v>
      </c>
      <c r="T209" t="s">
        <v>241</v>
      </c>
      <c r="U209" t="s">
        <v>234</v>
      </c>
      <c r="V209" t="s">
        <v>234</v>
      </c>
      <c r="W209" t="s">
        <v>236</v>
      </c>
      <c r="X209" t="s">
        <v>234</v>
      </c>
      <c r="Y209" t="s">
        <v>234</v>
      </c>
      <c r="Z209" t="s">
        <v>236</v>
      </c>
      <c r="AA209" t="s">
        <v>234</v>
      </c>
      <c r="AB209" t="s">
        <v>234</v>
      </c>
      <c r="AC209" t="s">
        <v>234</v>
      </c>
      <c r="AF209" t="s">
        <v>234</v>
      </c>
      <c r="AG209" t="s">
        <v>234</v>
      </c>
      <c r="AH209" t="s">
        <v>236</v>
      </c>
      <c r="AI209" t="s">
        <v>234</v>
      </c>
      <c r="AJ209" t="s">
        <v>238</v>
      </c>
      <c r="AK209" t="s">
        <v>234</v>
      </c>
      <c r="AL209" t="s">
        <v>234</v>
      </c>
      <c r="AM209" t="s">
        <v>234</v>
      </c>
      <c r="AN209" t="s">
        <v>234</v>
      </c>
      <c r="AO209" t="s">
        <v>234</v>
      </c>
      <c r="AP209" t="s">
        <v>234</v>
      </c>
      <c r="AQ209" t="s">
        <v>234</v>
      </c>
      <c r="AR209" t="s">
        <v>238</v>
      </c>
      <c r="AU209" t="s">
        <v>234</v>
      </c>
      <c r="AV209" t="s">
        <v>234</v>
      </c>
      <c r="AW209" t="s">
        <v>234</v>
      </c>
      <c r="AX209" t="s">
        <v>236</v>
      </c>
      <c r="AY209" t="s">
        <v>241</v>
      </c>
      <c r="AZ209" t="s">
        <v>234</v>
      </c>
      <c r="BA209" t="s">
        <v>234</v>
      </c>
      <c r="BB209" t="s">
        <v>241</v>
      </c>
      <c r="BC209" t="s">
        <v>234</v>
      </c>
      <c r="BD209" t="s">
        <v>234</v>
      </c>
      <c r="BE209" t="s">
        <v>234</v>
      </c>
      <c r="BH209" t="s">
        <v>234</v>
      </c>
      <c r="BI209" t="s">
        <v>234</v>
      </c>
      <c r="BJ209" t="s">
        <v>234</v>
      </c>
      <c r="BK209" t="s">
        <v>241</v>
      </c>
      <c r="BL209" t="s">
        <v>234</v>
      </c>
      <c r="BM209" t="s">
        <v>234</v>
      </c>
      <c r="BN209" t="s">
        <v>234</v>
      </c>
      <c r="BO209" t="s">
        <v>234</v>
      </c>
      <c r="BP209" t="s">
        <v>234</v>
      </c>
      <c r="BQ209" t="s">
        <v>234</v>
      </c>
      <c r="BR209" t="s">
        <v>234</v>
      </c>
      <c r="BS209" t="s">
        <v>234</v>
      </c>
      <c r="BT209" t="s">
        <v>236</v>
      </c>
      <c r="BW209" t="s">
        <v>234</v>
      </c>
      <c r="BX209" t="s">
        <v>234</v>
      </c>
      <c r="BY209" t="s">
        <v>234</v>
      </c>
      <c r="BZ209" t="s">
        <v>234</v>
      </c>
      <c r="CA209" t="s">
        <v>234</v>
      </c>
      <c r="CB209" t="s">
        <v>234</v>
      </c>
      <c r="CC209" t="s">
        <v>238</v>
      </c>
      <c r="CD209" t="s">
        <v>234</v>
      </c>
      <c r="CE209" t="s">
        <v>234</v>
      </c>
      <c r="CF209" t="s">
        <v>234</v>
      </c>
      <c r="CG209" t="s">
        <v>234</v>
      </c>
      <c r="CH209" t="s">
        <v>234</v>
      </c>
      <c r="CK209" t="s">
        <v>234</v>
      </c>
      <c r="CL209" t="s">
        <v>234</v>
      </c>
      <c r="CM209" t="s">
        <v>234</v>
      </c>
      <c r="CN209" t="s">
        <v>234</v>
      </c>
      <c r="CO209" t="s">
        <v>234</v>
      </c>
      <c r="CP209" t="s">
        <v>234</v>
      </c>
      <c r="CQ209" t="s">
        <v>234</v>
      </c>
      <c r="DF209" t="s">
        <v>234</v>
      </c>
      <c r="DG209" t="s">
        <v>234</v>
      </c>
      <c r="DH209" t="s">
        <v>234</v>
      </c>
      <c r="DI209" t="s">
        <v>234</v>
      </c>
      <c r="DJ209" t="s">
        <v>234</v>
      </c>
      <c r="DK209" t="s">
        <v>234</v>
      </c>
      <c r="DL209" t="s">
        <v>234</v>
      </c>
      <c r="DM209" t="s">
        <v>234</v>
      </c>
      <c r="DN209" t="s">
        <v>234</v>
      </c>
      <c r="DO209" t="s">
        <v>234</v>
      </c>
      <c r="DP209" t="s">
        <v>234</v>
      </c>
      <c r="DQ209" t="s">
        <v>234</v>
      </c>
      <c r="DR209" t="s">
        <v>234</v>
      </c>
      <c r="DS209" t="s">
        <v>234</v>
      </c>
      <c r="DT209" t="s">
        <v>234</v>
      </c>
      <c r="DX209" t="s">
        <v>234</v>
      </c>
      <c r="DY209" t="s">
        <v>234</v>
      </c>
      <c r="DZ209" t="s">
        <v>234</v>
      </c>
      <c r="EA209" t="s">
        <v>234</v>
      </c>
      <c r="EB209" t="s">
        <v>234</v>
      </c>
      <c r="EC209" t="s">
        <v>234</v>
      </c>
      <c r="ED209" t="s">
        <v>234</v>
      </c>
      <c r="EE209" t="s">
        <v>234</v>
      </c>
      <c r="EF209" t="s">
        <v>234</v>
      </c>
      <c r="EG209" t="s">
        <v>234</v>
      </c>
      <c r="EH209" t="s">
        <v>234</v>
      </c>
      <c r="EI209" t="s">
        <v>234</v>
      </c>
      <c r="EJ209" t="s">
        <v>234</v>
      </c>
      <c r="EK209" t="s">
        <v>234</v>
      </c>
      <c r="EL209" t="s">
        <v>234</v>
      </c>
      <c r="EM209" t="s">
        <v>234</v>
      </c>
      <c r="EN209" t="s">
        <v>234</v>
      </c>
      <c r="EO209" t="s">
        <v>234</v>
      </c>
      <c r="EP209" t="s">
        <v>234</v>
      </c>
      <c r="EQ209" t="s">
        <v>234</v>
      </c>
      <c r="ER209" t="s">
        <v>234</v>
      </c>
      <c r="ES209" t="s">
        <v>234</v>
      </c>
      <c r="ET209" t="s">
        <v>234</v>
      </c>
      <c r="EU209" t="s">
        <v>234</v>
      </c>
      <c r="EV209" t="s">
        <v>234</v>
      </c>
      <c r="EW209" t="s">
        <v>234</v>
      </c>
      <c r="EX209" t="s">
        <v>234</v>
      </c>
      <c r="EY209" t="s">
        <v>234</v>
      </c>
      <c r="EZ209" t="s">
        <v>234</v>
      </c>
      <c r="FA209" t="s">
        <v>234</v>
      </c>
      <c r="FB209" t="s">
        <v>234</v>
      </c>
      <c r="FC209" t="s">
        <v>234</v>
      </c>
      <c r="FD209" t="s">
        <v>234</v>
      </c>
      <c r="FE209" t="s">
        <v>234</v>
      </c>
      <c r="FF209" t="s">
        <v>234</v>
      </c>
      <c r="FG209" t="s">
        <v>234</v>
      </c>
      <c r="FH209" t="s">
        <v>234</v>
      </c>
      <c r="FI209" t="s">
        <v>234</v>
      </c>
      <c r="FJ209" t="s">
        <v>234</v>
      </c>
      <c r="FK209" t="s">
        <v>234</v>
      </c>
      <c r="FL209" t="s">
        <v>234</v>
      </c>
      <c r="FM209" t="s">
        <v>234</v>
      </c>
      <c r="FN209" t="s">
        <v>234</v>
      </c>
      <c r="FO209" t="s">
        <v>234</v>
      </c>
      <c r="FP209" t="s">
        <v>234</v>
      </c>
      <c r="FQ209" t="s">
        <v>234</v>
      </c>
      <c r="FR209" t="s">
        <v>234</v>
      </c>
      <c r="FU209" t="s">
        <v>234</v>
      </c>
      <c r="FV209" t="s">
        <v>234</v>
      </c>
      <c r="FW209" t="s">
        <v>234</v>
      </c>
      <c r="FX209" t="s">
        <v>234</v>
      </c>
      <c r="FY209" t="s">
        <v>234</v>
      </c>
      <c r="FZ209" t="s">
        <v>234</v>
      </c>
      <c r="GA209" t="s">
        <v>234</v>
      </c>
      <c r="GB209" t="s">
        <v>234</v>
      </c>
      <c r="GC209" t="s">
        <v>234</v>
      </c>
      <c r="GD209" t="s">
        <v>234</v>
      </c>
      <c r="GE209" t="s">
        <v>234</v>
      </c>
      <c r="GF209" t="s">
        <v>234</v>
      </c>
      <c r="GG209" t="s">
        <v>234</v>
      </c>
      <c r="GH209" t="s">
        <v>234</v>
      </c>
      <c r="GI209" t="s">
        <v>234</v>
      </c>
      <c r="GJ209" t="s">
        <v>234</v>
      </c>
      <c r="GK209" t="s">
        <v>234</v>
      </c>
      <c r="GL209" t="s">
        <v>234</v>
      </c>
      <c r="GM209" t="s">
        <v>234</v>
      </c>
      <c r="GN209" t="s">
        <v>234</v>
      </c>
      <c r="GO209" t="s">
        <v>234</v>
      </c>
      <c r="GP209" t="s">
        <v>234</v>
      </c>
      <c r="GQ209" t="s">
        <v>234</v>
      </c>
      <c r="GR209" t="s">
        <v>234</v>
      </c>
      <c r="GS209" t="s">
        <v>234</v>
      </c>
      <c r="GT209" t="s">
        <v>234</v>
      </c>
      <c r="GU209" t="s">
        <v>234</v>
      </c>
      <c r="GV209" t="s">
        <v>234</v>
      </c>
      <c r="GW209" t="s">
        <v>234</v>
      </c>
      <c r="GX209" t="s">
        <v>234</v>
      </c>
      <c r="GY209" t="s">
        <v>234</v>
      </c>
      <c r="GZ209" t="s">
        <v>234</v>
      </c>
      <c r="HA209" t="s">
        <v>234</v>
      </c>
      <c r="HB209" t="s">
        <v>234</v>
      </c>
      <c r="HC209" t="s">
        <v>234</v>
      </c>
      <c r="HD209" t="s">
        <v>234</v>
      </c>
      <c r="HE209" t="s">
        <v>238</v>
      </c>
      <c r="HF209" t="s">
        <v>234</v>
      </c>
      <c r="HG209" t="s">
        <v>234</v>
      </c>
      <c r="HH209" t="s">
        <v>234</v>
      </c>
      <c r="HI209" t="s">
        <v>234</v>
      </c>
      <c r="HJ209" t="s">
        <v>234</v>
      </c>
      <c r="HK209" t="s">
        <v>234</v>
      </c>
      <c r="HL209" t="s">
        <v>234</v>
      </c>
      <c r="HM209" t="s">
        <v>234</v>
      </c>
      <c r="HN209" t="s">
        <v>234</v>
      </c>
      <c r="HO209" t="s">
        <v>234</v>
      </c>
      <c r="HP209" t="s">
        <v>234</v>
      </c>
    </row>
    <row r="210" spans="1:224" x14ac:dyDescent="0.2">
      <c r="A210" t="s">
        <v>446</v>
      </c>
      <c r="B210" t="s">
        <v>236</v>
      </c>
      <c r="C210" t="s">
        <v>236</v>
      </c>
      <c r="D210" t="s">
        <v>236</v>
      </c>
      <c r="E210" t="s">
        <v>236</v>
      </c>
      <c r="F210" t="s">
        <v>236</v>
      </c>
      <c r="G210" t="s">
        <v>236</v>
      </c>
      <c r="H210" t="s">
        <v>236</v>
      </c>
      <c r="I210" t="s">
        <v>236</v>
      </c>
      <c r="J210" t="s">
        <v>236</v>
      </c>
      <c r="K210" t="s">
        <v>236</v>
      </c>
      <c r="L210" t="s">
        <v>236</v>
      </c>
      <c r="M210" t="s">
        <v>236</v>
      </c>
      <c r="N210" t="s">
        <v>236</v>
      </c>
      <c r="Q210" t="s">
        <v>236</v>
      </c>
      <c r="R210" t="s">
        <v>236</v>
      </c>
      <c r="S210" t="s">
        <v>236</v>
      </c>
      <c r="T210" t="s">
        <v>236</v>
      </c>
      <c r="U210" t="s">
        <v>236</v>
      </c>
      <c r="V210" t="s">
        <v>236</v>
      </c>
      <c r="W210" t="s">
        <v>236</v>
      </c>
      <c r="X210" t="s">
        <v>236</v>
      </c>
      <c r="Y210" t="s">
        <v>236</v>
      </c>
      <c r="Z210" t="s">
        <v>236</v>
      </c>
      <c r="AA210" t="s">
        <v>236</v>
      </c>
      <c r="AB210" t="s">
        <v>236</v>
      </c>
      <c r="AC210" t="s">
        <v>236</v>
      </c>
      <c r="AF210" t="s">
        <v>236</v>
      </c>
      <c r="AG210" t="s">
        <v>236</v>
      </c>
      <c r="AH210" t="s">
        <v>236</v>
      </c>
      <c r="AI210" t="s">
        <v>236</v>
      </c>
      <c r="AJ210" t="s">
        <v>236</v>
      </c>
      <c r="AK210" t="s">
        <v>236</v>
      </c>
      <c r="AL210" t="s">
        <v>236</v>
      </c>
      <c r="AM210" t="s">
        <v>236</v>
      </c>
      <c r="AN210" t="s">
        <v>236</v>
      </c>
      <c r="AO210" t="s">
        <v>236</v>
      </c>
      <c r="AP210" t="s">
        <v>236</v>
      </c>
      <c r="AQ210" t="s">
        <v>236</v>
      </c>
      <c r="AR210" t="s">
        <v>236</v>
      </c>
      <c r="AU210" t="s">
        <v>236</v>
      </c>
      <c r="AV210" t="s">
        <v>236</v>
      </c>
      <c r="AW210" t="s">
        <v>236</v>
      </c>
      <c r="AX210" t="s">
        <v>236</v>
      </c>
      <c r="AY210" t="s">
        <v>236</v>
      </c>
      <c r="AZ210" t="s">
        <v>236</v>
      </c>
      <c r="BA210" t="s">
        <v>236</v>
      </c>
      <c r="BB210" t="s">
        <v>236</v>
      </c>
      <c r="BC210" t="s">
        <v>236</v>
      </c>
      <c r="BD210" t="s">
        <v>236</v>
      </c>
      <c r="BE210" t="s">
        <v>236</v>
      </c>
      <c r="BH210" t="s">
        <v>236</v>
      </c>
      <c r="BI210" t="s">
        <v>236</v>
      </c>
      <c r="BJ210" t="s">
        <v>236</v>
      </c>
      <c r="BK210" t="s">
        <v>236</v>
      </c>
      <c r="BL210" t="s">
        <v>236</v>
      </c>
      <c r="BM210" t="s">
        <v>236</v>
      </c>
      <c r="BN210" t="s">
        <v>236</v>
      </c>
      <c r="BO210" t="s">
        <v>236</v>
      </c>
      <c r="BP210" t="s">
        <v>236</v>
      </c>
      <c r="BQ210" t="s">
        <v>236</v>
      </c>
      <c r="BR210" t="s">
        <v>236</v>
      </c>
      <c r="BS210" t="s">
        <v>236</v>
      </c>
      <c r="BT210" t="s">
        <v>236</v>
      </c>
      <c r="BW210" t="s">
        <v>236</v>
      </c>
      <c r="BX210" t="s">
        <v>236</v>
      </c>
      <c r="BY210" t="s">
        <v>236</v>
      </c>
      <c r="BZ210" t="s">
        <v>236</v>
      </c>
      <c r="CA210" t="s">
        <v>236</v>
      </c>
      <c r="CB210" t="s">
        <v>236</v>
      </c>
      <c r="CC210" t="s">
        <v>238</v>
      </c>
      <c r="CD210" t="s">
        <v>236</v>
      </c>
      <c r="CE210" t="s">
        <v>236</v>
      </c>
      <c r="CF210" t="s">
        <v>236</v>
      </c>
      <c r="CG210" t="s">
        <v>236</v>
      </c>
      <c r="CH210" t="s">
        <v>236</v>
      </c>
      <c r="CK210" t="s">
        <v>236</v>
      </c>
      <c r="CL210" t="s">
        <v>236</v>
      </c>
      <c r="CM210" t="s">
        <v>236</v>
      </c>
      <c r="CN210" t="s">
        <v>236</v>
      </c>
      <c r="CO210" t="s">
        <v>236</v>
      </c>
      <c r="CP210" t="s">
        <v>236</v>
      </c>
      <c r="CQ210" t="s">
        <v>236</v>
      </c>
      <c r="DF210" t="s">
        <v>234</v>
      </c>
      <c r="DG210" t="s">
        <v>234</v>
      </c>
      <c r="DH210" t="s">
        <v>234</v>
      </c>
      <c r="DI210" t="s">
        <v>234</v>
      </c>
      <c r="DJ210" t="s">
        <v>234</v>
      </c>
      <c r="DK210" t="s">
        <v>234</v>
      </c>
      <c r="DL210" t="s">
        <v>234</v>
      </c>
      <c r="DM210" t="s">
        <v>236</v>
      </c>
      <c r="DN210" t="s">
        <v>236</v>
      </c>
      <c r="DO210" t="s">
        <v>236</v>
      </c>
      <c r="DP210" t="s">
        <v>236</v>
      </c>
      <c r="DQ210" t="s">
        <v>236</v>
      </c>
      <c r="DR210" t="s">
        <v>236</v>
      </c>
      <c r="DS210" t="s">
        <v>236</v>
      </c>
      <c r="DT210" t="s">
        <v>236</v>
      </c>
      <c r="DX210" t="s">
        <v>234</v>
      </c>
      <c r="DY210" t="s">
        <v>236</v>
      </c>
      <c r="DZ210" t="s">
        <v>234</v>
      </c>
      <c r="EA210" t="s">
        <v>234</v>
      </c>
      <c r="EB210" t="s">
        <v>234</v>
      </c>
      <c r="EC210" t="s">
        <v>234</v>
      </c>
      <c r="ED210" t="s">
        <v>236</v>
      </c>
      <c r="EE210" t="s">
        <v>236</v>
      </c>
      <c r="EF210" t="s">
        <v>236</v>
      </c>
      <c r="EG210" t="s">
        <v>236</v>
      </c>
      <c r="EH210" t="s">
        <v>236</v>
      </c>
      <c r="EI210" t="s">
        <v>236</v>
      </c>
      <c r="EJ210" t="s">
        <v>234</v>
      </c>
      <c r="EK210" t="s">
        <v>234</v>
      </c>
      <c r="EL210" t="s">
        <v>237</v>
      </c>
      <c r="EM210" t="s">
        <v>234</v>
      </c>
      <c r="EN210" t="s">
        <v>234</v>
      </c>
      <c r="EO210" t="s">
        <v>234</v>
      </c>
      <c r="EP210" t="s">
        <v>236</v>
      </c>
      <c r="EQ210" t="s">
        <v>236</v>
      </c>
      <c r="ER210" t="s">
        <v>236</v>
      </c>
      <c r="ES210" t="s">
        <v>236</v>
      </c>
      <c r="ET210" t="s">
        <v>236</v>
      </c>
      <c r="EU210" t="s">
        <v>236</v>
      </c>
      <c r="EV210" t="s">
        <v>236</v>
      </c>
      <c r="EW210" t="s">
        <v>236</v>
      </c>
      <c r="EX210" t="s">
        <v>236</v>
      </c>
      <c r="EY210" t="s">
        <v>236</v>
      </c>
      <c r="EZ210" t="s">
        <v>236</v>
      </c>
      <c r="FA210" t="s">
        <v>236</v>
      </c>
      <c r="FB210" t="s">
        <v>234</v>
      </c>
      <c r="FC210" t="s">
        <v>236</v>
      </c>
      <c r="FD210" t="s">
        <v>236</v>
      </c>
      <c r="FE210" t="s">
        <v>236</v>
      </c>
      <c r="FF210" t="s">
        <v>236</v>
      </c>
      <c r="FG210" t="s">
        <v>236</v>
      </c>
      <c r="FH210" t="s">
        <v>236</v>
      </c>
      <c r="FI210" t="s">
        <v>236</v>
      </c>
      <c r="FJ210" t="s">
        <v>236</v>
      </c>
      <c r="FK210" t="s">
        <v>236</v>
      </c>
      <c r="FL210" t="s">
        <v>236</v>
      </c>
      <c r="FM210" t="s">
        <v>236</v>
      </c>
      <c r="FN210" t="s">
        <v>236</v>
      </c>
      <c r="FO210" t="s">
        <v>236</v>
      </c>
      <c r="FP210" t="s">
        <v>236</v>
      </c>
      <c r="FQ210" t="s">
        <v>236</v>
      </c>
      <c r="FR210" t="s">
        <v>236</v>
      </c>
      <c r="FU210" t="s">
        <v>234</v>
      </c>
      <c r="FV210" t="s">
        <v>234</v>
      </c>
      <c r="FW210" t="s">
        <v>234</v>
      </c>
      <c r="FX210" t="s">
        <v>234</v>
      </c>
      <c r="FY210" t="s">
        <v>234</v>
      </c>
      <c r="FZ210" t="s">
        <v>234</v>
      </c>
      <c r="GA210" t="s">
        <v>236</v>
      </c>
      <c r="GB210" t="s">
        <v>236</v>
      </c>
      <c r="GC210" t="s">
        <v>236</v>
      </c>
      <c r="GD210" t="s">
        <v>236</v>
      </c>
      <c r="GE210" t="s">
        <v>236</v>
      </c>
      <c r="GF210" t="s">
        <v>236</v>
      </c>
      <c r="GG210" t="s">
        <v>237</v>
      </c>
      <c r="GH210" t="s">
        <v>234</v>
      </c>
      <c r="GI210" t="s">
        <v>236</v>
      </c>
      <c r="GJ210" t="s">
        <v>234</v>
      </c>
      <c r="GK210" t="s">
        <v>237</v>
      </c>
      <c r="GL210" t="s">
        <v>237</v>
      </c>
      <c r="GM210" t="s">
        <v>236</v>
      </c>
      <c r="GN210" t="s">
        <v>236</v>
      </c>
      <c r="GO210" t="s">
        <v>236</v>
      </c>
      <c r="GP210" t="s">
        <v>236</v>
      </c>
      <c r="GQ210" t="s">
        <v>236</v>
      </c>
      <c r="GR210" t="s">
        <v>236</v>
      </c>
      <c r="GS210" t="s">
        <v>236</v>
      </c>
      <c r="GT210" t="s">
        <v>236</v>
      </c>
      <c r="GU210" t="s">
        <v>236</v>
      </c>
      <c r="GV210" t="s">
        <v>236</v>
      </c>
      <c r="GW210" t="s">
        <v>236</v>
      </c>
      <c r="GX210" t="s">
        <v>236</v>
      </c>
      <c r="GY210" t="s">
        <v>236</v>
      </c>
      <c r="GZ210" t="s">
        <v>236</v>
      </c>
      <c r="HA210" t="s">
        <v>236</v>
      </c>
      <c r="HB210" t="s">
        <v>236</v>
      </c>
      <c r="HC210" t="s">
        <v>236</v>
      </c>
      <c r="HD210" t="s">
        <v>236</v>
      </c>
      <c r="HE210" t="s">
        <v>236</v>
      </c>
      <c r="HF210" t="s">
        <v>236</v>
      </c>
      <c r="HG210" t="s">
        <v>236</v>
      </c>
      <c r="HH210" t="s">
        <v>236</v>
      </c>
      <c r="HI210" t="s">
        <v>236</v>
      </c>
      <c r="HJ210" t="s">
        <v>236</v>
      </c>
      <c r="HK210" t="s">
        <v>236</v>
      </c>
      <c r="HL210" t="s">
        <v>236</v>
      </c>
      <c r="HM210" t="s">
        <v>236</v>
      </c>
      <c r="HN210" t="s">
        <v>236</v>
      </c>
      <c r="HO210" t="s">
        <v>236</v>
      </c>
      <c r="HP210" t="s">
        <v>236</v>
      </c>
    </row>
    <row r="211" spans="1:224" x14ac:dyDescent="0.2">
      <c r="A211" t="s">
        <v>447</v>
      </c>
      <c r="B211" t="s">
        <v>234</v>
      </c>
      <c r="C211" t="s">
        <v>234</v>
      </c>
      <c r="D211" t="s">
        <v>234</v>
      </c>
      <c r="E211" t="s">
        <v>234</v>
      </c>
      <c r="F211" t="s">
        <v>234</v>
      </c>
      <c r="G211" t="s">
        <v>234</v>
      </c>
      <c r="H211" t="s">
        <v>234</v>
      </c>
      <c r="I211" t="s">
        <v>236</v>
      </c>
      <c r="J211" t="s">
        <v>234</v>
      </c>
      <c r="K211" t="s">
        <v>234</v>
      </c>
      <c r="L211" t="s">
        <v>234</v>
      </c>
      <c r="M211" t="s">
        <v>234</v>
      </c>
      <c r="N211" t="s">
        <v>234</v>
      </c>
      <c r="Q211" t="s">
        <v>234</v>
      </c>
      <c r="R211" t="s">
        <v>234</v>
      </c>
      <c r="S211" t="s">
        <v>234</v>
      </c>
      <c r="T211" t="s">
        <v>234</v>
      </c>
      <c r="U211" t="s">
        <v>234</v>
      </c>
      <c r="V211" t="s">
        <v>234</v>
      </c>
      <c r="W211" t="s">
        <v>236</v>
      </c>
      <c r="X211" t="s">
        <v>234</v>
      </c>
      <c r="Y211" t="s">
        <v>234</v>
      </c>
      <c r="Z211" t="s">
        <v>236</v>
      </c>
      <c r="AA211" t="s">
        <v>234</v>
      </c>
      <c r="AB211" t="s">
        <v>234</v>
      </c>
      <c r="AC211" t="s">
        <v>234</v>
      </c>
      <c r="AF211" t="s">
        <v>234</v>
      </c>
      <c r="AG211" t="s">
        <v>234</v>
      </c>
      <c r="AH211" t="s">
        <v>236</v>
      </c>
      <c r="AI211" t="s">
        <v>234</v>
      </c>
      <c r="AJ211" t="s">
        <v>234</v>
      </c>
      <c r="AK211" t="s">
        <v>234</v>
      </c>
      <c r="AL211" t="s">
        <v>234</v>
      </c>
      <c r="AM211" t="s">
        <v>234</v>
      </c>
      <c r="AN211" t="s">
        <v>234</v>
      </c>
      <c r="AO211" t="s">
        <v>234</v>
      </c>
      <c r="AP211" t="s">
        <v>234</v>
      </c>
      <c r="AQ211" t="s">
        <v>234</v>
      </c>
      <c r="AR211" t="s">
        <v>234</v>
      </c>
      <c r="AU211" t="s">
        <v>234</v>
      </c>
      <c r="AV211" t="s">
        <v>234</v>
      </c>
      <c r="AW211" t="s">
        <v>234</v>
      </c>
      <c r="AX211" t="s">
        <v>236</v>
      </c>
      <c r="AY211" t="s">
        <v>234</v>
      </c>
      <c r="AZ211" t="s">
        <v>234</v>
      </c>
      <c r="BA211" t="s">
        <v>234</v>
      </c>
      <c r="BB211" t="s">
        <v>234</v>
      </c>
      <c r="BC211" t="s">
        <v>234</v>
      </c>
      <c r="BD211" t="s">
        <v>234</v>
      </c>
      <c r="BE211" t="s">
        <v>234</v>
      </c>
      <c r="BH211" t="s">
        <v>234</v>
      </c>
      <c r="BI211" t="s">
        <v>234</v>
      </c>
      <c r="BJ211" t="s">
        <v>234</v>
      </c>
      <c r="BK211" t="s">
        <v>234</v>
      </c>
      <c r="BL211" t="s">
        <v>234</v>
      </c>
      <c r="BM211" t="s">
        <v>234</v>
      </c>
      <c r="BN211" t="s">
        <v>234</v>
      </c>
      <c r="BO211" t="s">
        <v>234</v>
      </c>
      <c r="BP211" t="s">
        <v>234</v>
      </c>
      <c r="BQ211" t="s">
        <v>234</v>
      </c>
      <c r="BR211" t="s">
        <v>234</v>
      </c>
      <c r="BS211" t="s">
        <v>234</v>
      </c>
      <c r="BT211" t="s">
        <v>236</v>
      </c>
      <c r="BW211" t="s">
        <v>234</v>
      </c>
      <c r="BX211" t="s">
        <v>234</v>
      </c>
      <c r="BY211" t="s">
        <v>234</v>
      </c>
      <c r="BZ211" t="s">
        <v>234</v>
      </c>
      <c r="CA211" t="s">
        <v>234</v>
      </c>
      <c r="CB211" t="s">
        <v>234</v>
      </c>
      <c r="CC211" t="s">
        <v>238</v>
      </c>
      <c r="CD211" t="s">
        <v>234</v>
      </c>
      <c r="CE211" t="s">
        <v>234</v>
      </c>
      <c r="CF211" t="s">
        <v>234</v>
      </c>
      <c r="CG211" t="s">
        <v>234</v>
      </c>
      <c r="CH211" t="s">
        <v>234</v>
      </c>
      <c r="CK211" t="s">
        <v>234</v>
      </c>
      <c r="CL211" t="s">
        <v>234</v>
      </c>
      <c r="CM211" t="s">
        <v>234</v>
      </c>
      <c r="CN211" t="s">
        <v>234</v>
      </c>
      <c r="CO211" t="s">
        <v>234</v>
      </c>
      <c r="CP211" t="s">
        <v>234</v>
      </c>
      <c r="CQ211" t="s">
        <v>234</v>
      </c>
      <c r="DF211" t="s">
        <v>234</v>
      </c>
      <c r="DG211" t="s">
        <v>234</v>
      </c>
      <c r="DH211" t="s">
        <v>234</v>
      </c>
      <c r="DI211" t="s">
        <v>234</v>
      </c>
      <c r="DJ211" t="s">
        <v>234</v>
      </c>
      <c r="DK211" t="s">
        <v>234</v>
      </c>
      <c r="DL211" t="s">
        <v>234</v>
      </c>
      <c r="DM211" t="s">
        <v>234</v>
      </c>
      <c r="DN211" t="s">
        <v>234</v>
      </c>
      <c r="DO211" t="s">
        <v>234</v>
      </c>
      <c r="DP211" t="s">
        <v>234</v>
      </c>
      <c r="DQ211" t="s">
        <v>234</v>
      </c>
      <c r="DR211" t="s">
        <v>234</v>
      </c>
      <c r="DS211" t="s">
        <v>234</v>
      </c>
      <c r="DT211" t="s">
        <v>234</v>
      </c>
      <c r="DX211" t="s">
        <v>234</v>
      </c>
      <c r="DY211" t="s">
        <v>234</v>
      </c>
      <c r="DZ211" t="s">
        <v>234</v>
      </c>
      <c r="EA211" t="s">
        <v>234</v>
      </c>
      <c r="EB211" t="s">
        <v>234</v>
      </c>
      <c r="EC211" t="s">
        <v>238</v>
      </c>
      <c r="ED211" t="s">
        <v>234</v>
      </c>
      <c r="EE211" t="s">
        <v>234</v>
      </c>
      <c r="EF211" t="s">
        <v>234</v>
      </c>
      <c r="EG211" t="s">
        <v>234</v>
      </c>
      <c r="EH211" t="s">
        <v>234</v>
      </c>
      <c r="EI211" t="s">
        <v>234</v>
      </c>
      <c r="EJ211" t="s">
        <v>234</v>
      </c>
      <c r="EK211" t="s">
        <v>234</v>
      </c>
      <c r="EL211" t="s">
        <v>234</v>
      </c>
      <c r="EM211" t="s">
        <v>234</v>
      </c>
      <c r="EN211" t="s">
        <v>234</v>
      </c>
      <c r="EO211" t="s">
        <v>234</v>
      </c>
      <c r="EP211" t="s">
        <v>234</v>
      </c>
      <c r="EQ211" t="s">
        <v>234</v>
      </c>
      <c r="ER211" t="s">
        <v>234</v>
      </c>
      <c r="ES211" t="s">
        <v>234</v>
      </c>
      <c r="ET211" t="s">
        <v>234</v>
      </c>
      <c r="EU211" t="s">
        <v>234</v>
      </c>
      <c r="EV211" t="s">
        <v>234</v>
      </c>
      <c r="EW211" t="s">
        <v>234</v>
      </c>
      <c r="EX211" t="s">
        <v>234</v>
      </c>
      <c r="EY211" t="s">
        <v>234</v>
      </c>
      <c r="EZ211" t="s">
        <v>234</v>
      </c>
      <c r="FA211" t="s">
        <v>234</v>
      </c>
      <c r="FB211" t="s">
        <v>234</v>
      </c>
      <c r="FC211" t="s">
        <v>234</v>
      </c>
      <c r="FD211" t="s">
        <v>234</v>
      </c>
      <c r="FE211" t="s">
        <v>234</v>
      </c>
      <c r="FF211" t="s">
        <v>234</v>
      </c>
      <c r="FG211" t="s">
        <v>234</v>
      </c>
      <c r="FH211" t="s">
        <v>234</v>
      </c>
      <c r="FI211" t="s">
        <v>234</v>
      </c>
      <c r="FJ211" t="s">
        <v>234</v>
      </c>
      <c r="FK211" t="s">
        <v>234</v>
      </c>
      <c r="FL211" t="s">
        <v>234</v>
      </c>
      <c r="FM211" t="s">
        <v>234</v>
      </c>
      <c r="FN211" t="s">
        <v>234</v>
      </c>
      <c r="FO211" t="s">
        <v>234</v>
      </c>
      <c r="FP211" t="s">
        <v>234</v>
      </c>
      <c r="FQ211" t="s">
        <v>234</v>
      </c>
      <c r="FR211" t="s">
        <v>234</v>
      </c>
      <c r="FU211" t="s">
        <v>234</v>
      </c>
      <c r="FV211" t="s">
        <v>234</v>
      </c>
      <c r="FW211" t="s">
        <v>234</v>
      </c>
      <c r="FX211" t="s">
        <v>234</v>
      </c>
      <c r="FY211" t="s">
        <v>234</v>
      </c>
      <c r="FZ211" t="s">
        <v>234</v>
      </c>
      <c r="GA211" t="s">
        <v>234</v>
      </c>
      <c r="GB211" t="s">
        <v>234</v>
      </c>
      <c r="GC211" t="s">
        <v>234</v>
      </c>
      <c r="GD211" t="s">
        <v>234</v>
      </c>
      <c r="GE211" t="s">
        <v>234</v>
      </c>
      <c r="GF211" t="s">
        <v>234</v>
      </c>
      <c r="GG211" t="s">
        <v>234</v>
      </c>
      <c r="GH211" t="s">
        <v>234</v>
      </c>
      <c r="GI211" t="s">
        <v>234</v>
      </c>
      <c r="GJ211" t="s">
        <v>234</v>
      </c>
      <c r="GK211" t="s">
        <v>234</v>
      </c>
      <c r="GL211" t="s">
        <v>234</v>
      </c>
      <c r="GM211" t="s">
        <v>234</v>
      </c>
      <c r="GN211" t="s">
        <v>234</v>
      </c>
      <c r="GO211" t="s">
        <v>234</v>
      </c>
      <c r="GP211" t="s">
        <v>234</v>
      </c>
      <c r="GQ211" t="s">
        <v>234</v>
      </c>
      <c r="GR211" t="s">
        <v>234</v>
      </c>
      <c r="GS211" t="s">
        <v>234</v>
      </c>
      <c r="GT211" t="s">
        <v>234</v>
      </c>
      <c r="GU211" t="s">
        <v>234</v>
      </c>
      <c r="GV211" t="s">
        <v>234</v>
      </c>
      <c r="GW211" t="s">
        <v>234</v>
      </c>
      <c r="GX211" t="s">
        <v>234</v>
      </c>
      <c r="GY211" t="s">
        <v>234</v>
      </c>
      <c r="GZ211" t="s">
        <v>234</v>
      </c>
      <c r="HA211" t="s">
        <v>234</v>
      </c>
      <c r="HB211" t="s">
        <v>234</v>
      </c>
      <c r="HC211" t="s">
        <v>234</v>
      </c>
      <c r="HD211" t="s">
        <v>234</v>
      </c>
      <c r="HE211" t="s">
        <v>234</v>
      </c>
      <c r="HF211" t="s">
        <v>234</v>
      </c>
      <c r="HG211" t="s">
        <v>234</v>
      </c>
      <c r="HH211" t="s">
        <v>234</v>
      </c>
      <c r="HI211" t="s">
        <v>234</v>
      </c>
      <c r="HJ211" t="s">
        <v>234</v>
      </c>
      <c r="HK211" t="s">
        <v>234</v>
      </c>
      <c r="HL211" t="s">
        <v>234</v>
      </c>
      <c r="HM211" t="s">
        <v>234</v>
      </c>
      <c r="HN211" t="s">
        <v>234</v>
      </c>
      <c r="HO211" t="s">
        <v>234</v>
      </c>
      <c r="HP211" t="s">
        <v>234</v>
      </c>
    </row>
    <row r="212" spans="1:224" x14ac:dyDescent="0.2">
      <c r="A212" t="s">
        <v>448</v>
      </c>
      <c r="B212" t="s">
        <v>234</v>
      </c>
      <c r="C212" t="s">
        <v>234</v>
      </c>
      <c r="D212" t="s">
        <v>234</v>
      </c>
      <c r="E212" t="s">
        <v>234</v>
      </c>
      <c r="F212" t="s">
        <v>234</v>
      </c>
      <c r="G212" t="s">
        <v>234</v>
      </c>
      <c r="H212" t="s">
        <v>234</v>
      </c>
      <c r="I212" t="s">
        <v>236</v>
      </c>
      <c r="J212" t="s">
        <v>234</v>
      </c>
      <c r="K212" t="s">
        <v>234</v>
      </c>
      <c r="L212" t="s">
        <v>234</v>
      </c>
      <c r="M212" t="s">
        <v>234</v>
      </c>
      <c r="N212" t="s">
        <v>234</v>
      </c>
      <c r="Q212" t="s">
        <v>236</v>
      </c>
      <c r="R212" t="s">
        <v>234</v>
      </c>
      <c r="S212" t="s">
        <v>234</v>
      </c>
      <c r="T212" t="s">
        <v>234</v>
      </c>
      <c r="U212" t="s">
        <v>234</v>
      </c>
      <c r="V212" t="s">
        <v>234</v>
      </c>
      <c r="W212" t="s">
        <v>236</v>
      </c>
      <c r="X212" t="s">
        <v>234</v>
      </c>
      <c r="Y212" t="s">
        <v>234</v>
      </c>
      <c r="Z212" t="s">
        <v>236</v>
      </c>
      <c r="AA212" t="s">
        <v>234</v>
      </c>
      <c r="AB212" t="s">
        <v>234</v>
      </c>
      <c r="AC212" t="s">
        <v>234</v>
      </c>
      <c r="AF212" t="s">
        <v>234</v>
      </c>
      <c r="AG212" t="s">
        <v>234</v>
      </c>
      <c r="AH212" t="s">
        <v>236</v>
      </c>
      <c r="AI212" t="s">
        <v>234</v>
      </c>
      <c r="AJ212" t="s">
        <v>234</v>
      </c>
      <c r="AK212" t="s">
        <v>234</v>
      </c>
      <c r="AL212" t="s">
        <v>237</v>
      </c>
      <c r="AM212" t="s">
        <v>237</v>
      </c>
      <c r="AN212" t="s">
        <v>234</v>
      </c>
      <c r="AO212" t="s">
        <v>234</v>
      </c>
      <c r="AP212" t="s">
        <v>237</v>
      </c>
      <c r="AQ212" t="s">
        <v>234</v>
      </c>
      <c r="AR212" t="s">
        <v>234</v>
      </c>
      <c r="AU212" t="s">
        <v>234</v>
      </c>
      <c r="AV212" t="s">
        <v>234</v>
      </c>
      <c r="AW212" t="s">
        <v>234</v>
      </c>
      <c r="AX212" t="s">
        <v>236</v>
      </c>
      <c r="AY212" t="s">
        <v>234</v>
      </c>
      <c r="AZ212" t="s">
        <v>234</v>
      </c>
      <c r="BA212" t="s">
        <v>237</v>
      </c>
      <c r="BB212" t="s">
        <v>234</v>
      </c>
      <c r="BC212" t="s">
        <v>237</v>
      </c>
      <c r="BD212" t="s">
        <v>234</v>
      </c>
      <c r="BE212" t="s">
        <v>234</v>
      </c>
      <c r="BH212" t="s">
        <v>234</v>
      </c>
      <c r="BI212" t="s">
        <v>234</v>
      </c>
      <c r="BJ212" t="s">
        <v>234</v>
      </c>
      <c r="BK212" t="s">
        <v>234</v>
      </c>
      <c r="BL212" t="s">
        <v>234</v>
      </c>
      <c r="BM212" t="s">
        <v>234</v>
      </c>
      <c r="BN212" t="s">
        <v>234</v>
      </c>
      <c r="BO212" t="s">
        <v>234</v>
      </c>
      <c r="BP212" t="s">
        <v>234</v>
      </c>
      <c r="BQ212" t="s">
        <v>234</v>
      </c>
      <c r="BR212" t="s">
        <v>234</v>
      </c>
      <c r="BS212" t="s">
        <v>234</v>
      </c>
      <c r="BT212" t="s">
        <v>236</v>
      </c>
      <c r="BW212" t="s">
        <v>234</v>
      </c>
      <c r="BX212" t="s">
        <v>234</v>
      </c>
      <c r="BY212" t="s">
        <v>234</v>
      </c>
      <c r="BZ212" t="s">
        <v>234</v>
      </c>
      <c r="CA212" t="s">
        <v>234</v>
      </c>
      <c r="CB212" t="s">
        <v>234</v>
      </c>
      <c r="CC212" t="s">
        <v>238</v>
      </c>
      <c r="CD212" t="s">
        <v>234</v>
      </c>
      <c r="CE212" t="s">
        <v>234</v>
      </c>
      <c r="CF212" t="s">
        <v>234</v>
      </c>
      <c r="CG212" t="s">
        <v>234</v>
      </c>
      <c r="CH212" t="s">
        <v>234</v>
      </c>
      <c r="CK212" t="s">
        <v>234</v>
      </c>
      <c r="CL212" t="s">
        <v>234</v>
      </c>
      <c r="CM212" t="s">
        <v>234</v>
      </c>
      <c r="CN212" t="s">
        <v>234</v>
      </c>
      <c r="CO212" t="s">
        <v>234</v>
      </c>
      <c r="CP212" t="s">
        <v>234</v>
      </c>
      <c r="CQ212" t="s">
        <v>234</v>
      </c>
      <c r="DF212" t="s">
        <v>234</v>
      </c>
      <c r="DG212" t="s">
        <v>234</v>
      </c>
      <c r="DH212" t="s">
        <v>234</v>
      </c>
      <c r="DI212" t="s">
        <v>234</v>
      </c>
      <c r="DJ212" t="s">
        <v>234</v>
      </c>
      <c r="DK212" t="s">
        <v>234</v>
      </c>
      <c r="DL212" t="s">
        <v>234</v>
      </c>
      <c r="DM212" t="s">
        <v>234</v>
      </c>
      <c r="DN212" t="s">
        <v>234</v>
      </c>
      <c r="DO212" t="s">
        <v>234</v>
      </c>
      <c r="DP212" t="s">
        <v>234</v>
      </c>
      <c r="DQ212" t="s">
        <v>234</v>
      </c>
      <c r="DR212" t="s">
        <v>234</v>
      </c>
      <c r="DS212" t="s">
        <v>234</v>
      </c>
      <c r="DT212" t="s">
        <v>234</v>
      </c>
      <c r="DX212" t="s">
        <v>234</v>
      </c>
      <c r="DY212" t="s">
        <v>234</v>
      </c>
      <c r="DZ212" t="s">
        <v>234</v>
      </c>
      <c r="EA212" t="s">
        <v>234</v>
      </c>
      <c r="EB212" t="s">
        <v>235</v>
      </c>
      <c r="EC212" t="s">
        <v>234</v>
      </c>
      <c r="ED212" t="s">
        <v>234</v>
      </c>
      <c r="EE212" t="s">
        <v>234</v>
      </c>
      <c r="EF212" t="s">
        <v>234</v>
      </c>
      <c r="EG212" t="s">
        <v>234</v>
      </c>
      <c r="EH212" t="s">
        <v>234</v>
      </c>
      <c r="EI212" t="s">
        <v>237</v>
      </c>
      <c r="EJ212" t="s">
        <v>234</v>
      </c>
      <c r="EK212" t="s">
        <v>234</v>
      </c>
      <c r="EL212" t="s">
        <v>234</v>
      </c>
      <c r="EM212" t="s">
        <v>234</v>
      </c>
      <c r="EN212" t="s">
        <v>234</v>
      </c>
      <c r="EO212" t="s">
        <v>234</v>
      </c>
      <c r="EP212" t="s">
        <v>234</v>
      </c>
      <c r="EQ212" t="s">
        <v>234</v>
      </c>
      <c r="ER212" t="s">
        <v>234</v>
      </c>
      <c r="ES212" t="s">
        <v>234</v>
      </c>
      <c r="ET212" t="s">
        <v>234</v>
      </c>
      <c r="EU212" t="s">
        <v>241</v>
      </c>
      <c r="EV212" t="s">
        <v>234</v>
      </c>
      <c r="EW212" t="s">
        <v>234</v>
      </c>
      <c r="EX212" t="s">
        <v>234</v>
      </c>
      <c r="EY212" t="s">
        <v>234</v>
      </c>
      <c r="EZ212" t="s">
        <v>234</v>
      </c>
      <c r="FA212" t="s">
        <v>234</v>
      </c>
      <c r="FB212" t="s">
        <v>234</v>
      </c>
      <c r="FC212" t="s">
        <v>234</v>
      </c>
      <c r="FD212" t="s">
        <v>234</v>
      </c>
      <c r="FE212" t="s">
        <v>234</v>
      </c>
      <c r="FF212" t="s">
        <v>234</v>
      </c>
      <c r="FG212" t="s">
        <v>234</v>
      </c>
      <c r="FH212" t="s">
        <v>234</v>
      </c>
      <c r="FI212" t="s">
        <v>234</v>
      </c>
      <c r="FJ212" t="s">
        <v>234</v>
      </c>
      <c r="FK212" t="s">
        <v>234</v>
      </c>
      <c r="FL212" t="s">
        <v>234</v>
      </c>
      <c r="FM212" t="s">
        <v>234</v>
      </c>
      <c r="FN212" t="s">
        <v>241</v>
      </c>
      <c r="FO212" t="s">
        <v>234</v>
      </c>
      <c r="FP212" t="s">
        <v>234</v>
      </c>
      <c r="FQ212" t="s">
        <v>234</v>
      </c>
      <c r="FR212" t="s">
        <v>234</v>
      </c>
      <c r="FU212" t="s">
        <v>234</v>
      </c>
      <c r="FV212" t="s">
        <v>234</v>
      </c>
      <c r="FW212" t="s">
        <v>234</v>
      </c>
      <c r="FX212" t="s">
        <v>234</v>
      </c>
      <c r="FY212" t="s">
        <v>234</v>
      </c>
      <c r="FZ212" t="s">
        <v>234</v>
      </c>
      <c r="GA212" t="s">
        <v>234</v>
      </c>
      <c r="GB212" t="s">
        <v>234</v>
      </c>
      <c r="GC212" t="s">
        <v>234</v>
      </c>
      <c r="GD212" t="s">
        <v>234</v>
      </c>
      <c r="GE212" t="s">
        <v>234</v>
      </c>
      <c r="GF212" t="s">
        <v>234</v>
      </c>
      <c r="GG212" t="s">
        <v>234</v>
      </c>
      <c r="GH212" t="s">
        <v>234</v>
      </c>
      <c r="GI212" t="s">
        <v>234</v>
      </c>
      <c r="GJ212" t="s">
        <v>234</v>
      </c>
      <c r="GK212" t="s">
        <v>234</v>
      </c>
      <c r="GL212" t="s">
        <v>234</v>
      </c>
      <c r="GM212" t="s">
        <v>234</v>
      </c>
      <c r="GN212" t="s">
        <v>234</v>
      </c>
      <c r="GO212" t="s">
        <v>234</v>
      </c>
      <c r="GP212" t="s">
        <v>234</v>
      </c>
      <c r="GQ212" t="s">
        <v>234</v>
      </c>
      <c r="GR212" t="s">
        <v>234</v>
      </c>
      <c r="GS212" t="s">
        <v>234</v>
      </c>
      <c r="GT212" t="s">
        <v>234</v>
      </c>
      <c r="GU212" t="s">
        <v>234</v>
      </c>
      <c r="GV212" t="s">
        <v>234</v>
      </c>
      <c r="GW212" t="s">
        <v>234</v>
      </c>
      <c r="GX212" t="s">
        <v>234</v>
      </c>
      <c r="GY212" t="s">
        <v>234</v>
      </c>
      <c r="GZ212" t="s">
        <v>234</v>
      </c>
      <c r="HA212" t="s">
        <v>234</v>
      </c>
      <c r="HB212" t="s">
        <v>234</v>
      </c>
      <c r="HC212" t="s">
        <v>234</v>
      </c>
      <c r="HD212" t="s">
        <v>234</v>
      </c>
      <c r="HE212" t="s">
        <v>234</v>
      </c>
      <c r="HF212" t="s">
        <v>234</v>
      </c>
      <c r="HG212" t="s">
        <v>234</v>
      </c>
      <c r="HH212" t="s">
        <v>234</v>
      </c>
      <c r="HI212" t="s">
        <v>234</v>
      </c>
      <c r="HJ212" t="s">
        <v>234</v>
      </c>
      <c r="HK212" t="s">
        <v>234</v>
      </c>
      <c r="HL212" t="s">
        <v>234</v>
      </c>
      <c r="HM212" t="s">
        <v>234</v>
      </c>
      <c r="HN212" t="s">
        <v>234</v>
      </c>
      <c r="HO212" t="s">
        <v>234</v>
      </c>
      <c r="HP212" t="s">
        <v>234</v>
      </c>
    </row>
    <row r="213" spans="1:224" x14ac:dyDescent="0.2">
      <c r="A213" t="s">
        <v>449</v>
      </c>
      <c r="B213" t="s">
        <v>234</v>
      </c>
      <c r="C213" t="s">
        <v>234</v>
      </c>
      <c r="D213" t="s">
        <v>234</v>
      </c>
      <c r="E213" t="s">
        <v>234</v>
      </c>
      <c r="F213" t="s">
        <v>234</v>
      </c>
      <c r="G213" t="s">
        <v>234</v>
      </c>
      <c r="H213" t="s">
        <v>234</v>
      </c>
      <c r="I213" t="s">
        <v>234</v>
      </c>
      <c r="J213" t="s">
        <v>234</v>
      </c>
      <c r="K213" t="s">
        <v>234</v>
      </c>
      <c r="L213" t="s">
        <v>234</v>
      </c>
      <c r="M213" t="s">
        <v>234</v>
      </c>
      <c r="N213" t="s">
        <v>234</v>
      </c>
      <c r="Q213" t="s">
        <v>236</v>
      </c>
      <c r="R213" t="s">
        <v>234</v>
      </c>
      <c r="S213" t="s">
        <v>234</v>
      </c>
      <c r="T213" t="s">
        <v>234</v>
      </c>
      <c r="U213" t="s">
        <v>234</v>
      </c>
      <c r="V213" t="s">
        <v>234</v>
      </c>
      <c r="W213" t="s">
        <v>236</v>
      </c>
      <c r="X213" t="s">
        <v>234</v>
      </c>
      <c r="Y213" t="s">
        <v>234</v>
      </c>
      <c r="Z213" t="s">
        <v>236</v>
      </c>
      <c r="AA213" t="s">
        <v>234</v>
      </c>
      <c r="AB213" t="s">
        <v>234</v>
      </c>
      <c r="AC213" t="s">
        <v>234</v>
      </c>
      <c r="AF213" t="s">
        <v>234</v>
      </c>
      <c r="AG213" t="s">
        <v>234</v>
      </c>
      <c r="AH213" t="s">
        <v>236</v>
      </c>
      <c r="AI213" t="s">
        <v>234</v>
      </c>
      <c r="AJ213" t="s">
        <v>234</v>
      </c>
      <c r="AK213" t="s">
        <v>234</v>
      </c>
      <c r="AL213" t="s">
        <v>237</v>
      </c>
      <c r="AM213" t="s">
        <v>237</v>
      </c>
      <c r="AN213" t="s">
        <v>234</v>
      </c>
      <c r="AO213" t="s">
        <v>234</v>
      </c>
      <c r="AP213" t="s">
        <v>237</v>
      </c>
      <c r="AQ213" t="s">
        <v>234</v>
      </c>
      <c r="AR213" t="s">
        <v>234</v>
      </c>
      <c r="AU213" t="s">
        <v>234</v>
      </c>
      <c r="AV213" t="s">
        <v>234</v>
      </c>
      <c r="AW213" t="s">
        <v>234</v>
      </c>
      <c r="AX213" t="s">
        <v>236</v>
      </c>
      <c r="AY213" t="s">
        <v>234</v>
      </c>
      <c r="AZ213" t="s">
        <v>234</v>
      </c>
      <c r="BA213" t="s">
        <v>237</v>
      </c>
      <c r="BB213" t="s">
        <v>234</v>
      </c>
      <c r="BC213" t="s">
        <v>237</v>
      </c>
      <c r="BD213" t="s">
        <v>234</v>
      </c>
      <c r="BE213" t="s">
        <v>234</v>
      </c>
      <c r="BH213" t="s">
        <v>234</v>
      </c>
      <c r="BI213" t="s">
        <v>234</v>
      </c>
      <c r="BJ213" t="s">
        <v>234</v>
      </c>
      <c r="BK213" t="s">
        <v>234</v>
      </c>
      <c r="BL213" t="s">
        <v>234</v>
      </c>
      <c r="BM213" t="s">
        <v>234</v>
      </c>
      <c r="BN213" t="s">
        <v>234</v>
      </c>
      <c r="BO213" t="s">
        <v>234</v>
      </c>
      <c r="BP213" t="s">
        <v>234</v>
      </c>
      <c r="BQ213" t="s">
        <v>234</v>
      </c>
      <c r="BR213" t="s">
        <v>234</v>
      </c>
      <c r="BS213" t="s">
        <v>234</v>
      </c>
      <c r="BT213" t="s">
        <v>236</v>
      </c>
      <c r="BW213" t="s">
        <v>234</v>
      </c>
      <c r="BX213" t="s">
        <v>234</v>
      </c>
      <c r="BY213" t="s">
        <v>234</v>
      </c>
      <c r="BZ213" t="s">
        <v>234</v>
      </c>
      <c r="CA213" t="s">
        <v>234</v>
      </c>
      <c r="CB213" t="s">
        <v>234</v>
      </c>
      <c r="CC213" t="s">
        <v>238</v>
      </c>
      <c r="CD213" t="s">
        <v>234</v>
      </c>
      <c r="CE213" t="s">
        <v>234</v>
      </c>
      <c r="CF213" t="s">
        <v>234</v>
      </c>
      <c r="CG213" t="s">
        <v>234</v>
      </c>
      <c r="CH213" t="s">
        <v>234</v>
      </c>
      <c r="CK213" t="s">
        <v>234</v>
      </c>
      <c r="CL213" t="s">
        <v>234</v>
      </c>
      <c r="CM213" t="s">
        <v>234</v>
      </c>
      <c r="CN213" t="s">
        <v>234</v>
      </c>
      <c r="CO213" t="s">
        <v>234</v>
      </c>
      <c r="CP213" t="s">
        <v>234</v>
      </c>
      <c r="CQ213" t="s">
        <v>234</v>
      </c>
      <c r="DF213" t="s">
        <v>234</v>
      </c>
      <c r="DG213" t="s">
        <v>234</v>
      </c>
      <c r="DH213" t="s">
        <v>234</v>
      </c>
      <c r="DI213" t="s">
        <v>234</v>
      </c>
      <c r="DJ213" t="s">
        <v>234</v>
      </c>
      <c r="DK213" t="s">
        <v>234</v>
      </c>
      <c r="DL213" t="s">
        <v>234</v>
      </c>
      <c r="DM213" t="s">
        <v>234</v>
      </c>
      <c r="DN213" t="s">
        <v>234</v>
      </c>
      <c r="DO213" t="s">
        <v>234</v>
      </c>
      <c r="DP213" t="s">
        <v>234</v>
      </c>
      <c r="DQ213" t="s">
        <v>234</v>
      </c>
      <c r="DR213" t="s">
        <v>234</v>
      </c>
      <c r="DS213" t="s">
        <v>234</v>
      </c>
      <c r="DT213" t="s">
        <v>234</v>
      </c>
      <c r="DX213" t="s">
        <v>234</v>
      </c>
      <c r="DY213" t="s">
        <v>234</v>
      </c>
      <c r="DZ213" t="s">
        <v>234</v>
      </c>
      <c r="EA213" t="s">
        <v>234</v>
      </c>
      <c r="EB213" t="s">
        <v>234</v>
      </c>
      <c r="EC213" t="s">
        <v>234</v>
      </c>
      <c r="ED213" t="s">
        <v>234</v>
      </c>
      <c r="EE213" t="s">
        <v>234</v>
      </c>
      <c r="EF213" t="s">
        <v>234</v>
      </c>
      <c r="EG213" t="s">
        <v>234</v>
      </c>
      <c r="EH213" t="s">
        <v>234</v>
      </c>
      <c r="EI213" t="s">
        <v>237</v>
      </c>
      <c r="EJ213" t="s">
        <v>234</v>
      </c>
      <c r="EK213" t="s">
        <v>234</v>
      </c>
      <c r="EL213" t="s">
        <v>234</v>
      </c>
      <c r="EM213" t="s">
        <v>234</v>
      </c>
      <c r="EN213" t="s">
        <v>234</v>
      </c>
      <c r="EO213" t="s">
        <v>234</v>
      </c>
      <c r="EP213" t="s">
        <v>234</v>
      </c>
      <c r="EQ213" t="s">
        <v>234</v>
      </c>
      <c r="ER213" t="s">
        <v>234</v>
      </c>
      <c r="ES213" t="s">
        <v>234</v>
      </c>
      <c r="ET213" t="s">
        <v>234</v>
      </c>
      <c r="EU213" t="s">
        <v>241</v>
      </c>
      <c r="EV213" t="s">
        <v>234</v>
      </c>
      <c r="EW213" t="s">
        <v>234</v>
      </c>
      <c r="EX213" t="s">
        <v>234</v>
      </c>
      <c r="EY213" t="s">
        <v>234</v>
      </c>
      <c r="EZ213" t="s">
        <v>234</v>
      </c>
      <c r="FA213" t="s">
        <v>234</v>
      </c>
      <c r="FB213" t="s">
        <v>234</v>
      </c>
      <c r="FC213" t="s">
        <v>234</v>
      </c>
      <c r="FD213" t="s">
        <v>234</v>
      </c>
      <c r="FE213" t="s">
        <v>234</v>
      </c>
      <c r="FF213" t="s">
        <v>234</v>
      </c>
      <c r="FG213" t="s">
        <v>234</v>
      </c>
      <c r="FH213" t="s">
        <v>234</v>
      </c>
      <c r="FI213" t="s">
        <v>234</v>
      </c>
      <c r="FJ213" t="s">
        <v>234</v>
      </c>
      <c r="FK213" t="s">
        <v>234</v>
      </c>
      <c r="FL213" t="s">
        <v>234</v>
      </c>
      <c r="FM213" t="s">
        <v>234</v>
      </c>
      <c r="FN213" t="s">
        <v>241</v>
      </c>
      <c r="FO213" t="s">
        <v>234</v>
      </c>
      <c r="FP213" t="s">
        <v>234</v>
      </c>
      <c r="FQ213" t="s">
        <v>234</v>
      </c>
      <c r="FR213" t="s">
        <v>234</v>
      </c>
      <c r="FU213" t="s">
        <v>234</v>
      </c>
      <c r="FV213" t="s">
        <v>234</v>
      </c>
      <c r="FW213" t="s">
        <v>234</v>
      </c>
      <c r="FX213" t="s">
        <v>234</v>
      </c>
      <c r="FY213" t="s">
        <v>234</v>
      </c>
      <c r="FZ213" t="s">
        <v>234</v>
      </c>
      <c r="GA213" t="s">
        <v>234</v>
      </c>
      <c r="GB213" t="s">
        <v>234</v>
      </c>
      <c r="GC213" t="s">
        <v>234</v>
      </c>
      <c r="GD213" t="s">
        <v>234</v>
      </c>
      <c r="GE213" t="s">
        <v>234</v>
      </c>
      <c r="GF213" t="s">
        <v>234</v>
      </c>
      <c r="GG213" t="s">
        <v>234</v>
      </c>
      <c r="GH213" t="s">
        <v>234</v>
      </c>
      <c r="GI213" t="s">
        <v>234</v>
      </c>
      <c r="GJ213" t="s">
        <v>234</v>
      </c>
      <c r="GK213" t="s">
        <v>234</v>
      </c>
      <c r="GL213" t="s">
        <v>234</v>
      </c>
      <c r="GM213" t="s">
        <v>234</v>
      </c>
      <c r="GN213" t="s">
        <v>234</v>
      </c>
      <c r="GO213" t="s">
        <v>234</v>
      </c>
      <c r="GP213" t="s">
        <v>234</v>
      </c>
      <c r="GQ213" t="s">
        <v>234</v>
      </c>
      <c r="GR213" t="s">
        <v>234</v>
      </c>
      <c r="GS213" t="s">
        <v>234</v>
      </c>
      <c r="GT213" t="s">
        <v>234</v>
      </c>
      <c r="GU213" t="s">
        <v>234</v>
      </c>
      <c r="GV213" t="s">
        <v>234</v>
      </c>
      <c r="GW213" t="s">
        <v>234</v>
      </c>
      <c r="GX213" t="s">
        <v>234</v>
      </c>
      <c r="GY213" t="s">
        <v>234</v>
      </c>
      <c r="GZ213" t="s">
        <v>234</v>
      </c>
      <c r="HA213" t="s">
        <v>234</v>
      </c>
      <c r="HB213" t="s">
        <v>234</v>
      </c>
      <c r="HC213" t="s">
        <v>234</v>
      </c>
      <c r="HD213" t="s">
        <v>234</v>
      </c>
      <c r="HE213" t="s">
        <v>234</v>
      </c>
      <c r="HF213" t="s">
        <v>234</v>
      </c>
      <c r="HG213" t="s">
        <v>234</v>
      </c>
      <c r="HH213" t="s">
        <v>234</v>
      </c>
      <c r="HI213" t="s">
        <v>234</v>
      </c>
      <c r="HJ213" t="s">
        <v>234</v>
      </c>
      <c r="HK213" t="s">
        <v>234</v>
      </c>
      <c r="HL213" t="s">
        <v>234</v>
      </c>
      <c r="HM213" t="s">
        <v>234</v>
      </c>
      <c r="HN213" t="s">
        <v>234</v>
      </c>
      <c r="HO213" t="s">
        <v>234</v>
      </c>
      <c r="HP213" t="s">
        <v>234</v>
      </c>
    </row>
    <row r="214" spans="1:224" x14ac:dyDescent="0.2">
      <c r="A214" t="s">
        <v>450</v>
      </c>
      <c r="B214" t="s">
        <v>236</v>
      </c>
      <c r="C214" t="s">
        <v>236</v>
      </c>
      <c r="D214" t="s">
        <v>236</v>
      </c>
      <c r="E214" t="s">
        <v>236</v>
      </c>
      <c r="F214" t="s">
        <v>236</v>
      </c>
      <c r="G214" t="s">
        <v>236</v>
      </c>
      <c r="H214" t="s">
        <v>236</v>
      </c>
      <c r="I214" t="s">
        <v>236</v>
      </c>
      <c r="J214" t="s">
        <v>236</v>
      </c>
      <c r="K214" t="s">
        <v>236</v>
      </c>
      <c r="L214" t="s">
        <v>236</v>
      </c>
      <c r="M214" t="s">
        <v>236</v>
      </c>
      <c r="N214" t="s">
        <v>236</v>
      </c>
      <c r="Q214" t="s">
        <v>236</v>
      </c>
      <c r="R214" t="s">
        <v>236</v>
      </c>
      <c r="S214" t="s">
        <v>236</v>
      </c>
      <c r="T214" t="s">
        <v>236</v>
      </c>
      <c r="U214" t="s">
        <v>236</v>
      </c>
      <c r="V214" t="s">
        <v>236</v>
      </c>
      <c r="W214" t="s">
        <v>236</v>
      </c>
      <c r="X214" t="s">
        <v>236</v>
      </c>
      <c r="Y214" t="s">
        <v>236</v>
      </c>
      <c r="Z214" t="s">
        <v>236</v>
      </c>
      <c r="AA214" t="s">
        <v>236</v>
      </c>
      <c r="AB214" t="s">
        <v>236</v>
      </c>
      <c r="AC214" t="s">
        <v>236</v>
      </c>
      <c r="AF214" t="s">
        <v>236</v>
      </c>
      <c r="AG214" t="s">
        <v>236</v>
      </c>
      <c r="AH214" t="s">
        <v>236</v>
      </c>
      <c r="AI214" t="s">
        <v>236</v>
      </c>
      <c r="AJ214" t="s">
        <v>236</v>
      </c>
      <c r="AK214" t="s">
        <v>236</v>
      </c>
      <c r="AL214" t="s">
        <v>236</v>
      </c>
      <c r="AM214" t="s">
        <v>236</v>
      </c>
      <c r="AN214" t="s">
        <v>236</v>
      </c>
      <c r="AO214" t="s">
        <v>236</v>
      </c>
      <c r="AP214" t="s">
        <v>236</v>
      </c>
      <c r="AQ214" t="s">
        <v>236</v>
      </c>
      <c r="AR214" t="s">
        <v>236</v>
      </c>
      <c r="AU214" t="s">
        <v>236</v>
      </c>
      <c r="AV214" t="s">
        <v>236</v>
      </c>
      <c r="AW214" t="s">
        <v>236</v>
      </c>
      <c r="AX214" t="s">
        <v>236</v>
      </c>
      <c r="AY214" t="s">
        <v>236</v>
      </c>
      <c r="AZ214" t="s">
        <v>236</v>
      </c>
      <c r="BA214" t="s">
        <v>236</v>
      </c>
      <c r="BB214" t="s">
        <v>236</v>
      </c>
      <c r="BC214" t="s">
        <v>236</v>
      </c>
      <c r="BD214" t="s">
        <v>236</v>
      </c>
      <c r="BE214" t="s">
        <v>236</v>
      </c>
      <c r="BH214" t="s">
        <v>236</v>
      </c>
      <c r="BI214" t="s">
        <v>236</v>
      </c>
      <c r="BJ214" t="s">
        <v>236</v>
      </c>
      <c r="BK214" t="s">
        <v>236</v>
      </c>
      <c r="BL214" t="s">
        <v>236</v>
      </c>
      <c r="BM214" t="s">
        <v>236</v>
      </c>
      <c r="BN214" t="s">
        <v>236</v>
      </c>
      <c r="BO214" t="s">
        <v>236</v>
      </c>
      <c r="BP214" t="s">
        <v>236</v>
      </c>
      <c r="BQ214" t="s">
        <v>236</v>
      </c>
      <c r="BR214" t="s">
        <v>236</v>
      </c>
      <c r="BS214" t="s">
        <v>236</v>
      </c>
      <c r="BT214" t="s">
        <v>236</v>
      </c>
      <c r="BW214" t="s">
        <v>236</v>
      </c>
      <c r="BX214" t="s">
        <v>236</v>
      </c>
      <c r="BY214" t="s">
        <v>236</v>
      </c>
      <c r="BZ214" t="s">
        <v>236</v>
      </c>
      <c r="CA214" t="s">
        <v>236</v>
      </c>
      <c r="CB214" t="s">
        <v>236</v>
      </c>
      <c r="CC214" t="s">
        <v>238</v>
      </c>
      <c r="CD214" t="s">
        <v>236</v>
      </c>
      <c r="CE214" t="s">
        <v>236</v>
      </c>
      <c r="CF214" t="s">
        <v>236</v>
      </c>
      <c r="CG214" t="s">
        <v>236</v>
      </c>
      <c r="CH214" t="s">
        <v>236</v>
      </c>
      <c r="CK214" t="s">
        <v>236</v>
      </c>
      <c r="CL214" t="s">
        <v>236</v>
      </c>
      <c r="CM214" t="s">
        <v>236</v>
      </c>
      <c r="CN214" t="s">
        <v>236</v>
      </c>
      <c r="CO214" t="s">
        <v>236</v>
      </c>
      <c r="CP214" t="s">
        <v>236</v>
      </c>
      <c r="CQ214" t="s">
        <v>236</v>
      </c>
      <c r="DF214" t="s">
        <v>234</v>
      </c>
      <c r="DG214" t="s">
        <v>234</v>
      </c>
      <c r="DH214" t="s">
        <v>234</v>
      </c>
      <c r="DI214" t="s">
        <v>234</v>
      </c>
      <c r="DJ214" t="s">
        <v>234</v>
      </c>
      <c r="DK214" t="s">
        <v>234</v>
      </c>
      <c r="DL214" t="s">
        <v>234</v>
      </c>
      <c r="DM214" t="s">
        <v>236</v>
      </c>
      <c r="DN214" t="s">
        <v>236</v>
      </c>
      <c r="DO214" t="s">
        <v>236</v>
      </c>
      <c r="DP214" t="s">
        <v>236</v>
      </c>
      <c r="DQ214" t="s">
        <v>236</v>
      </c>
      <c r="DR214" t="s">
        <v>236</v>
      </c>
      <c r="DS214" t="s">
        <v>236</v>
      </c>
      <c r="DT214" t="s">
        <v>236</v>
      </c>
      <c r="DX214" t="s">
        <v>234</v>
      </c>
      <c r="DY214" t="s">
        <v>236</v>
      </c>
      <c r="DZ214" t="s">
        <v>234</v>
      </c>
      <c r="EA214" t="s">
        <v>234</v>
      </c>
      <c r="EB214" t="s">
        <v>234</v>
      </c>
      <c r="EC214" t="s">
        <v>234</v>
      </c>
      <c r="ED214" t="s">
        <v>236</v>
      </c>
      <c r="EE214" t="s">
        <v>236</v>
      </c>
      <c r="EF214" t="s">
        <v>236</v>
      </c>
      <c r="EG214" t="s">
        <v>236</v>
      </c>
      <c r="EH214" t="s">
        <v>236</v>
      </c>
      <c r="EI214" t="s">
        <v>236</v>
      </c>
      <c r="EJ214" t="s">
        <v>234</v>
      </c>
      <c r="EK214" t="s">
        <v>234</v>
      </c>
      <c r="EL214" t="s">
        <v>234</v>
      </c>
      <c r="EM214" t="s">
        <v>234</v>
      </c>
      <c r="EN214" t="s">
        <v>234</v>
      </c>
      <c r="EO214" t="s">
        <v>234</v>
      </c>
      <c r="EP214" t="s">
        <v>236</v>
      </c>
      <c r="EQ214" t="s">
        <v>236</v>
      </c>
      <c r="ER214" t="s">
        <v>236</v>
      </c>
      <c r="ES214" t="s">
        <v>236</v>
      </c>
      <c r="ET214" t="s">
        <v>236</v>
      </c>
      <c r="EU214" t="s">
        <v>236</v>
      </c>
      <c r="EV214" t="s">
        <v>236</v>
      </c>
      <c r="EW214" t="s">
        <v>236</v>
      </c>
      <c r="EX214" t="s">
        <v>236</v>
      </c>
      <c r="EY214" t="s">
        <v>236</v>
      </c>
      <c r="EZ214" t="s">
        <v>236</v>
      </c>
      <c r="FA214" t="s">
        <v>236</v>
      </c>
      <c r="FB214" t="s">
        <v>234</v>
      </c>
      <c r="FC214" t="s">
        <v>236</v>
      </c>
      <c r="FD214" t="s">
        <v>236</v>
      </c>
      <c r="FE214" t="s">
        <v>236</v>
      </c>
      <c r="FF214" t="s">
        <v>236</v>
      </c>
      <c r="FG214" t="s">
        <v>236</v>
      </c>
      <c r="FH214" t="s">
        <v>236</v>
      </c>
      <c r="FI214" t="s">
        <v>236</v>
      </c>
      <c r="FJ214" t="s">
        <v>236</v>
      </c>
      <c r="FK214" t="s">
        <v>236</v>
      </c>
      <c r="FL214" t="s">
        <v>236</v>
      </c>
      <c r="FM214" t="s">
        <v>236</v>
      </c>
      <c r="FN214" t="s">
        <v>236</v>
      </c>
      <c r="FO214" t="s">
        <v>236</v>
      </c>
      <c r="FP214" t="s">
        <v>236</v>
      </c>
      <c r="FQ214" t="s">
        <v>236</v>
      </c>
      <c r="FR214" t="s">
        <v>236</v>
      </c>
      <c r="FU214" t="s">
        <v>234</v>
      </c>
      <c r="FV214" t="s">
        <v>234</v>
      </c>
      <c r="FW214" t="s">
        <v>234</v>
      </c>
      <c r="FX214" t="s">
        <v>234</v>
      </c>
      <c r="FY214" t="s">
        <v>234</v>
      </c>
      <c r="FZ214" t="s">
        <v>234</v>
      </c>
      <c r="GA214" t="s">
        <v>236</v>
      </c>
      <c r="GB214" t="s">
        <v>236</v>
      </c>
      <c r="GC214" t="s">
        <v>236</v>
      </c>
      <c r="GD214" t="s">
        <v>236</v>
      </c>
      <c r="GE214" t="s">
        <v>236</v>
      </c>
      <c r="GF214" t="s">
        <v>236</v>
      </c>
      <c r="GG214" t="s">
        <v>234</v>
      </c>
      <c r="GH214" t="s">
        <v>234</v>
      </c>
      <c r="GI214" t="s">
        <v>236</v>
      </c>
      <c r="GJ214" t="s">
        <v>234</v>
      </c>
      <c r="GK214" t="s">
        <v>234</v>
      </c>
      <c r="GL214" t="s">
        <v>234</v>
      </c>
      <c r="GM214" t="s">
        <v>235</v>
      </c>
      <c r="GN214" t="s">
        <v>236</v>
      </c>
      <c r="GO214" t="s">
        <v>236</v>
      </c>
      <c r="GP214" t="s">
        <v>236</v>
      </c>
      <c r="GQ214" t="s">
        <v>236</v>
      </c>
      <c r="GR214" t="s">
        <v>236</v>
      </c>
      <c r="GS214" t="s">
        <v>236</v>
      </c>
      <c r="GT214" t="s">
        <v>236</v>
      </c>
      <c r="GU214" t="s">
        <v>236</v>
      </c>
      <c r="GV214" t="s">
        <v>236</v>
      </c>
      <c r="GW214" t="s">
        <v>236</v>
      </c>
      <c r="GX214" t="s">
        <v>236</v>
      </c>
      <c r="GY214" t="s">
        <v>236</v>
      </c>
      <c r="GZ214" t="s">
        <v>236</v>
      </c>
      <c r="HA214" t="s">
        <v>236</v>
      </c>
      <c r="HB214" t="s">
        <v>236</v>
      </c>
      <c r="HC214" t="s">
        <v>236</v>
      </c>
      <c r="HD214" t="s">
        <v>236</v>
      </c>
      <c r="HE214" t="s">
        <v>236</v>
      </c>
      <c r="HF214" t="s">
        <v>236</v>
      </c>
      <c r="HG214" t="s">
        <v>236</v>
      </c>
      <c r="HH214" t="s">
        <v>236</v>
      </c>
      <c r="HI214" t="s">
        <v>236</v>
      </c>
      <c r="HJ214" t="s">
        <v>236</v>
      </c>
      <c r="HK214" t="s">
        <v>236</v>
      </c>
      <c r="HL214" t="s">
        <v>236</v>
      </c>
      <c r="HM214" t="s">
        <v>236</v>
      </c>
      <c r="HN214" t="s">
        <v>236</v>
      </c>
      <c r="HO214" t="s">
        <v>236</v>
      </c>
      <c r="HP214" t="s">
        <v>236</v>
      </c>
    </row>
    <row r="215" spans="1:224" x14ac:dyDescent="0.2">
      <c r="A215" t="s">
        <v>451</v>
      </c>
      <c r="B215" t="s">
        <v>234</v>
      </c>
      <c r="C215" t="s">
        <v>234</v>
      </c>
      <c r="D215" t="s">
        <v>234</v>
      </c>
      <c r="E215" t="s">
        <v>234</v>
      </c>
      <c r="F215" t="s">
        <v>234</v>
      </c>
      <c r="G215" t="s">
        <v>234</v>
      </c>
      <c r="H215" t="s">
        <v>234</v>
      </c>
      <c r="I215" t="s">
        <v>235</v>
      </c>
      <c r="J215" t="s">
        <v>234</v>
      </c>
      <c r="K215" t="s">
        <v>234</v>
      </c>
      <c r="L215" t="s">
        <v>234</v>
      </c>
      <c r="M215" t="s">
        <v>234</v>
      </c>
      <c r="N215" t="s">
        <v>234</v>
      </c>
      <c r="Q215" t="s">
        <v>234</v>
      </c>
      <c r="R215" t="s">
        <v>234</v>
      </c>
      <c r="S215" t="s">
        <v>234</v>
      </c>
      <c r="T215" t="s">
        <v>236</v>
      </c>
      <c r="U215" t="s">
        <v>235</v>
      </c>
      <c r="V215" t="s">
        <v>234</v>
      </c>
      <c r="W215" t="s">
        <v>236</v>
      </c>
      <c r="X215" t="s">
        <v>234</v>
      </c>
      <c r="Y215" t="s">
        <v>234</v>
      </c>
      <c r="Z215" t="s">
        <v>236</v>
      </c>
      <c r="AA215" t="s">
        <v>234</v>
      </c>
      <c r="AB215" t="s">
        <v>234</v>
      </c>
      <c r="AC215" t="s">
        <v>237</v>
      </c>
      <c r="AF215" t="s">
        <v>234</v>
      </c>
      <c r="AG215" t="s">
        <v>234</v>
      </c>
      <c r="AH215" t="s">
        <v>236</v>
      </c>
      <c r="AI215" t="s">
        <v>234</v>
      </c>
      <c r="AJ215" t="s">
        <v>237</v>
      </c>
      <c r="AK215" t="s">
        <v>234</v>
      </c>
      <c r="AL215" t="s">
        <v>234</v>
      </c>
      <c r="AM215" t="s">
        <v>234</v>
      </c>
      <c r="AN215" t="s">
        <v>234</v>
      </c>
      <c r="AO215" t="s">
        <v>234</v>
      </c>
      <c r="AP215" t="s">
        <v>234</v>
      </c>
      <c r="AQ215" t="s">
        <v>234</v>
      </c>
      <c r="AR215" t="s">
        <v>237</v>
      </c>
      <c r="AU215" t="s">
        <v>234</v>
      </c>
      <c r="AV215" t="s">
        <v>234</v>
      </c>
      <c r="AW215" t="s">
        <v>234</v>
      </c>
      <c r="AX215" t="s">
        <v>236</v>
      </c>
      <c r="AY215" t="s">
        <v>236</v>
      </c>
      <c r="AZ215" t="s">
        <v>234</v>
      </c>
      <c r="BA215" t="s">
        <v>234</v>
      </c>
      <c r="BB215" t="s">
        <v>236</v>
      </c>
      <c r="BC215" t="s">
        <v>234</v>
      </c>
      <c r="BD215" t="s">
        <v>234</v>
      </c>
      <c r="BE215" t="s">
        <v>234</v>
      </c>
      <c r="BH215" t="s">
        <v>234</v>
      </c>
      <c r="BI215" t="s">
        <v>234</v>
      </c>
      <c r="BJ215" t="s">
        <v>234</v>
      </c>
      <c r="BK215" t="s">
        <v>236</v>
      </c>
      <c r="BL215" t="s">
        <v>234</v>
      </c>
      <c r="BM215" t="s">
        <v>234</v>
      </c>
      <c r="BN215" t="s">
        <v>234</v>
      </c>
      <c r="BO215" t="s">
        <v>234</v>
      </c>
      <c r="BP215" t="s">
        <v>234</v>
      </c>
      <c r="BQ215" t="s">
        <v>234</v>
      </c>
      <c r="BR215" t="s">
        <v>234</v>
      </c>
      <c r="BS215" t="s">
        <v>234</v>
      </c>
      <c r="BT215" t="s">
        <v>236</v>
      </c>
      <c r="BW215" t="s">
        <v>234</v>
      </c>
      <c r="BX215" t="s">
        <v>234</v>
      </c>
      <c r="BY215" t="s">
        <v>234</v>
      </c>
      <c r="BZ215" t="s">
        <v>234</v>
      </c>
      <c r="CA215" t="s">
        <v>234</v>
      </c>
      <c r="CB215" t="s">
        <v>234</v>
      </c>
      <c r="CC215" t="s">
        <v>238</v>
      </c>
      <c r="CD215" t="s">
        <v>234</v>
      </c>
      <c r="CE215" t="s">
        <v>234</v>
      </c>
      <c r="CF215" t="s">
        <v>234</v>
      </c>
      <c r="CG215" t="s">
        <v>234</v>
      </c>
      <c r="CH215" t="s">
        <v>234</v>
      </c>
      <c r="CK215" t="s">
        <v>234</v>
      </c>
      <c r="CL215" t="s">
        <v>234</v>
      </c>
      <c r="CM215" t="s">
        <v>234</v>
      </c>
      <c r="CN215" t="s">
        <v>234</v>
      </c>
      <c r="CO215" t="s">
        <v>234</v>
      </c>
      <c r="CP215" t="s">
        <v>234</v>
      </c>
      <c r="CQ215" t="s">
        <v>234</v>
      </c>
      <c r="DF215" t="s">
        <v>234</v>
      </c>
      <c r="DG215" t="s">
        <v>234</v>
      </c>
      <c r="DH215" t="s">
        <v>234</v>
      </c>
      <c r="DI215" t="s">
        <v>234</v>
      </c>
      <c r="DJ215" t="s">
        <v>234</v>
      </c>
      <c r="DK215" t="s">
        <v>234</v>
      </c>
      <c r="DL215" t="s">
        <v>234</v>
      </c>
      <c r="DM215" t="s">
        <v>234</v>
      </c>
      <c r="DN215" t="s">
        <v>234</v>
      </c>
      <c r="DO215" t="s">
        <v>234</v>
      </c>
      <c r="DP215" t="s">
        <v>234</v>
      </c>
      <c r="DQ215" t="s">
        <v>234</v>
      </c>
      <c r="DR215" t="s">
        <v>234</v>
      </c>
      <c r="DS215" t="s">
        <v>234</v>
      </c>
      <c r="DT215" t="s">
        <v>234</v>
      </c>
      <c r="DX215" t="s">
        <v>234</v>
      </c>
      <c r="DY215" t="s">
        <v>234</v>
      </c>
      <c r="DZ215" t="s">
        <v>234</v>
      </c>
      <c r="EA215" t="s">
        <v>234</v>
      </c>
      <c r="EB215" t="s">
        <v>236</v>
      </c>
      <c r="EC215" t="s">
        <v>234</v>
      </c>
      <c r="ED215" t="s">
        <v>234</v>
      </c>
      <c r="EE215" t="s">
        <v>234</v>
      </c>
      <c r="EF215" t="s">
        <v>234</v>
      </c>
      <c r="EG215" t="s">
        <v>234</v>
      </c>
      <c r="EH215" t="s">
        <v>234</v>
      </c>
      <c r="EI215" t="s">
        <v>234</v>
      </c>
      <c r="EJ215" t="s">
        <v>234</v>
      </c>
      <c r="EK215" t="s">
        <v>234</v>
      </c>
      <c r="EL215" t="s">
        <v>234</v>
      </c>
      <c r="EM215" t="s">
        <v>234</v>
      </c>
      <c r="EN215" t="s">
        <v>234</v>
      </c>
      <c r="EO215" t="s">
        <v>234</v>
      </c>
      <c r="EP215" t="s">
        <v>234</v>
      </c>
      <c r="EQ215" t="s">
        <v>234</v>
      </c>
      <c r="ER215" t="s">
        <v>234</v>
      </c>
      <c r="ES215" t="s">
        <v>234</v>
      </c>
      <c r="ET215" t="s">
        <v>234</v>
      </c>
      <c r="EU215" t="s">
        <v>234</v>
      </c>
      <c r="EV215" t="s">
        <v>234</v>
      </c>
      <c r="EW215" t="s">
        <v>234</v>
      </c>
      <c r="EX215" t="s">
        <v>234</v>
      </c>
      <c r="EY215" t="s">
        <v>234</v>
      </c>
      <c r="EZ215" t="s">
        <v>234</v>
      </c>
      <c r="FA215" t="s">
        <v>234</v>
      </c>
      <c r="FB215" t="s">
        <v>234</v>
      </c>
      <c r="FC215" t="s">
        <v>234</v>
      </c>
      <c r="FD215" t="s">
        <v>234</v>
      </c>
      <c r="FE215" t="s">
        <v>234</v>
      </c>
      <c r="FF215" t="s">
        <v>234</v>
      </c>
      <c r="FG215" t="s">
        <v>234</v>
      </c>
      <c r="FH215" t="s">
        <v>234</v>
      </c>
      <c r="FI215" t="s">
        <v>234</v>
      </c>
      <c r="FJ215" t="s">
        <v>234</v>
      </c>
      <c r="FK215" t="s">
        <v>234</v>
      </c>
      <c r="FL215" t="s">
        <v>234</v>
      </c>
      <c r="FM215" t="s">
        <v>234</v>
      </c>
      <c r="FN215" t="s">
        <v>236</v>
      </c>
      <c r="FO215" t="s">
        <v>234</v>
      </c>
      <c r="FP215" t="s">
        <v>234</v>
      </c>
      <c r="FQ215" t="s">
        <v>234</v>
      </c>
      <c r="FR215" t="s">
        <v>234</v>
      </c>
      <c r="FU215" t="s">
        <v>234</v>
      </c>
      <c r="FV215" t="s">
        <v>234</v>
      </c>
      <c r="FW215" t="s">
        <v>234</v>
      </c>
      <c r="FX215" t="s">
        <v>234</v>
      </c>
      <c r="FY215" t="s">
        <v>234</v>
      </c>
      <c r="FZ215" t="s">
        <v>234</v>
      </c>
      <c r="GA215" t="s">
        <v>234</v>
      </c>
      <c r="GB215" t="s">
        <v>234</v>
      </c>
      <c r="GC215" t="s">
        <v>234</v>
      </c>
      <c r="GD215" t="s">
        <v>234</v>
      </c>
      <c r="GE215" t="s">
        <v>234</v>
      </c>
      <c r="GF215" t="s">
        <v>234</v>
      </c>
      <c r="GG215" t="s">
        <v>234</v>
      </c>
      <c r="GH215" t="s">
        <v>234</v>
      </c>
      <c r="GI215" t="s">
        <v>234</v>
      </c>
      <c r="GJ215" t="s">
        <v>234</v>
      </c>
      <c r="GK215" t="s">
        <v>234</v>
      </c>
      <c r="GL215" t="s">
        <v>234</v>
      </c>
      <c r="GM215" t="s">
        <v>234</v>
      </c>
      <c r="GN215" t="s">
        <v>234</v>
      </c>
      <c r="GO215" t="s">
        <v>234</v>
      </c>
      <c r="GP215" t="s">
        <v>234</v>
      </c>
      <c r="GQ215" t="s">
        <v>234</v>
      </c>
      <c r="GR215" t="s">
        <v>234</v>
      </c>
      <c r="GS215" t="s">
        <v>234</v>
      </c>
      <c r="GT215" t="s">
        <v>234</v>
      </c>
      <c r="GU215" t="s">
        <v>234</v>
      </c>
      <c r="GV215" t="s">
        <v>234</v>
      </c>
      <c r="GW215" t="s">
        <v>234</v>
      </c>
      <c r="GX215" t="s">
        <v>234</v>
      </c>
      <c r="GY215" t="s">
        <v>234</v>
      </c>
      <c r="GZ215" t="s">
        <v>234</v>
      </c>
      <c r="HA215" t="s">
        <v>234</v>
      </c>
      <c r="HB215" t="s">
        <v>234</v>
      </c>
      <c r="HC215" t="s">
        <v>234</v>
      </c>
      <c r="HD215" t="s">
        <v>234</v>
      </c>
      <c r="HE215" t="s">
        <v>237</v>
      </c>
      <c r="HF215" t="s">
        <v>234</v>
      </c>
      <c r="HG215" t="s">
        <v>234</v>
      </c>
      <c r="HH215" t="s">
        <v>234</v>
      </c>
      <c r="HI215" t="s">
        <v>234</v>
      </c>
      <c r="HJ215" t="s">
        <v>234</v>
      </c>
      <c r="HK215" t="s">
        <v>234</v>
      </c>
      <c r="HL215" t="s">
        <v>234</v>
      </c>
      <c r="HM215" t="s">
        <v>234</v>
      </c>
      <c r="HN215" t="s">
        <v>234</v>
      </c>
      <c r="HO215" t="s">
        <v>234</v>
      </c>
      <c r="HP215" t="s">
        <v>234</v>
      </c>
    </row>
    <row r="216" spans="1:224" x14ac:dyDescent="0.2">
      <c r="A216" t="s">
        <v>452</v>
      </c>
      <c r="B216" t="s">
        <v>234</v>
      </c>
      <c r="C216" t="s">
        <v>234</v>
      </c>
      <c r="D216" t="s">
        <v>234</v>
      </c>
      <c r="E216" t="s">
        <v>234</v>
      </c>
      <c r="F216" t="s">
        <v>234</v>
      </c>
      <c r="G216" t="s">
        <v>234</v>
      </c>
      <c r="H216" t="s">
        <v>234</v>
      </c>
      <c r="I216" t="s">
        <v>234</v>
      </c>
      <c r="J216" t="s">
        <v>234</v>
      </c>
      <c r="K216" t="s">
        <v>234</v>
      </c>
      <c r="L216" t="s">
        <v>234</v>
      </c>
      <c r="M216" t="s">
        <v>234</v>
      </c>
      <c r="N216" t="s">
        <v>234</v>
      </c>
      <c r="Q216" t="s">
        <v>234</v>
      </c>
      <c r="R216" t="s">
        <v>234</v>
      </c>
      <c r="S216" t="s">
        <v>234</v>
      </c>
      <c r="T216" t="s">
        <v>234</v>
      </c>
      <c r="U216" t="s">
        <v>234</v>
      </c>
      <c r="V216" t="s">
        <v>234</v>
      </c>
      <c r="W216" t="s">
        <v>236</v>
      </c>
      <c r="X216" t="s">
        <v>234</v>
      </c>
      <c r="Y216" t="s">
        <v>234</v>
      </c>
      <c r="Z216" t="s">
        <v>236</v>
      </c>
      <c r="AA216" t="s">
        <v>234</v>
      </c>
      <c r="AB216" t="s">
        <v>234</v>
      </c>
      <c r="AC216" t="s">
        <v>234</v>
      </c>
      <c r="AF216" t="s">
        <v>234</v>
      </c>
      <c r="AG216" t="s">
        <v>234</v>
      </c>
      <c r="AH216" t="s">
        <v>236</v>
      </c>
      <c r="AI216" t="s">
        <v>234</v>
      </c>
      <c r="AJ216" t="s">
        <v>234</v>
      </c>
      <c r="AK216" t="s">
        <v>234</v>
      </c>
      <c r="AL216" t="s">
        <v>234</v>
      </c>
      <c r="AM216" t="s">
        <v>234</v>
      </c>
      <c r="AN216" t="s">
        <v>234</v>
      </c>
      <c r="AO216" t="s">
        <v>234</v>
      </c>
      <c r="AP216" t="s">
        <v>234</v>
      </c>
      <c r="AQ216" t="s">
        <v>234</v>
      </c>
      <c r="AR216" t="s">
        <v>234</v>
      </c>
      <c r="AU216" t="s">
        <v>234</v>
      </c>
      <c r="AV216" t="s">
        <v>234</v>
      </c>
      <c r="AW216" t="s">
        <v>234</v>
      </c>
      <c r="AX216" t="s">
        <v>236</v>
      </c>
      <c r="AY216" t="s">
        <v>234</v>
      </c>
      <c r="AZ216" t="s">
        <v>234</v>
      </c>
      <c r="BA216" t="s">
        <v>234</v>
      </c>
      <c r="BB216" t="s">
        <v>234</v>
      </c>
      <c r="BC216" t="s">
        <v>234</v>
      </c>
      <c r="BD216" t="s">
        <v>234</v>
      </c>
      <c r="BE216" t="s">
        <v>234</v>
      </c>
      <c r="BH216" t="s">
        <v>234</v>
      </c>
      <c r="BI216" t="s">
        <v>234</v>
      </c>
      <c r="BJ216" t="s">
        <v>234</v>
      </c>
      <c r="BK216" t="s">
        <v>234</v>
      </c>
      <c r="BL216" t="s">
        <v>234</v>
      </c>
      <c r="BM216" t="s">
        <v>234</v>
      </c>
      <c r="BN216" t="s">
        <v>234</v>
      </c>
      <c r="BO216" t="s">
        <v>234</v>
      </c>
      <c r="BP216" t="s">
        <v>234</v>
      </c>
      <c r="BQ216" t="s">
        <v>237</v>
      </c>
      <c r="BR216" t="s">
        <v>234</v>
      </c>
      <c r="BS216" t="s">
        <v>234</v>
      </c>
      <c r="BT216" t="s">
        <v>236</v>
      </c>
      <c r="BW216" t="s">
        <v>234</v>
      </c>
      <c r="BX216" t="s">
        <v>234</v>
      </c>
      <c r="BY216" t="s">
        <v>234</v>
      </c>
      <c r="BZ216" t="s">
        <v>234</v>
      </c>
      <c r="CA216" t="s">
        <v>234</v>
      </c>
      <c r="CB216" t="s">
        <v>234</v>
      </c>
      <c r="CC216" t="s">
        <v>238</v>
      </c>
      <c r="CD216" t="s">
        <v>234</v>
      </c>
      <c r="CE216" t="s">
        <v>234</v>
      </c>
      <c r="CF216" t="s">
        <v>234</v>
      </c>
      <c r="CG216" t="s">
        <v>234</v>
      </c>
      <c r="CH216" t="s">
        <v>234</v>
      </c>
      <c r="CK216" t="s">
        <v>234</v>
      </c>
      <c r="CL216" t="s">
        <v>234</v>
      </c>
      <c r="CM216" t="s">
        <v>234</v>
      </c>
      <c r="CN216" t="s">
        <v>234</v>
      </c>
      <c r="CO216" t="s">
        <v>234</v>
      </c>
      <c r="CP216" t="s">
        <v>234</v>
      </c>
      <c r="CQ216" t="s">
        <v>234</v>
      </c>
      <c r="DF216" t="s">
        <v>234</v>
      </c>
      <c r="DG216" t="s">
        <v>234</v>
      </c>
      <c r="DH216" t="s">
        <v>234</v>
      </c>
      <c r="DI216" t="s">
        <v>234</v>
      </c>
      <c r="DJ216" t="s">
        <v>234</v>
      </c>
      <c r="DK216" t="s">
        <v>234</v>
      </c>
      <c r="DL216" t="s">
        <v>234</v>
      </c>
      <c r="DM216" t="s">
        <v>234</v>
      </c>
      <c r="DN216" t="s">
        <v>234</v>
      </c>
      <c r="DO216" t="s">
        <v>234</v>
      </c>
      <c r="DP216" t="s">
        <v>234</v>
      </c>
      <c r="DQ216" t="s">
        <v>237</v>
      </c>
      <c r="DR216" t="s">
        <v>234</v>
      </c>
      <c r="DS216" t="s">
        <v>234</v>
      </c>
      <c r="DT216" t="s">
        <v>234</v>
      </c>
      <c r="DX216" t="s">
        <v>234</v>
      </c>
      <c r="DY216" t="s">
        <v>234</v>
      </c>
      <c r="DZ216" t="s">
        <v>234</v>
      </c>
      <c r="EA216" t="s">
        <v>234</v>
      </c>
      <c r="EB216" t="s">
        <v>234</v>
      </c>
      <c r="EC216" t="s">
        <v>234</v>
      </c>
      <c r="ED216" t="s">
        <v>234</v>
      </c>
      <c r="EE216" t="s">
        <v>234</v>
      </c>
      <c r="EF216" t="s">
        <v>234</v>
      </c>
      <c r="EG216" t="s">
        <v>234</v>
      </c>
      <c r="EH216" t="s">
        <v>234</v>
      </c>
      <c r="EI216" t="s">
        <v>234</v>
      </c>
      <c r="EJ216" t="s">
        <v>234</v>
      </c>
      <c r="EK216" t="s">
        <v>234</v>
      </c>
      <c r="EL216" t="s">
        <v>234</v>
      </c>
      <c r="EM216" t="s">
        <v>234</v>
      </c>
      <c r="EN216" t="s">
        <v>234</v>
      </c>
      <c r="EO216" t="s">
        <v>234</v>
      </c>
      <c r="EP216" t="s">
        <v>234</v>
      </c>
      <c r="EQ216" t="s">
        <v>234</v>
      </c>
      <c r="ER216" t="s">
        <v>234</v>
      </c>
      <c r="ES216" t="s">
        <v>234</v>
      </c>
      <c r="ET216" t="s">
        <v>234</v>
      </c>
      <c r="EU216" t="s">
        <v>234</v>
      </c>
      <c r="EV216" t="s">
        <v>234</v>
      </c>
      <c r="EW216" t="s">
        <v>234</v>
      </c>
      <c r="EX216" t="s">
        <v>234</v>
      </c>
      <c r="EY216" t="s">
        <v>234</v>
      </c>
      <c r="EZ216" t="s">
        <v>234</v>
      </c>
      <c r="FA216" t="s">
        <v>234</v>
      </c>
      <c r="FB216" t="s">
        <v>234</v>
      </c>
      <c r="FC216" t="s">
        <v>234</v>
      </c>
      <c r="FD216" t="s">
        <v>234</v>
      </c>
      <c r="FE216" t="s">
        <v>234</v>
      </c>
      <c r="FF216" t="s">
        <v>234</v>
      </c>
      <c r="FG216" t="s">
        <v>234</v>
      </c>
      <c r="FH216" t="s">
        <v>234</v>
      </c>
      <c r="FI216" t="s">
        <v>234</v>
      </c>
      <c r="FJ216" t="s">
        <v>234</v>
      </c>
      <c r="FK216" t="s">
        <v>234</v>
      </c>
      <c r="FL216" t="s">
        <v>234</v>
      </c>
      <c r="FM216" t="s">
        <v>234</v>
      </c>
      <c r="FN216" t="s">
        <v>234</v>
      </c>
      <c r="FO216" t="s">
        <v>234</v>
      </c>
      <c r="FP216" t="s">
        <v>234</v>
      </c>
      <c r="FQ216" t="s">
        <v>234</v>
      </c>
      <c r="FR216" t="s">
        <v>234</v>
      </c>
      <c r="FU216" t="s">
        <v>234</v>
      </c>
      <c r="FV216" t="s">
        <v>234</v>
      </c>
      <c r="FW216" t="s">
        <v>234</v>
      </c>
      <c r="FX216" t="s">
        <v>234</v>
      </c>
      <c r="FY216" t="s">
        <v>234</v>
      </c>
      <c r="FZ216" t="s">
        <v>234</v>
      </c>
      <c r="GA216" t="s">
        <v>234</v>
      </c>
      <c r="GB216" t="s">
        <v>234</v>
      </c>
      <c r="GC216" t="s">
        <v>234</v>
      </c>
      <c r="GD216" t="s">
        <v>234</v>
      </c>
      <c r="GE216" t="s">
        <v>234</v>
      </c>
      <c r="GF216" t="s">
        <v>234</v>
      </c>
      <c r="GG216" t="s">
        <v>234</v>
      </c>
      <c r="GH216" t="s">
        <v>234</v>
      </c>
      <c r="GI216" t="s">
        <v>234</v>
      </c>
      <c r="GJ216" t="s">
        <v>234</v>
      </c>
      <c r="GK216" t="s">
        <v>234</v>
      </c>
      <c r="GL216" t="s">
        <v>234</v>
      </c>
      <c r="GM216" t="s">
        <v>234</v>
      </c>
      <c r="GN216" t="s">
        <v>234</v>
      </c>
      <c r="GO216" t="s">
        <v>234</v>
      </c>
      <c r="GP216" t="s">
        <v>234</v>
      </c>
      <c r="GQ216" t="s">
        <v>234</v>
      </c>
      <c r="GR216" t="s">
        <v>234</v>
      </c>
      <c r="GS216" t="s">
        <v>234</v>
      </c>
      <c r="GT216" t="s">
        <v>234</v>
      </c>
      <c r="GU216" t="s">
        <v>234</v>
      </c>
      <c r="GV216" t="s">
        <v>234</v>
      </c>
      <c r="GW216" t="s">
        <v>234</v>
      </c>
      <c r="GX216" t="s">
        <v>234</v>
      </c>
      <c r="GY216" t="s">
        <v>234</v>
      </c>
      <c r="GZ216" t="s">
        <v>234</v>
      </c>
      <c r="HA216" t="s">
        <v>234</v>
      </c>
      <c r="HB216" t="s">
        <v>234</v>
      </c>
      <c r="HC216" t="s">
        <v>234</v>
      </c>
      <c r="HD216" t="s">
        <v>234</v>
      </c>
      <c r="HE216" t="s">
        <v>234</v>
      </c>
      <c r="HF216" t="s">
        <v>234</v>
      </c>
      <c r="HG216" t="s">
        <v>234</v>
      </c>
      <c r="HH216" t="s">
        <v>234</v>
      </c>
      <c r="HI216" t="s">
        <v>234</v>
      </c>
      <c r="HJ216" t="s">
        <v>234</v>
      </c>
      <c r="HK216" t="s">
        <v>234</v>
      </c>
      <c r="HL216" t="s">
        <v>234</v>
      </c>
      <c r="HM216" t="s">
        <v>234</v>
      </c>
      <c r="HN216" t="s">
        <v>234</v>
      </c>
      <c r="HO216" t="s">
        <v>237</v>
      </c>
      <c r="HP216" t="s">
        <v>234</v>
      </c>
    </row>
    <row r="217" spans="1:224" x14ac:dyDescent="0.2">
      <c r="A217" t="s">
        <v>453</v>
      </c>
      <c r="B217" t="s">
        <v>234</v>
      </c>
      <c r="C217" t="s">
        <v>234</v>
      </c>
      <c r="D217" t="s">
        <v>234</v>
      </c>
      <c r="E217" t="s">
        <v>234</v>
      </c>
      <c r="F217" t="s">
        <v>234</v>
      </c>
      <c r="G217" t="s">
        <v>234</v>
      </c>
      <c r="H217" t="s">
        <v>234</v>
      </c>
      <c r="I217" t="s">
        <v>236</v>
      </c>
      <c r="J217" t="s">
        <v>234</v>
      </c>
      <c r="K217" t="s">
        <v>234</v>
      </c>
      <c r="L217" t="s">
        <v>234</v>
      </c>
      <c r="M217" t="s">
        <v>234</v>
      </c>
      <c r="N217" t="s">
        <v>234</v>
      </c>
      <c r="Q217" t="s">
        <v>234</v>
      </c>
      <c r="R217" t="s">
        <v>234</v>
      </c>
      <c r="S217" t="s">
        <v>234</v>
      </c>
      <c r="T217" t="s">
        <v>234</v>
      </c>
      <c r="U217" t="s">
        <v>234</v>
      </c>
      <c r="V217" t="s">
        <v>234</v>
      </c>
      <c r="W217" t="s">
        <v>236</v>
      </c>
      <c r="X217" t="s">
        <v>234</v>
      </c>
      <c r="Y217" t="s">
        <v>234</v>
      </c>
      <c r="Z217" t="s">
        <v>236</v>
      </c>
      <c r="AA217" t="s">
        <v>234</v>
      </c>
      <c r="AB217" t="s">
        <v>234</v>
      </c>
      <c r="AC217" t="s">
        <v>234</v>
      </c>
      <c r="AF217" t="s">
        <v>234</v>
      </c>
      <c r="AG217" t="s">
        <v>234</v>
      </c>
      <c r="AH217" t="s">
        <v>236</v>
      </c>
      <c r="AI217" t="s">
        <v>234</v>
      </c>
      <c r="AJ217" t="s">
        <v>234</v>
      </c>
      <c r="AK217" t="s">
        <v>234</v>
      </c>
      <c r="AL217" t="s">
        <v>234</v>
      </c>
      <c r="AM217" t="s">
        <v>234</v>
      </c>
      <c r="AN217" t="s">
        <v>234</v>
      </c>
      <c r="AO217" t="s">
        <v>234</v>
      </c>
      <c r="AP217" t="s">
        <v>234</v>
      </c>
      <c r="AQ217" t="s">
        <v>234</v>
      </c>
      <c r="AR217" t="s">
        <v>234</v>
      </c>
      <c r="AU217" t="s">
        <v>234</v>
      </c>
      <c r="AV217" t="s">
        <v>234</v>
      </c>
      <c r="AW217" t="s">
        <v>234</v>
      </c>
      <c r="AX217" t="s">
        <v>236</v>
      </c>
      <c r="AY217" t="s">
        <v>236</v>
      </c>
      <c r="AZ217" t="s">
        <v>234</v>
      </c>
      <c r="BA217" t="s">
        <v>234</v>
      </c>
      <c r="BB217" t="s">
        <v>234</v>
      </c>
      <c r="BC217" t="s">
        <v>234</v>
      </c>
      <c r="BD217" t="s">
        <v>236</v>
      </c>
      <c r="BE217" t="s">
        <v>234</v>
      </c>
      <c r="BH217" t="s">
        <v>234</v>
      </c>
      <c r="BI217" t="s">
        <v>234</v>
      </c>
      <c r="BJ217" t="s">
        <v>234</v>
      </c>
      <c r="BK217" t="s">
        <v>234</v>
      </c>
      <c r="BL217" t="s">
        <v>234</v>
      </c>
      <c r="BM217" t="s">
        <v>234</v>
      </c>
      <c r="BN217" t="s">
        <v>234</v>
      </c>
      <c r="BO217" t="s">
        <v>234</v>
      </c>
      <c r="BP217" t="s">
        <v>234</v>
      </c>
      <c r="BQ217" t="s">
        <v>234</v>
      </c>
      <c r="BR217" t="s">
        <v>234</v>
      </c>
      <c r="BS217" t="s">
        <v>234</v>
      </c>
      <c r="BT217" t="s">
        <v>236</v>
      </c>
      <c r="BW217" t="s">
        <v>234</v>
      </c>
      <c r="BX217" t="s">
        <v>234</v>
      </c>
      <c r="BY217" t="s">
        <v>234</v>
      </c>
      <c r="BZ217" t="s">
        <v>234</v>
      </c>
      <c r="CA217" t="s">
        <v>234</v>
      </c>
      <c r="CB217" t="s">
        <v>234</v>
      </c>
      <c r="CC217" t="s">
        <v>238</v>
      </c>
      <c r="CD217" t="s">
        <v>234</v>
      </c>
      <c r="CE217" t="s">
        <v>234</v>
      </c>
      <c r="CF217" t="s">
        <v>234</v>
      </c>
      <c r="CG217" t="s">
        <v>234</v>
      </c>
      <c r="CH217" t="s">
        <v>234</v>
      </c>
      <c r="CK217" t="s">
        <v>234</v>
      </c>
      <c r="CL217" t="s">
        <v>236</v>
      </c>
      <c r="CM217" t="s">
        <v>234</v>
      </c>
      <c r="CN217" t="s">
        <v>234</v>
      </c>
      <c r="CO217" t="s">
        <v>234</v>
      </c>
      <c r="CP217" t="s">
        <v>234</v>
      </c>
      <c r="CQ217" t="s">
        <v>234</v>
      </c>
      <c r="DF217" t="s">
        <v>234</v>
      </c>
      <c r="DG217" t="s">
        <v>234</v>
      </c>
      <c r="DH217" t="s">
        <v>234</v>
      </c>
      <c r="DI217" t="s">
        <v>234</v>
      </c>
      <c r="DJ217" t="s">
        <v>234</v>
      </c>
      <c r="DK217" t="s">
        <v>234</v>
      </c>
      <c r="DL217" t="s">
        <v>234</v>
      </c>
      <c r="DM217" t="s">
        <v>234</v>
      </c>
      <c r="DN217" t="s">
        <v>234</v>
      </c>
      <c r="DO217" t="s">
        <v>234</v>
      </c>
      <c r="DP217" t="s">
        <v>234</v>
      </c>
      <c r="DQ217" t="s">
        <v>234</v>
      </c>
      <c r="DR217" t="s">
        <v>234</v>
      </c>
      <c r="DS217" t="s">
        <v>234</v>
      </c>
      <c r="DT217" t="s">
        <v>234</v>
      </c>
      <c r="DX217" t="s">
        <v>234</v>
      </c>
      <c r="DY217" t="s">
        <v>234</v>
      </c>
      <c r="DZ217" t="s">
        <v>234</v>
      </c>
      <c r="EA217" t="s">
        <v>234</v>
      </c>
      <c r="EB217" t="s">
        <v>235</v>
      </c>
      <c r="EC217" t="s">
        <v>234</v>
      </c>
      <c r="ED217" t="s">
        <v>234</v>
      </c>
      <c r="EE217" t="s">
        <v>234</v>
      </c>
      <c r="EF217" t="s">
        <v>234</v>
      </c>
      <c r="EG217" t="s">
        <v>234</v>
      </c>
      <c r="EH217" t="s">
        <v>234</v>
      </c>
      <c r="EI217" t="s">
        <v>234</v>
      </c>
      <c r="EJ217" t="s">
        <v>234</v>
      </c>
      <c r="EK217" t="s">
        <v>234</v>
      </c>
      <c r="EL217" t="s">
        <v>234</v>
      </c>
      <c r="EM217" t="s">
        <v>234</v>
      </c>
      <c r="EN217" t="s">
        <v>234</v>
      </c>
      <c r="EO217" t="s">
        <v>234</v>
      </c>
      <c r="EP217" t="s">
        <v>234</v>
      </c>
      <c r="EQ217" t="s">
        <v>234</v>
      </c>
      <c r="ER217" t="s">
        <v>234</v>
      </c>
      <c r="ES217" t="s">
        <v>234</v>
      </c>
      <c r="ET217" t="s">
        <v>234</v>
      </c>
      <c r="EU217" t="s">
        <v>234</v>
      </c>
      <c r="EV217" t="s">
        <v>234</v>
      </c>
      <c r="EW217" t="s">
        <v>234</v>
      </c>
      <c r="EX217" t="s">
        <v>234</v>
      </c>
      <c r="EY217" t="s">
        <v>234</v>
      </c>
      <c r="EZ217" t="s">
        <v>234</v>
      </c>
      <c r="FA217" t="s">
        <v>234</v>
      </c>
      <c r="FB217" t="s">
        <v>234</v>
      </c>
      <c r="FC217" t="s">
        <v>234</v>
      </c>
      <c r="FD217" t="s">
        <v>234</v>
      </c>
      <c r="FE217" t="s">
        <v>234</v>
      </c>
      <c r="FF217" t="s">
        <v>234</v>
      </c>
      <c r="FG217" t="s">
        <v>234</v>
      </c>
      <c r="FH217" t="s">
        <v>234</v>
      </c>
      <c r="FI217" t="s">
        <v>234</v>
      </c>
      <c r="FJ217" t="s">
        <v>234</v>
      </c>
      <c r="FK217" t="s">
        <v>234</v>
      </c>
      <c r="FL217" t="s">
        <v>234</v>
      </c>
      <c r="FM217" t="s">
        <v>234</v>
      </c>
      <c r="FN217" t="s">
        <v>234</v>
      </c>
      <c r="FO217" t="s">
        <v>234</v>
      </c>
      <c r="FP217" t="s">
        <v>234</v>
      </c>
      <c r="FQ217" t="s">
        <v>234</v>
      </c>
      <c r="FR217" t="s">
        <v>234</v>
      </c>
      <c r="FU217" t="s">
        <v>234</v>
      </c>
      <c r="FV217" t="s">
        <v>234</v>
      </c>
      <c r="FW217" t="s">
        <v>234</v>
      </c>
      <c r="FX217" t="s">
        <v>234</v>
      </c>
      <c r="FY217" t="s">
        <v>234</v>
      </c>
      <c r="FZ217" t="s">
        <v>234</v>
      </c>
      <c r="GA217" t="s">
        <v>234</v>
      </c>
      <c r="GB217" t="s">
        <v>234</v>
      </c>
      <c r="GC217" t="s">
        <v>234</v>
      </c>
      <c r="GD217" t="s">
        <v>234</v>
      </c>
      <c r="GE217" t="s">
        <v>241</v>
      </c>
      <c r="GF217" t="s">
        <v>234</v>
      </c>
      <c r="GG217" t="s">
        <v>234</v>
      </c>
      <c r="GH217" t="s">
        <v>234</v>
      </c>
      <c r="GI217" t="s">
        <v>234</v>
      </c>
      <c r="GJ217" t="s">
        <v>234</v>
      </c>
      <c r="GK217" t="s">
        <v>234</v>
      </c>
      <c r="GL217" t="s">
        <v>234</v>
      </c>
      <c r="GM217" t="s">
        <v>234</v>
      </c>
      <c r="GN217" t="s">
        <v>234</v>
      </c>
      <c r="GO217" t="s">
        <v>234</v>
      </c>
      <c r="GP217" t="s">
        <v>234</v>
      </c>
      <c r="GQ217" t="s">
        <v>234</v>
      </c>
      <c r="GR217" t="s">
        <v>234</v>
      </c>
      <c r="GS217" t="s">
        <v>234</v>
      </c>
      <c r="GT217" t="s">
        <v>234</v>
      </c>
      <c r="GU217" t="s">
        <v>234</v>
      </c>
      <c r="GV217" t="s">
        <v>234</v>
      </c>
      <c r="GW217" t="s">
        <v>234</v>
      </c>
      <c r="GX217" t="s">
        <v>234</v>
      </c>
      <c r="GY217" t="s">
        <v>234</v>
      </c>
      <c r="GZ217" t="s">
        <v>237</v>
      </c>
      <c r="HA217" t="s">
        <v>234</v>
      </c>
      <c r="HB217" t="s">
        <v>234</v>
      </c>
      <c r="HC217" t="s">
        <v>234</v>
      </c>
      <c r="HD217" t="s">
        <v>234</v>
      </c>
      <c r="HE217" t="s">
        <v>234</v>
      </c>
      <c r="HF217" t="s">
        <v>234</v>
      </c>
      <c r="HG217" t="s">
        <v>234</v>
      </c>
      <c r="HH217" t="s">
        <v>234</v>
      </c>
      <c r="HI217" t="s">
        <v>234</v>
      </c>
      <c r="HJ217" t="s">
        <v>234</v>
      </c>
      <c r="HK217" t="s">
        <v>234</v>
      </c>
      <c r="HL217" t="s">
        <v>234</v>
      </c>
      <c r="HM217" t="s">
        <v>234</v>
      </c>
      <c r="HN217" t="s">
        <v>234</v>
      </c>
      <c r="HO217" t="s">
        <v>234</v>
      </c>
      <c r="HP217" t="s">
        <v>234</v>
      </c>
    </row>
    <row r="218" spans="1:224" x14ac:dyDescent="0.2">
      <c r="A218" t="s">
        <v>454</v>
      </c>
      <c r="B218" t="s">
        <v>234</v>
      </c>
      <c r="C218" t="s">
        <v>234</v>
      </c>
      <c r="D218" t="s">
        <v>234</v>
      </c>
      <c r="E218" t="s">
        <v>234</v>
      </c>
      <c r="F218" t="s">
        <v>234</v>
      </c>
      <c r="G218" t="s">
        <v>234</v>
      </c>
      <c r="H218" t="s">
        <v>234</v>
      </c>
      <c r="I218" t="s">
        <v>235</v>
      </c>
      <c r="J218" t="s">
        <v>234</v>
      </c>
      <c r="K218" t="s">
        <v>234</v>
      </c>
      <c r="L218" t="s">
        <v>234</v>
      </c>
      <c r="M218" t="s">
        <v>234</v>
      </c>
      <c r="N218" t="s">
        <v>234</v>
      </c>
      <c r="Q218" t="s">
        <v>234</v>
      </c>
      <c r="R218" t="s">
        <v>234</v>
      </c>
      <c r="S218" t="s">
        <v>234</v>
      </c>
      <c r="T218" t="s">
        <v>241</v>
      </c>
      <c r="U218" t="s">
        <v>235</v>
      </c>
      <c r="V218" t="s">
        <v>234</v>
      </c>
      <c r="W218" t="s">
        <v>236</v>
      </c>
      <c r="X218" t="s">
        <v>234</v>
      </c>
      <c r="Y218" t="s">
        <v>234</v>
      </c>
      <c r="Z218" t="s">
        <v>236</v>
      </c>
      <c r="AA218" t="s">
        <v>234</v>
      </c>
      <c r="AB218" t="s">
        <v>234</v>
      </c>
      <c r="AC218" t="s">
        <v>234</v>
      </c>
      <c r="AF218" t="s">
        <v>234</v>
      </c>
      <c r="AG218" t="s">
        <v>234</v>
      </c>
      <c r="AH218" t="s">
        <v>236</v>
      </c>
      <c r="AI218" t="s">
        <v>234</v>
      </c>
      <c r="AJ218" t="s">
        <v>237</v>
      </c>
      <c r="AK218" t="s">
        <v>234</v>
      </c>
      <c r="AL218" t="s">
        <v>234</v>
      </c>
      <c r="AM218" t="s">
        <v>234</v>
      </c>
      <c r="AN218" t="s">
        <v>234</v>
      </c>
      <c r="AO218" t="s">
        <v>234</v>
      </c>
      <c r="AP218" t="s">
        <v>234</v>
      </c>
      <c r="AQ218" t="s">
        <v>234</v>
      </c>
      <c r="AR218" t="s">
        <v>237</v>
      </c>
      <c r="AU218" t="s">
        <v>234</v>
      </c>
      <c r="AV218" t="s">
        <v>234</v>
      </c>
      <c r="AW218" t="s">
        <v>234</v>
      </c>
      <c r="AX218" t="s">
        <v>236</v>
      </c>
      <c r="AY218" t="s">
        <v>241</v>
      </c>
      <c r="AZ218" t="s">
        <v>234</v>
      </c>
      <c r="BA218" t="s">
        <v>236</v>
      </c>
      <c r="BB218" t="s">
        <v>234</v>
      </c>
      <c r="BC218" t="s">
        <v>234</v>
      </c>
      <c r="BD218" t="s">
        <v>234</v>
      </c>
      <c r="BE218" t="s">
        <v>234</v>
      </c>
      <c r="BH218" t="s">
        <v>234</v>
      </c>
      <c r="BI218" t="s">
        <v>234</v>
      </c>
      <c r="BJ218" t="s">
        <v>234</v>
      </c>
      <c r="BK218" t="s">
        <v>241</v>
      </c>
      <c r="BL218" t="s">
        <v>234</v>
      </c>
      <c r="BM218" t="s">
        <v>234</v>
      </c>
      <c r="BN218" t="s">
        <v>234</v>
      </c>
      <c r="BO218" t="s">
        <v>234</v>
      </c>
      <c r="BP218" t="s">
        <v>234</v>
      </c>
      <c r="BQ218" t="s">
        <v>234</v>
      </c>
      <c r="BR218" t="s">
        <v>234</v>
      </c>
      <c r="BS218" t="s">
        <v>234</v>
      </c>
      <c r="BT218" t="s">
        <v>236</v>
      </c>
      <c r="BW218" t="s">
        <v>234</v>
      </c>
      <c r="BX218" t="s">
        <v>234</v>
      </c>
      <c r="BY218" t="s">
        <v>234</v>
      </c>
      <c r="BZ218" t="s">
        <v>234</v>
      </c>
      <c r="CA218" t="s">
        <v>234</v>
      </c>
      <c r="CB218" t="s">
        <v>234</v>
      </c>
      <c r="CC218" t="s">
        <v>238</v>
      </c>
      <c r="CD218" t="s">
        <v>234</v>
      </c>
      <c r="CE218" t="s">
        <v>234</v>
      </c>
      <c r="CF218" t="s">
        <v>234</v>
      </c>
      <c r="CG218" t="s">
        <v>234</v>
      </c>
      <c r="CH218" t="s">
        <v>234</v>
      </c>
      <c r="CK218" t="s">
        <v>234</v>
      </c>
      <c r="CL218" t="s">
        <v>241</v>
      </c>
      <c r="CM218" t="s">
        <v>234</v>
      </c>
      <c r="CN218" t="s">
        <v>234</v>
      </c>
      <c r="CO218" t="s">
        <v>234</v>
      </c>
      <c r="CP218" t="s">
        <v>234</v>
      </c>
      <c r="CQ218" t="s">
        <v>234</v>
      </c>
      <c r="DF218" t="s">
        <v>234</v>
      </c>
      <c r="DG218" t="s">
        <v>234</v>
      </c>
      <c r="DH218" t="s">
        <v>234</v>
      </c>
      <c r="DI218" t="s">
        <v>234</v>
      </c>
      <c r="DJ218" t="s">
        <v>234</v>
      </c>
      <c r="DK218" t="s">
        <v>234</v>
      </c>
      <c r="DL218" t="s">
        <v>234</v>
      </c>
      <c r="DM218" t="s">
        <v>234</v>
      </c>
      <c r="DN218" t="s">
        <v>234</v>
      </c>
      <c r="DO218" t="s">
        <v>234</v>
      </c>
      <c r="DP218" t="s">
        <v>234</v>
      </c>
      <c r="DQ218" t="s">
        <v>237</v>
      </c>
      <c r="DR218" t="s">
        <v>234</v>
      </c>
      <c r="DS218" t="s">
        <v>234</v>
      </c>
      <c r="DT218" t="s">
        <v>234</v>
      </c>
      <c r="DX218" t="s">
        <v>234</v>
      </c>
      <c r="DY218" t="s">
        <v>234</v>
      </c>
      <c r="DZ218" t="s">
        <v>234</v>
      </c>
      <c r="EA218" t="s">
        <v>234</v>
      </c>
      <c r="EB218" t="s">
        <v>235</v>
      </c>
      <c r="EC218" t="s">
        <v>234</v>
      </c>
      <c r="ED218" t="s">
        <v>234</v>
      </c>
      <c r="EE218" t="s">
        <v>234</v>
      </c>
      <c r="EF218" t="s">
        <v>234</v>
      </c>
      <c r="EG218" t="s">
        <v>234</v>
      </c>
      <c r="EH218" t="s">
        <v>234</v>
      </c>
      <c r="EI218" t="s">
        <v>234</v>
      </c>
      <c r="EJ218" t="s">
        <v>234</v>
      </c>
      <c r="EK218" t="s">
        <v>234</v>
      </c>
      <c r="EL218" t="s">
        <v>234</v>
      </c>
      <c r="EM218" t="s">
        <v>234</v>
      </c>
      <c r="EN218" t="s">
        <v>234</v>
      </c>
      <c r="EO218" t="s">
        <v>234</v>
      </c>
      <c r="EP218" t="s">
        <v>234</v>
      </c>
      <c r="EQ218" t="s">
        <v>234</v>
      </c>
      <c r="ER218" t="s">
        <v>234</v>
      </c>
      <c r="ES218" t="s">
        <v>234</v>
      </c>
      <c r="ET218" t="s">
        <v>234</v>
      </c>
      <c r="EU218" t="s">
        <v>234</v>
      </c>
      <c r="EV218" t="s">
        <v>234</v>
      </c>
      <c r="EW218" t="s">
        <v>234</v>
      </c>
      <c r="EX218" t="s">
        <v>234</v>
      </c>
      <c r="EY218" t="s">
        <v>234</v>
      </c>
      <c r="EZ218" t="s">
        <v>234</v>
      </c>
      <c r="FA218" t="s">
        <v>234</v>
      </c>
      <c r="FB218" t="s">
        <v>234</v>
      </c>
      <c r="FC218" t="s">
        <v>234</v>
      </c>
      <c r="FD218" t="s">
        <v>234</v>
      </c>
      <c r="FE218" t="s">
        <v>234</v>
      </c>
      <c r="FF218" t="s">
        <v>234</v>
      </c>
      <c r="FG218" t="s">
        <v>234</v>
      </c>
      <c r="FH218" t="s">
        <v>234</v>
      </c>
      <c r="FI218" t="s">
        <v>234</v>
      </c>
      <c r="FJ218" t="s">
        <v>241</v>
      </c>
      <c r="FK218" t="s">
        <v>234</v>
      </c>
      <c r="FL218" t="s">
        <v>234</v>
      </c>
      <c r="FM218" t="s">
        <v>234</v>
      </c>
      <c r="FN218" t="s">
        <v>241</v>
      </c>
      <c r="FO218" t="s">
        <v>234</v>
      </c>
      <c r="FP218" t="s">
        <v>234</v>
      </c>
      <c r="FQ218" t="s">
        <v>234</v>
      </c>
      <c r="FR218" t="s">
        <v>234</v>
      </c>
      <c r="FU218" t="s">
        <v>234</v>
      </c>
      <c r="FV218" t="s">
        <v>234</v>
      </c>
      <c r="FW218" t="s">
        <v>234</v>
      </c>
      <c r="FX218" t="s">
        <v>234</v>
      </c>
      <c r="FY218" t="s">
        <v>234</v>
      </c>
      <c r="FZ218" t="s">
        <v>234</v>
      </c>
      <c r="GA218" t="s">
        <v>234</v>
      </c>
      <c r="GB218" t="s">
        <v>234</v>
      </c>
      <c r="GC218" t="s">
        <v>234</v>
      </c>
      <c r="GD218" t="s">
        <v>234</v>
      </c>
      <c r="GE218" t="s">
        <v>234</v>
      </c>
      <c r="GF218" t="s">
        <v>234</v>
      </c>
      <c r="GG218" t="s">
        <v>234</v>
      </c>
      <c r="GH218" t="s">
        <v>234</v>
      </c>
      <c r="GI218" t="s">
        <v>234</v>
      </c>
      <c r="GJ218" t="s">
        <v>234</v>
      </c>
      <c r="GK218" t="s">
        <v>234</v>
      </c>
      <c r="GL218" t="s">
        <v>234</v>
      </c>
      <c r="GM218" t="s">
        <v>234</v>
      </c>
      <c r="GN218" t="s">
        <v>234</v>
      </c>
      <c r="GO218" t="s">
        <v>234</v>
      </c>
      <c r="GP218" t="s">
        <v>234</v>
      </c>
      <c r="GQ218" t="s">
        <v>234</v>
      </c>
      <c r="GR218" t="s">
        <v>234</v>
      </c>
      <c r="GS218" t="s">
        <v>234</v>
      </c>
      <c r="GT218" t="s">
        <v>234</v>
      </c>
      <c r="GU218" t="s">
        <v>234</v>
      </c>
      <c r="GV218" t="s">
        <v>234</v>
      </c>
      <c r="GW218" t="s">
        <v>234</v>
      </c>
      <c r="GX218" t="s">
        <v>234</v>
      </c>
      <c r="GY218" t="s">
        <v>234</v>
      </c>
      <c r="GZ218" t="s">
        <v>234</v>
      </c>
      <c r="HA218" t="s">
        <v>234</v>
      </c>
      <c r="HB218" t="s">
        <v>234</v>
      </c>
      <c r="HC218" t="s">
        <v>234</v>
      </c>
      <c r="HD218" t="s">
        <v>235</v>
      </c>
      <c r="HE218" t="s">
        <v>237</v>
      </c>
      <c r="HF218" t="s">
        <v>234</v>
      </c>
      <c r="HG218" t="s">
        <v>234</v>
      </c>
      <c r="HH218" t="s">
        <v>234</v>
      </c>
      <c r="HI218" t="s">
        <v>234</v>
      </c>
      <c r="HJ218" t="s">
        <v>234</v>
      </c>
      <c r="HK218" t="s">
        <v>234</v>
      </c>
      <c r="HL218" t="s">
        <v>234</v>
      </c>
      <c r="HM218" t="s">
        <v>234</v>
      </c>
      <c r="HN218" t="s">
        <v>234</v>
      </c>
      <c r="HO218" t="s">
        <v>234</v>
      </c>
      <c r="HP218" t="s">
        <v>234</v>
      </c>
    </row>
    <row r="219" spans="1:224" x14ac:dyDescent="0.2">
      <c r="A219" t="s">
        <v>455</v>
      </c>
      <c r="B219" t="s">
        <v>236</v>
      </c>
      <c r="C219" t="s">
        <v>236</v>
      </c>
      <c r="D219" t="s">
        <v>238</v>
      </c>
      <c r="E219" t="s">
        <v>234</v>
      </c>
      <c r="F219" t="s">
        <v>234</v>
      </c>
      <c r="G219" t="s">
        <v>236</v>
      </c>
      <c r="H219" t="s">
        <v>238</v>
      </c>
      <c r="I219" t="s">
        <v>238</v>
      </c>
      <c r="J219" t="s">
        <v>234</v>
      </c>
      <c r="K219" t="s">
        <v>234</v>
      </c>
      <c r="L219" t="s">
        <v>234</v>
      </c>
      <c r="M219" t="s">
        <v>234</v>
      </c>
      <c r="N219" t="s">
        <v>234</v>
      </c>
      <c r="Q219" t="s">
        <v>234</v>
      </c>
      <c r="R219" t="s">
        <v>234</v>
      </c>
      <c r="S219" t="s">
        <v>236</v>
      </c>
      <c r="T219" t="s">
        <v>236</v>
      </c>
      <c r="U219" t="s">
        <v>234</v>
      </c>
      <c r="V219" t="s">
        <v>234</v>
      </c>
      <c r="W219" t="s">
        <v>236</v>
      </c>
      <c r="X219" t="s">
        <v>236</v>
      </c>
      <c r="Y219" t="s">
        <v>236</v>
      </c>
      <c r="Z219" t="s">
        <v>236</v>
      </c>
      <c r="AA219" t="s">
        <v>236</v>
      </c>
      <c r="AB219" t="s">
        <v>236</v>
      </c>
      <c r="AC219" t="s">
        <v>236</v>
      </c>
      <c r="AF219" t="s">
        <v>234</v>
      </c>
      <c r="AG219" t="s">
        <v>238</v>
      </c>
      <c r="AH219" t="s">
        <v>236</v>
      </c>
      <c r="AI219" t="s">
        <v>234</v>
      </c>
      <c r="AJ219" t="s">
        <v>234</v>
      </c>
      <c r="AK219" t="s">
        <v>238</v>
      </c>
      <c r="AL219" t="s">
        <v>238</v>
      </c>
      <c r="AM219" t="s">
        <v>237</v>
      </c>
      <c r="AN219" t="s">
        <v>234</v>
      </c>
      <c r="AO219" t="s">
        <v>237</v>
      </c>
      <c r="AP219" t="s">
        <v>234</v>
      </c>
      <c r="AQ219" t="s">
        <v>234</v>
      </c>
      <c r="AR219" t="s">
        <v>234</v>
      </c>
      <c r="AU219" t="s">
        <v>234</v>
      </c>
      <c r="AV219" t="s">
        <v>234</v>
      </c>
      <c r="AW219" t="s">
        <v>234</v>
      </c>
      <c r="AX219" t="s">
        <v>236</v>
      </c>
      <c r="AY219" t="s">
        <v>234</v>
      </c>
      <c r="AZ219" t="s">
        <v>236</v>
      </c>
      <c r="BA219" t="s">
        <v>238</v>
      </c>
      <c r="BB219" t="s">
        <v>234</v>
      </c>
      <c r="BC219" t="s">
        <v>234</v>
      </c>
      <c r="BD219" t="s">
        <v>234</v>
      </c>
      <c r="BE219" t="s">
        <v>234</v>
      </c>
      <c r="BH219" t="s">
        <v>234</v>
      </c>
      <c r="BI219" t="s">
        <v>237</v>
      </c>
      <c r="BJ219" t="s">
        <v>234</v>
      </c>
      <c r="BK219" t="s">
        <v>237</v>
      </c>
      <c r="BL219" t="s">
        <v>234</v>
      </c>
      <c r="BM219" t="s">
        <v>234</v>
      </c>
      <c r="BN219" t="s">
        <v>234</v>
      </c>
      <c r="BO219" t="s">
        <v>234</v>
      </c>
      <c r="BP219" t="s">
        <v>234</v>
      </c>
      <c r="BQ219" t="s">
        <v>234</v>
      </c>
      <c r="BR219" t="s">
        <v>234</v>
      </c>
      <c r="BS219" t="s">
        <v>234</v>
      </c>
      <c r="BT219" t="s">
        <v>236</v>
      </c>
      <c r="BW219" t="s">
        <v>234</v>
      </c>
      <c r="BX219" t="s">
        <v>234</v>
      </c>
      <c r="BY219" t="s">
        <v>236</v>
      </c>
      <c r="BZ219" t="s">
        <v>236</v>
      </c>
      <c r="CA219" t="s">
        <v>236</v>
      </c>
      <c r="CB219" t="s">
        <v>236</v>
      </c>
      <c r="CC219" t="s">
        <v>238</v>
      </c>
      <c r="CD219" t="s">
        <v>237</v>
      </c>
      <c r="CE219" t="s">
        <v>234</v>
      </c>
      <c r="CF219" t="s">
        <v>234</v>
      </c>
      <c r="CG219" t="s">
        <v>234</v>
      </c>
      <c r="CH219" t="s">
        <v>234</v>
      </c>
      <c r="CK219" t="s">
        <v>234</v>
      </c>
      <c r="CL219" t="s">
        <v>238</v>
      </c>
      <c r="CM219" t="s">
        <v>234</v>
      </c>
      <c r="CN219" t="s">
        <v>234</v>
      </c>
      <c r="CO219" t="s">
        <v>234</v>
      </c>
      <c r="CP219" t="s">
        <v>237</v>
      </c>
      <c r="CQ219" t="s">
        <v>234</v>
      </c>
      <c r="DF219" t="s">
        <v>234</v>
      </c>
      <c r="DG219" t="s">
        <v>234</v>
      </c>
      <c r="DH219" t="s">
        <v>234</v>
      </c>
      <c r="DI219" t="s">
        <v>234</v>
      </c>
      <c r="DJ219" t="s">
        <v>234</v>
      </c>
      <c r="DK219" t="s">
        <v>237</v>
      </c>
      <c r="DL219" t="s">
        <v>234</v>
      </c>
      <c r="DM219" t="s">
        <v>234</v>
      </c>
      <c r="DN219" t="s">
        <v>234</v>
      </c>
      <c r="DO219" t="s">
        <v>234</v>
      </c>
      <c r="DP219" t="s">
        <v>234</v>
      </c>
      <c r="DQ219" t="s">
        <v>234</v>
      </c>
      <c r="DR219" t="s">
        <v>234</v>
      </c>
      <c r="DS219" t="s">
        <v>234</v>
      </c>
      <c r="DT219" t="s">
        <v>234</v>
      </c>
      <c r="DX219" t="s">
        <v>234</v>
      </c>
      <c r="DY219" t="s">
        <v>234</v>
      </c>
      <c r="DZ219" t="s">
        <v>234</v>
      </c>
      <c r="EA219" t="s">
        <v>234</v>
      </c>
      <c r="EB219" t="s">
        <v>234</v>
      </c>
      <c r="EC219" t="s">
        <v>234</v>
      </c>
      <c r="ED219" t="s">
        <v>234</v>
      </c>
      <c r="EE219" t="s">
        <v>234</v>
      </c>
      <c r="EF219" t="s">
        <v>237</v>
      </c>
      <c r="EG219" t="s">
        <v>234</v>
      </c>
      <c r="EH219" t="s">
        <v>234</v>
      </c>
      <c r="EI219" t="s">
        <v>234</v>
      </c>
      <c r="EJ219" t="s">
        <v>234</v>
      </c>
      <c r="EK219" t="s">
        <v>234</v>
      </c>
      <c r="EL219" t="s">
        <v>234</v>
      </c>
      <c r="EM219" t="s">
        <v>234</v>
      </c>
      <c r="EN219" t="s">
        <v>234</v>
      </c>
      <c r="EO219" t="s">
        <v>234</v>
      </c>
      <c r="EP219" t="s">
        <v>234</v>
      </c>
      <c r="EQ219" t="s">
        <v>234</v>
      </c>
      <c r="ER219" t="s">
        <v>234</v>
      </c>
      <c r="ES219" t="s">
        <v>234</v>
      </c>
      <c r="ET219" t="s">
        <v>234</v>
      </c>
      <c r="EU219" t="s">
        <v>234</v>
      </c>
      <c r="EV219" t="s">
        <v>234</v>
      </c>
      <c r="EW219" t="s">
        <v>234</v>
      </c>
      <c r="EX219" t="s">
        <v>234</v>
      </c>
      <c r="EY219" t="s">
        <v>234</v>
      </c>
      <c r="EZ219" t="s">
        <v>234</v>
      </c>
      <c r="FA219" t="s">
        <v>234</v>
      </c>
      <c r="FB219" t="s">
        <v>234</v>
      </c>
      <c r="FC219" t="s">
        <v>234</v>
      </c>
      <c r="FD219" t="s">
        <v>234</v>
      </c>
      <c r="FE219" t="s">
        <v>234</v>
      </c>
      <c r="FF219" t="s">
        <v>234</v>
      </c>
      <c r="FG219" t="s">
        <v>234</v>
      </c>
      <c r="FH219" t="s">
        <v>237</v>
      </c>
      <c r="FI219" t="s">
        <v>234</v>
      </c>
      <c r="FJ219" t="s">
        <v>234</v>
      </c>
      <c r="FK219" t="s">
        <v>234</v>
      </c>
      <c r="FL219" t="s">
        <v>234</v>
      </c>
      <c r="FM219" t="s">
        <v>234</v>
      </c>
      <c r="FN219" t="s">
        <v>234</v>
      </c>
      <c r="FO219" t="s">
        <v>234</v>
      </c>
      <c r="FP219" t="s">
        <v>234</v>
      </c>
      <c r="FQ219" t="s">
        <v>234</v>
      </c>
      <c r="FR219" t="s">
        <v>234</v>
      </c>
      <c r="FU219" t="s">
        <v>234</v>
      </c>
      <c r="FV219" t="s">
        <v>234</v>
      </c>
      <c r="FW219" t="s">
        <v>234</v>
      </c>
      <c r="FX219" t="s">
        <v>234</v>
      </c>
      <c r="FY219" t="s">
        <v>234</v>
      </c>
      <c r="FZ219" t="s">
        <v>234</v>
      </c>
      <c r="GA219" t="s">
        <v>234</v>
      </c>
      <c r="GB219" t="s">
        <v>234</v>
      </c>
      <c r="GC219" t="s">
        <v>234</v>
      </c>
      <c r="GD219" t="s">
        <v>234</v>
      </c>
      <c r="GE219" t="s">
        <v>234</v>
      </c>
      <c r="GF219" t="s">
        <v>234</v>
      </c>
      <c r="GG219" t="s">
        <v>234</v>
      </c>
      <c r="GH219" t="s">
        <v>234</v>
      </c>
      <c r="GI219" t="s">
        <v>234</v>
      </c>
      <c r="GJ219" t="s">
        <v>234</v>
      </c>
      <c r="GK219" t="s">
        <v>234</v>
      </c>
      <c r="GL219" t="s">
        <v>234</v>
      </c>
      <c r="GM219" t="s">
        <v>234</v>
      </c>
      <c r="GN219" t="s">
        <v>234</v>
      </c>
      <c r="GO219" t="s">
        <v>234</v>
      </c>
      <c r="GP219" t="s">
        <v>234</v>
      </c>
      <c r="GQ219" t="s">
        <v>234</v>
      </c>
      <c r="GR219" t="s">
        <v>234</v>
      </c>
      <c r="GS219" t="s">
        <v>234</v>
      </c>
      <c r="GT219" t="s">
        <v>234</v>
      </c>
      <c r="GU219" t="s">
        <v>234</v>
      </c>
      <c r="GV219" t="s">
        <v>234</v>
      </c>
      <c r="GW219" t="s">
        <v>234</v>
      </c>
      <c r="GX219" t="s">
        <v>234</v>
      </c>
      <c r="GY219" t="s">
        <v>234</v>
      </c>
      <c r="GZ219" t="s">
        <v>234</v>
      </c>
      <c r="HA219" t="s">
        <v>234</v>
      </c>
      <c r="HB219" t="s">
        <v>234</v>
      </c>
      <c r="HC219" t="s">
        <v>234</v>
      </c>
      <c r="HD219" t="s">
        <v>234</v>
      </c>
      <c r="HE219" t="s">
        <v>234</v>
      </c>
      <c r="HF219" t="s">
        <v>234</v>
      </c>
      <c r="HG219" t="s">
        <v>234</v>
      </c>
      <c r="HH219" t="s">
        <v>234</v>
      </c>
      <c r="HI219" t="s">
        <v>234</v>
      </c>
      <c r="HJ219" t="s">
        <v>234</v>
      </c>
      <c r="HK219" t="s">
        <v>234</v>
      </c>
      <c r="HL219" t="s">
        <v>236</v>
      </c>
      <c r="HM219" t="s">
        <v>234</v>
      </c>
      <c r="HN219" t="s">
        <v>234</v>
      </c>
      <c r="HO219" t="s">
        <v>234</v>
      </c>
      <c r="HP219" t="s">
        <v>234</v>
      </c>
    </row>
    <row r="220" spans="1:224" x14ac:dyDescent="0.2">
      <c r="A220" t="s">
        <v>456</v>
      </c>
      <c r="B220" t="s">
        <v>234</v>
      </c>
      <c r="C220" t="s">
        <v>234</v>
      </c>
      <c r="D220" t="s">
        <v>234</v>
      </c>
      <c r="E220" t="s">
        <v>234</v>
      </c>
      <c r="F220" t="s">
        <v>234</v>
      </c>
      <c r="G220" t="s">
        <v>234</v>
      </c>
      <c r="H220" t="s">
        <v>234</v>
      </c>
      <c r="I220" t="s">
        <v>234</v>
      </c>
      <c r="J220" t="s">
        <v>234</v>
      </c>
      <c r="K220" t="s">
        <v>234</v>
      </c>
      <c r="L220" t="s">
        <v>234</v>
      </c>
      <c r="M220" t="s">
        <v>234</v>
      </c>
      <c r="N220" t="s">
        <v>234</v>
      </c>
      <c r="Q220" t="s">
        <v>234</v>
      </c>
      <c r="R220" t="s">
        <v>234</v>
      </c>
      <c r="S220" t="s">
        <v>234</v>
      </c>
      <c r="T220" t="s">
        <v>234</v>
      </c>
      <c r="U220" t="s">
        <v>234</v>
      </c>
      <c r="V220" t="s">
        <v>234</v>
      </c>
      <c r="W220" t="s">
        <v>236</v>
      </c>
      <c r="X220" t="s">
        <v>234</v>
      </c>
      <c r="Y220" t="s">
        <v>234</v>
      </c>
      <c r="Z220" t="s">
        <v>236</v>
      </c>
      <c r="AA220" t="s">
        <v>234</v>
      </c>
      <c r="AB220" t="s">
        <v>234</v>
      </c>
      <c r="AC220" t="s">
        <v>234</v>
      </c>
      <c r="AF220" t="s">
        <v>234</v>
      </c>
      <c r="AG220" t="s">
        <v>234</v>
      </c>
      <c r="AH220" t="s">
        <v>236</v>
      </c>
      <c r="AI220" t="s">
        <v>234</v>
      </c>
      <c r="AJ220" t="s">
        <v>234</v>
      </c>
      <c r="AK220" t="s">
        <v>234</v>
      </c>
      <c r="AL220" t="s">
        <v>234</v>
      </c>
      <c r="AM220" t="s">
        <v>234</v>
      </c>
      <c r="AN220" t="s">
        <v>234</v>
      </c>
      <c r="AO220" t="s">
        <v>234</v>
      </c>
      <c r="AP220" t="s">
        <v>234</v>
      </c>
      <c r="AQ220" t="s">
        <v>234</v>
      </c>
      <c r="AR220" t="s">
        <v>234</v>
      </c>
      <c r="AU220" t="s">
        <v>234</v>
      </c>
      <c r="AV220" t="s">
        <v>234</v>
      </c>
      <c r="AW220" t="s">
        <v>234</v>
      </c>
      <c r="AX220" t="s">
        <v>236</v>
      </c>
      <c r="AY220" t="s">
        <v>234</v>
      </c>
      <c r="AZ220" t="s">
        <v>234</v>
      </c>
      <c r="BA220" t="s">
        <v>234</v>
      </c>
      <c r="BB220" t="s">
        <v>234</v>
      </c>
      <c r="BC220" t="s">
        <v>234</v>
      </c>
      <c r="BD220" t="s">
        <v>234</v>
      </c>
      <c r="BE220" t="s">
        <v>234</v>
      </c>
      <c r="BH220" t="s">
        <v>234</v>
      </c>
      <c r="BI220" t="s">
        <v>234</v>
      </c>
      <c r="BJ220" t="s">
        <v>234</v>
      </c>
      <c r="BK220" t="s">
        <v>234</v>
      </c>
      <c r="BL220" t="s">
        <v>234</v>
      </c>
      <c r="BM220" t="s">
        <v>234</v>
      </c>
      <c r="BN220" t="s">
        <v>234</v>
      </c>
      <c r="BO220" t="s">
        <v>234</v>
      </c>
      <c r="BP220" t="s">
        <v>234</v>
      </c>
      <c r="BQ220" t="s">
        <v>234</v>
      </c>
      <c r="BR220" t="s">
        <v>234</v>
      </c>
      <c r="BS220" t="s">
        <v>234</v>
      </c>
      <c r="BT220" t="s">
        <v>236</v>
      </c>
      <c r="BW220" t="s">
        <v>234</v>
      </c>
      <c r="BX220" t="s">
        <v>234</v>
      </c>
      <c r="BY220" t="s">
        <v>234</v>
      </c>
      <c r="BZ220" t="s">
        <v>234</v>
      </c>
      <c r="CA220" t="s">
        <v>234</v>
      </c>
      <c r="CB220" t="s">
        <v>234</v>
      </c>
      <c r="CC220" t="s">
        <v>238</v>
      </c>
      <c r="CD220" t="s">
        <v>234</v>
      </c>
      <c r="CE220" t="s">
        <v>234</v>
      </c>
      <c r="CF220" t="s">
        <v>234</v>
      </c>
      <c r="CG220" t="s">
        <v>234</v>
      </c>
      <c r="CH220" t="s">
        <v>234</v>
      </c>
      <c r="CK220" t="s">
        <v>234</v>
      </c>
      <c r="CL220" t="s">
        <v>234</v>
      </c>
      <c r="CM220" t="s">
        <v>234</v>
      </c>
      <c r="CN220" t="s">
        <v>234</v>
      </c>
      <c r="CO220" t="s">
        <v>234</v>
      </c>
      <c r="CP220" t="s">
        <v>234</v>
      </c>
      <c r="CQ220" t="s">
        <v>234</v>
      </c>
      <c r="DF220" t="s">
        <v>234</v>
      </c>
      <c r="DG220" t="s">
        <v>234</v>
      </c>
      <c r="DH220" t="s">
        <v>234</v>
      </c>
      <c r="DI220" t="s">
        <v>234</v>
      </c>
      <c r="DJ220" t="s">
        <v>234</v>
      </c>
      <c r="DK220" t="s">
        <v>234</v>
      </c>
      <c r="DL220" t="s">
        <v>234</v>
      </c>
      <c r="DM220" t="s">
        <v>234</v>
      </c>
      <c r="DN220" t="s">
        <v>234</v>
      </c>
      <c r="DO220" t="s">
        <v>234</v>
      </c>
      <c r="DP220" t="s">
        <v>234</v>
      </c>
      <c r="DQ220" t="s">
        <v>234</v>
      </c>
      <c r="DR220" t="s">
        <v>234</v>
      </c>
      <c r="DS220" t="s">
        <v>234</v>
      </c>
      <c r="DT220" t="s">
        <v>234</v>
      </c>
      <c r="DX220" t="s">
        <v>234</v>
      </c>
      <c r="DY220" t="s">
        <v>234</v>
      </c>
      <c r="DZ220" t="s">
        <v>234</v>
      </c>
      <c r="EA220" t="s">
        <v>234</v>
      </c>
      <c r="EB220" t="s">
        <v>234</v>
      </c>
      <c r="EC220" t="s">
        <v>234</v>
      </c>
      <c r="ED220" t="s">
        <v>234</v>
      </c>
      <c r="EE220" t="s">
        <v>234</v>
      </c>
      <c r="EF220" t="s">
        <v>234</v>
      </c>
      <c r="EG220" t="s">
        <v>234</v>
      </c>
      <c r="EH220" t="s">
        <v>234</v>
      </c>
      <c r="EI220" t="s">
        <v>234</v>
      </c>
      <c r="EJ220" t="s">
        <v>234</v>
      </c>
      <c r="EK220" t="s">
        <v>234</v>
      </c>
      <c r="EL220" t="s">
        <v>234</v>
      </c>
      <c r="EM220" t="s">
        <v>234</v>
      </c>
      <c r="EN220" t="s">
        <v>234</v>
      </c>
      <c r="EO220" t="s">
        <v>234</v>
      </c>
      <c r="EP220" t="s">
        <v>234</v>
      </c>
      <c r="EQ220" t="s">
        <v>234</v>
      </c>
      <c r="ER220" t="s">
        <v>234</v>
      </c>
      <c r="ES220" t="s">
        <v>234</v>
      </c>
      <c r="ET220" t="s">
        <v>234</v>
      </c>
      <c r="EU220" t="s">
        <v>234</v>
      </c>
      <c r="EV220" t="s">
        <v>234</v>
      </c>
      <c r="EW220" t="s">
        <v>234</v>
      </c>
      <c r="EX220" t="s">
        <v>234</v>
      </c>
      <c r="EY220" t="s">
        <v>234</v>
      </c>
      <c r="EZ220" t="s">
        <v>234</v>
      </c>
      <c r="FA220" t="s">
        <v>234</v>
      </c>
      <c r="FB220" t="s">
        <v>234</v>
      </c>
      <c r="FC220" t="s">
        <v>234</v>
      </c>
      <c r="FD220" t="s">
        <v>234</v>
      </c>
      <c r="FE220" t="s">
        <v>234</v>
      </c>
      <c r="FF220" t="s">
        <v>234</v>
      </c>
      <c r="FG220" t="s">
        <v>234</v>
      </c>
      <c r="FH220" t="s">
        <v>234</v>
      </c>
      <c r="FI220" t="s">
        <v>234</v>
      </c>
      <c r="FJ220" t="s">
        <v>234</v>
      </c>
      <c r="FK220" t="s">
        <v>234</v>
      </c>
      <c r="FL220" t="s">
        <v>234</v>
      </c>
      <c r="FM220" t="s">
        <v>234</v>
      </c>
      <c r="FN220" t="s">
        <v>234</v>
      </c>
      <c r="FO220" t="s">
        <v>234</v>
      </c>
      <c r="FP220" t="s">
        <v>234</v>
      </c>
      <c r="FQ220" t="s">
        <v>234</v>
      </c>
      <c r="FR220" t="s">
        <v>234</v>
      </c>
      <c r="FU220" t="s">
        <v>234</v>
      </c>
      <c r="FV220" t="s">
        <v>234</v>
      </c>
      <c r="FW220" t="s">
        <v>234</v>
      </c>
      <c r="FX220" t="s">
        <v>234</v>
      </c>
      <c r="FY220" t="s">
        <v>234</v>
      </c>
      <c r="FZ220" t="s">
        <v>234</v>
      </c>
      <c r="GA220" t="s">
        <v>234</v>
      </c>
      <c r="GB220" t="s">
        <v>234</v>
      </c>
      <c r="GC220" t="s">
        <v>234</v>
      </c>
      <c r="GD220" t="s">
        <v>237</v>
      </c>
      <c r="GE220" t="s">
        <v>234</v>
      </c>
      <c r="GF220" t="s">
        <v>234</v>
      </c>
      <c r="GG220" t="s">
        <v>234</v>
      </c>
      <c r="GH220" t="s">
        <v>234</v>
      </c>
      <c r="GI220" t="s">
        <v>234</v>
      </c>
      <c r="GJ220" t="s">
        <v>234</v>
      </c>
      <c r="GK220" t="s">
        <v>234</v>
      </c>
      <c r="GL220" t="s">
        <v>234</v>
      </c>
      <c r="GM220" t="s">
        <v>234</v>
      </c>
      <c r="GN220" t="s">
        <v>234</v>
      </c>
      <c r="GO220" t="s">
        <v>234</v>
      </c>
      <c r="GP220" t="s">
        <v>234</v>
      </c>
      <c r="GQ220" t="s">
        <v>234</v>
      </c>
      <c r="GR220" t="s">
        <v>234</v>
      </c>
      <c r="GS220" t="s">
        <v>234</v>
      </c>
      <c r="GT220" t="s">
        <v>234</v>
      </c>
      <c r="GU220" t="s">
        <v>234</v>
      </c>
      <c r="GV220" t="s">
        <v>234</v>
      </c>
      <c r="GW220" t="s">
        <v>234</v>
      </c>
      <c r="GX220" t="s">
        <v>234</v>
      </c>
      <c r="GY220" t="s">
        <v>234</v>
      </c>
      <c r="GZ220" t="s">
        <v>234</v>
      </c>
      <c r="HA220" t="s">
        <v>234</v>
      </c>
      <c r="HB220" t="s">
        <v>234</v>
      </c>
      <c r="HC220" t="s">
        <v>238</v>
      </c>
      <c r="HD220" t="s">
        <v>234</v>
      </c>
      <c r="HE220" t="s">
        <v>234</v>
      </c>
      <c r="HF220" t="s">
        <v>234</v>
      </c>
      <c r="HG220" t="s">
        <v>234</v>
      </c>
      <c r="HH220" t="s">
        <v>234</v>
      </c>
      <c r="HI220" t="s">
        <v>234</v>
      </c>
      <c r="HJ220" t="s">
        <v>234</v>
      </c>
      <c r="HK220" t="s">
        <v>234</v>
      </c>
      <c r="HL220" t="s">
        <v>234</v>
      </c>
      <c r="HM220" t="s">
        <v>234</v>
      </c>
      <c r="HN220" t="s">
        <v>234</v>
      </c>
      <c r="HO220" t="s">
        <v>234</v>
      </c>
      <c r="HP220" t="s">
        <v>234</v>
      </c>
    </row>
    <row r="221" spans="1:224" x14ac:dyDescent="0.2">
      <c r="A221" t="s">
        <v>457</v>
      </c>
      <c r="B221" t="s">
        <v>234</v>
      </c>
      <c r="C221" t="s">
        <v>234</v>
      </c>
      <c r="D221" t="s">
        <v>236</v>
      </c>
      <c r="E221" t="s">
        <v>234</v>
      </c>
      <c r="F221" t="s">
        <v>234</v>
      </c>
      <c r="G221" t="s">
        <v>234</v>
      </c>
      <c r="H221" t="s">
        <v>234</v>
      </c>
      <c r="I221" t="s">
        <v>234</v>
      </c>
      <c r="J221" t="s">
        <v>234</v>
      </c>
      <c r="K221" t="s">
        <v>234</v>
      </c>
      <c r="L221" t="s">
        <v>234</v>
      </c>
      <c r="M221" t="s">
        <v>234</v>
      </c>
      <c r="N221" t="s">
        <v>234</v>
      </c>
      <c r="Q221" t="s">
        <v>234</v>
      </c>
      <c r="R221" t="s">
        <v>234</v>
      </c>
      <c r="S221" t="s">
        <v>234</v>
      </c>
      <c r="T221" t="s">
        <v>234</v>
      </c>
      <c r="U221" t="s">
        <v>234</v>
      </c>
      <c r="V221" t="s">
        <v>234</v>
      </c>
      <c r="W221" t="s">
        <v>236</v>
      </c>
      <c r="X221" t="s">
        <v>234</v>
      </c>
      <c r="Y221" t="s">
        <v>234</v>
      </c>
      <c r="Z221" t="s">
        <v>236</v>
      </c>
      <c r="AA221" t="s">
        <v>234</v>
      </c>
      <c r="AB221" t="s">
        <v>234</v>
      </c>
      <c r="AC221" t="s">
        <v>234</v>
      </c>
      <c r="AF221" t="s">
        <v>234</v>
      </c>
      <c r="AG221" t="s">
        <v>234</v>
      </c>
      <c r="AH221" t="s">
        <v>236</v>
      </c>
      <c r="AI221" t="s">
        <v>234</v>
      </c>
      <c r="AJ221" t="s">
        <v>234</v>
      </c>
      <c r="AK221" t="s">
        <v>234</v>
      </c>
      <c r="AL221" t="s">
        <v>234</v>
      </c>
      <c r="AM221" t="s">
        <v>234</v>
      </c>
      <c r="AN221" t="s">
        <v>234</v>
      </c>
      <c r="AO221" t="s">
        <v>234</v>
      </c>
      <c r="AP221" t="s">
        <v>234</v>
      </c>
      <c r="AQ221" t="s">
        <v>234</v>
      </c>
      <c r="AR221" t="s">
        <v>234</v>
      </c>
      <c r="AU221" t="s">
        <v>234</v>
      </c>
      <c r="AV221" t="s">
        <v>234</v>
      </c>
      <c r="AW221" t="s">
        <v>234</v>
      </c>
      <c r="AX221" t="s">
        <v>236</v>
      </c>
      <c r="AY221" t="s">
        <v>234</v>
      </c>
      <c r="AZ221" t="s">
        <v>234</v>
      </c>
      <c r="BA221" t="s">
        <v>234</v>
      </c>
      <c r="BB221" t="s">
        <v>234</v>
      </c>
      <c r="BC221" t="s">
        <v>234</v>
      </c>
      <c r="BD221" t="s">
        <v>234</v>
      </c>
      <c r="BE221" t="s">
        <v>234</v>
      </c>
      <c r="BH221" t="s">
        <v>234</v>
      </c>
      <c r="BI221" t="s">
        <v>234</v>
      </c>
      <c r="BJ221" t="s">
        <v>234</v>
      </c>
      <c r="BK221" t="s">
        <v>234</v>
      </c>
      <c r="BL221" t="s">
        <v>234</v>
      </c>
      <c r="BM221" t="s">
        <v>234</v>
      </c>
      <c r="BN221" t="s">
        <v>234</v>
      </c>
      <c r="BO221" t="s">
        <v>234</v>
      </c>
      <c r="BP221" t="s">
        <v>236</v>
      </c>
      <c r="BQ221" t="s">
        <v>234</v>
      </c>
      <c r="BR221" t="s">
        <v>234</v>
      </c>
      <c r="BS221" t="s">
        <v>234</v>
      </c>
      <c r="BT221" t="s">
        <v>236</v>
      </c>
      <c r="BW221" t="s">
        <v>234</v>
      </c>
      <c r="BX221" t="s">
        <v>234</v>
      </c>
      <c r="BY221" t="s">
        <v>234</v>
      </c>
      <c r="BZ221" t="s">
        <v>234</v>
      </c>
      <c r="CA221" t="s">
        <v>234</v>
      </c>
      <c r="CB221" t="s">
        <v>234</v>
      </c>
      <c r="CC221" t="s">
        <v>238</v>
      </c>
      <c r="CD221" t="s">
        <v>234</v>
      </c>
      <c r="CE221" t="s">
        <v>234</v>
      </c>
      <c r="CF221" t="s">
        <v>234</v>
      </c>
      <c r="CG221" t="s">
        <v>234</v>
      </c>
      <c r="CH221" t="s">
        <v>234</v>
      </c>
      <c r="CK221" t="s">
        <v>234</v>
      </c>
      <c r="CL221" t="s">
        <v>234</v>
      </c>
      <c r="CM221" t="s">
        <v>234</v>
      </c>
      <c r="CN221" t="s">
        <v>234</v>
      </c>
      <c r="CO221" t="s">
        <v>234</v>
      </c>
      <c r="CP221" t="s">
        <v>234</v>
      </c>
      <c r="CQ221" t="s">
        <v>234</v>
      </c>
      <c r="DF221" t="s">
        <v>234</v>
      </c>
      <c r="DG221" t="s">
        <v>234</v>
      </c>
      <c r="DH221" t="s">
        <v>234</v>
      </c>
      <c r="DI221" t="s">
        <v>234</v>
      </c>
      <c r="DJ221" t="s">
        <v>234</v>
      </c>
      <c r="DK221" t="s">
        <v>234</v>
      </c>
      <c r="DL221" t="s">
        <v>234</v>
      </c>
      <c r="DM221" t="s">
        <v>234</v>
      </c>
      <c r="DN221" t="s">
        <v>234</v>
      </c>
      <c r="DO221" t="s">
        <v>234</v>
      </c>
      <c r="DP221" t="s">
        <v>234</v>
      </c>
      <c r="DQ221" t="s">
        <v>234</v>
      </c>
      <c r="DR221" t="s">
        <v>234</v>
      </c>
      <c r="DS221" t="s">
        <v>234</v>
      </c>
      <c r="DT221" t="s">
        <v>234</v>
      </c>
      <c r="DX221" t="s">
        <v>234</v>
      </c>
      <c r="DY221" t="s">
        <v>234</v>
      </c>
      <c r="DZ221" t="s">
        <v>234</v>
      </c>
      <c r="EA221" t="s">
        <v>234</v>
      </c>
      <c r="EB221" t="s">
        <v>235</v>
      </c>
      <c r="EC221" t="s">
        <v>234</v>
      </c>
      <c r="ED221" t="s">
        <v>234</v>
      </c>
      <c r="EE221" t="s">
        <v>234</v>
      </c>
      <c r="EF221" t="s">
        <v>234</v>
      </c>
      <c r="EG221" t="s">
        <v>234</v>
      </c>
      <c r="EH221" t="s">
        <v>234</v>
      </c>
      <c r="EI221" t="s">
        <v>234</v>
      </c>
      <c r="EJ221" t="s">
        <v>234</v>
      </c>
      <c r="EK221" t="s">
        <v>234</v>
      </c>
      <c r="EL221" t="s">
        <v>237</v>
      </c>
      <c r="EM221" t="s">
        <v>234</v>
      </c>
      <c r="EN221" t="s">
        <v>234</v>
      </c>
      <c r="EO221" t="s">
        <v>234</v>
      </c>
      <c r="EP221" t="s">
        <v>234</v>
      </c>
      <c r="EQ221" t="s">
        <v>234</v>
      </c>
      <c r="ER221" t="s">
        <v>234</v>
      </c>
      <c r="ES221" t="s">
        <v>234</v>
      </c>
      <c r="ET221" t="s">
        <v>234</v>
      </c>
      <c r="EU221" t="s">
        <v>234</v>
      </c>
      <c r="EV221" t="s">
        <v>234</v>
      </c>
      <c r="EW221" t="s">
        <v>234</v>
      </c>
      <c r="EX221" t="s">
        <v>234</v>
      </c>
      <c r="EY221" t="s">
        <v>234</v>
      </c>
      <c r="EZ221" t="s">
        <v>234</v>
      </c>
      <c r="FA221" t="s">
        <v>234</v>
      </c>
      <c r="FB221" t="s">
        <v>234</v>
      </c>
      <c r="FC221" t="s">
        <v>234</v>
      </c>
      <c r="FD221" t="s">
        <v>241</v>
      </c>
      <c r="FE221" t="s">
        <v>234</v>
      </c>
      <c r="FF221" t="s">
        <v>234</v>
      </c>
      <c r="FG221" t="s">
        <v>234</v>
      </c>
      <c r="FH221" t="s">
        <v>234</v>
      </c>
      <c r="FI221" t="s">
        <v>234</v>
      </c>
      <c r="FJ221" t="s">
        <v>234</v>
      </c>
      <c r="FK221" t="s">
        <v>234</v>
      </c>
      <c r="FL221" t="s">
        <v>234</v>
      </c>
      <c r="FM221" t="s">
        <v>234</v>
      </c>
      <c r="FN221" t="s">
        <v>234</v>
      </c>
      <c r="FO221" t="s">
        <v>234</v>
      </c>
      <c r="FP221" t="s">
        <v>234</v>
      </c>
      <c r="FQ221" t="s">
        <v>234</v>
      </c>
      <c r="FR221" t="s">
        <v>234</v>
      </c>
      <c r="FU221" t="s">
        <v>234</v>
      </c>
      <c r="FV221" t="s">
        <v>234</v>
      </c>
      <c r="FW221" t="s">
        <v>234</v>
      </c>
      <c r="FX221" t="s">
        <v>234</v>
      </c>
      <c r="FY221" t="s">
        <v>234</v>
      </c>
      <c r="FZ221" t="s">
        <v>234</v>
      </c>
      <c r="GA221" t="s">
        <v>234</v>
      </c>
      <c r="GB221" t="s">
        <v>234</v>
      </c>
      <c r="GC221" t="s">
        <v>234</v>
      </c>
      <c r="GD221" t="s">
        <v>234</v>
      </c>
      <c r="GE221" t="s">
        <v>241</v>
      </c>
      <c r="GF221" t="s">
        <v>234</v>
      </c>
      <c r="GG221" t="s">
        <v>237</v>
      </c>
      <c r="GH221" t="s">
        <v>234</v>
      </c>
      <c r="GI221" t="s">
        <v>234</v>
      </c>
      <c r="GJ221" t="s">
        <v>234</v>
      </c>
      <c r="GK221" t="s">
        <v>237</v>
      </c>
      <c r="GL221" t="s">
        <v>237</v>
      </c>
      <c r="GM221" t="s">
        <v>234</v>
      </c>
      <c r="GN221" t="s">
        <v>234</v>
      </c>
      <c r="GO221" t="s">
        <v>234</v>
      </c>
      <c r="GP221" t="s">
        <v>234</v>
      </c>
      <c r="GQ221" t="s">
        <v>234</v>
      </c>
      <c r="GR221" t="s">
        <v>234</v>
      </c>
      <c r="GS221" t="s">
        <v>234</v>
      </c>
      <c r="GT221" t="s">
        <v>234</v>
      </c>
      <c r="GU221" t="s">
        <v>234</v>
      </c>
      <c r="GV221" t="s">
        <v>234</v>
      </c>
      <c r="GW221" t="s">
        <v>234</v>
      </c>
      <c r="GX221" t="s">
        <v>234</v>
      </c>
      <c r="GY221" t="s">
        <v>234</v>
      </c>
      <c r="GZ221" t="s">
        <v>234</v>
      </c>
      <c r="HA221" t="s">
        <v>234</v>
      </c>
      <c r="HB221" t="s">
        <v>234</v>
      </c>
      <c r="HC221" t="s">
        <v>234</v>
      </c>
      <c r="HD221" t="s">
        <v>234</v>
      </c>
      <c r="HE221" t="s">
        <v>234</v>
      </c>
      <c r="HF221" t="s">
        <v>234</v>
      </c>
      <c r="HG221" t="s">
        <v>234</v>
      </c>
      <c r="HH221" t="s">
        <v>234</v>
      </c>
      <c r="HI221" t="s">
        <v>234</v>
      </c>
      <c r="HJ221" t="s">
        <v>241</v>
      </c>
      <c r="HK221" t="s">
        <v>234</v>
      </c>
      <c r="HL221" t="s">
        <v>234</v>
      </c>
      <c r="HM221" t="s">
        <v>234</v>
      </c>
      <c r="HN221" t="s">
        <v>234</v>
      </c>
      <c r="HO221" t="s">
        <v>234</v>
      </c>
      <c r="HP221" t="s">
        <v>234</v>
      </c>
    </row>
    <row r="222" spans="1:224" x14ac:dyDescent="0.2">
      <c r="A222" t="s">
        <v>458</v>
      </c>
      <c r="B222" t="s">
        <v>234</v>
      </c>
      <c r="C222" t="s">
        <v>234</v>
      </c>
      <c r="D222" t="s">
        <v>234</v>
      </c>
      <c r="E222" t="s">
        <v>234</v>
      </c>
      <c r="F222" t="s">
        <v>238</v>
      </c>
      <c r="G222" t="s">
        <v>234</v>
      </c>
      <c r="H222" t="s">
        <v>234</v>
      </c>
      <c r="I222" t="s">
        <v>235</v>
      </c>
      <c r="J222" t="s">
        <v>234</v>
      </c>
      <c r="K222" t="s">
        <v>234</v>
      </c>
      <c r="L222" t="s">
        <v>234</v>
      </c>
      <c r="M222" t="s">
        <v>234</v>
      </c>
      <c r="N222" t="s">
        <v>234</v>
      </c>
      <c r="Q222" t="s">
        <v>241</v>
      </c>
      <c r="R222" t="s">
        <v>234</v>
      </c>
      <c r="S222" t="s">
        <v>234</v>
      </c>
      <c r="T222" t="s">
        <v>234</v>
      </c>
      <c r="U222" t="s">
        <v>234</v>
      </c>
      <c r="V222" t="s">
        <v>234</v>
      </c>
      <c r="W222" t="s">
        <v>241</v>
      </c>
      <c r="X222" t="s">
        <v>234</v>
      </c>
      <c r="Y222" t="s">
        <v>234</v>
      </c>
      <c r="Z222" t="s">
        <v>241</v>
      </c>
      <c r="AA222" t="s">
        <v>234</v>
      </c>
      <c r="AB222" t="s">
        <v>234</v>
      </c>
      <c r="AC222" t="s">
        <v>234</v>
      </c>
      <c r="AF222" t="s">
        <v>234</v>
      </c>
      <c r="AG222" t="s">
        <v>234</v>
      </c>
      <c r="AH222" t="s">
        <v>241</v>
      </c>
      <c r="AI222" t="s">
        <v>234</v>
      </c>
      <c r="AJ222" t="s">
        <v>241</v>
      </c>
      <c r="AK222" t="s">
        <v>234</v>
      </c>
      <c r="AL222" t="s">
        <v>234</v>
      </c>
      <c r="AM222" t="s">
        <v>234</v>
      </c>
      <c r="AN222" t="s">
        <v>234</v>
      </c>
      <c r="AO222" t="s">
        <v>234</v>
      </c>
      <c r="AP222" t="s">
        <v>234</v>
      </c>
      <c r="AQ222" t="s">
        <v>234</v>
      </c>
      <c r="AR222" t="s">
        <v>234</v>
      </c>
      <c r="AU222" t="s">
        <v>234</v>
      </c>
      <c r="AV222" t="s">
        <v>234</v>
      </c>
      <c r="AW222" t="s">
        <v>234</v>
      </c>
      <c r="AX222" t="s">
        <v>236</v>
      </c>
      <c r="AY222" t="s">
        <v>234</v>
      </c>
      <c r="AZ222" t="s">
        <v>234</v>
      </c>
      <c r="BA222" t="s">
        <v>238</v>
      </c>
      <c r="BB222" t="s">
        <v>234</v>
      </c>
      <c r="BC222" t="s">
        <v>238</v>
      </c>
      <c r="BD222" t="s">
        <v>234</v>
      </c>
      <c r="BE222" t="s">
        <v>234</v>
      </c>
      <c r="BH222" t="s">
        <v>234</v>
      </c>
      <c r="BI222" t="s">
        <v>234</v>
      </c>
      <c r="BJ222" t="s">
        <v>234</v>
      </c>
      <c r="BK222" t="s">
        <v>234</v>
      </c>
      <c r="BL222" t="s">
        <v>234</v>
      </c>
      <c r="BM222" t="s">
        <v>234</v>
      </c>
      <c r="BN222" t="s">
        <v>234</v>
      </c>
      <c r="BO222" t="s">
        <v>234</v>
      </c>
      <c r="BP222" t="s">
        <v>234</v>
      </c>
      <c r="BQ222" t="s">
        <v>234</v>
      </c>
      <c r="BR222" t="s">
        <v>234</v>
      </c>
      <c r="BS222" t="s">
        <v>234</v>
      </c>
      <c r="BT222" t="s">
        <v>236</v>
      </c>
      <c r="BW222" t="s">
        <v>234</v>
      </c>
      <c r="BX222" t="s">
        <v>234</v>
      </c>
      <c r="BY222" t="s">
        <v>234</v>
      </c>
      <c r="BZ222" t="s">
        <v>234</v>
      </c>
      <c r="CA222" t="s">
        <v>234</v>
      </c>
      <c r="CB222" t="s">
        <v>234</v>
      </c>
      <c r="CC222" t="s">
        <v>238</v>
      </c>
      <c r="CD222" t="s">
        <v>234</v>
      </c>
      <c r="CE222" t="s">
        <v>234</v>
      </c>
      <c r="CF222" t="s">
        <v>234</v>
      </c>
      <c r="CG222" t="s">
        <v>234</v>
      </c>
      <c r="CH222" t="s">
        <v>234</v>
      </c>
      <c r="CK222" t="s">
        <v>234</v>
      </c>
      <c r="CL222" t="s">
        <v>234</v>
      </c>
      <c r="CM222" t="s">
        <v>234</v>
      </c>
      <c r="CN222" t="s">
        <v>234</v>
      </c>
      <c r="CO222" t="s">
        <v>238</v>
      </c>
      <c r="CP222" t="s">
        <v>238</v>
      </c>
      <c r="CQ222" t="s">
        <v>234</v>
      </c>
      <c r="DF222" t="s">
        <v>234</v>
      </c>
      <c r="DG222" t="s">
        <v>234</v>
      </c>
      <c r="DH222" t="s">
        <v>234</v>
      </c>
      <c r="DI222" t="s">
        <v>234</v>
      </c>
      <c r="DJ222" t="s">
        <v>234</v>
      </c>
      <c r="DK222" t="s">
        <v>234</v>
      </c>
      <c r="DL222" t="s">
        <v>234</v>
      </c>
      <c r="DM222" t="s">
        <v>234</v>
      </c>
      <c r="DN222" t="s">
        <v>234</v>
      </c>
      <c r="DO222" t="s">
        <v>234</v>
      </c>
      <c r="DP222" t="s">
        <v>234</v>
      </c>
      <c r="DQ222" t="s">
        <v>234</v>
      </c>
      <c r="DR222" t="s">
        <v>234</v>
      </c>
      <c r="DS222" t="s">
        <v>234</v>
      </c>
      <c r="DT222" t="s">
        <v>234</v>
      </c>
      <c r="DX222" t="s">
        <v>234</v>
      </c>
      <c r="DY222" t="s">
        <v>234</v>
      </c>
      <c r="DZ222" t="s">
        <v>234</v>
      </c>
      <c r="EA222" t="s">
        <v>234</v>
      </c>
      <c r="EB222" t="s">
        <v>236</v>
      </c>
      <c r="EC222" t="s">
        <v>234</v>
      </c>
      <c r="ED222" t="s">
        <v>234</v>
      </c>
      <c r="EE222" t="s">
        <v>234</v>
      </c>
      <c r="EF222" t="s">
        <v>234</v>
      </c>
      <c r="EG222" t="s">
        <v>234</v>
      </c>
      <c r="EH222" t="s">
        <v>234</v>
      </c>
      <c r="EI222" t="s">
        <v>234</v>
      </c>
      <c r="EJ222" t="s">
        <v>234</v>
      </c>
      <c r="EK222" t="s">
        <v>234</v>
      </c>
      <c r="EL222" t="s">
        <v>234</v>
      </c>
      <c r="EM222" t="s">
        <v>234</v>
      </c>
      <c r="EN222" t="s">
        <v>241</v>
      </c>
      <c r="EO222" t="s">
        <v>234</v>
      </c>
      <c r="EP222" t="s">
        <v>234</v>
      </c>
      <c r="EQ222" t="s">
        <v>234</v>
      </c>
      <c r="ER222" t="s">
        <v>234</v>
      </c>
      <c r="ES222" t="s">
        <v>234</v>
      </c>
      <c r="ET222" t="s">
        <v>234</v>
      </c>
      <c r="EU222" t="s">
        <v>234</v>
      </c>
      <c r="EV222" t="s">
        <v>234</v>
      </c>
      <c r="EW222" t="s">
        <v>234</v>
      </c>
      <c r="EX222" t="s">
        <v>234</v>
      </c>
      <c r="EY222" t="s">
        <v>234</v>
      </c>
      <c r="EZ222" t="s">
        <v>234</v>
      </c>
      <c r="FA222" t="s">
        <v>234</v>
      </c>
      <c r="FB222" t="s">
        <v>234</v>
      </c>
      <c r="FC222" t="s">
        <v>234</v>
      </c>
      <c r="FD222" t="s">
        <v>234</v>
      </c>
      <c r="FE222" t="s">
        <v>234</v>
      </c>
      <c r="FF222" t="s">
        <v>234</v>
      </c>
      <c r="FG222" t="s">
        <v>234</v>
      </c>
      <c r="FH222" t="s">
        <v>234</v>
      </c>
      <c r="FI222" t="s">
        <v>234</v>
      </c>
      <c r="FJ222" t="s">
        <v>234</v>
      </c>
      <c r="FK222" t="s">
        <v>234</v>
      </c>
      <c r="FL222" t="s">
        <v>234</v>
      </c>
      <c r="FM222" t="s">
        <v>234</v>
      </c>
      <c r="FN222" t="s">
        <v>241</v>
      </c>
      <c r="FO222" t="s">
        <v>234</v>
      </c>
      <c r="FP222" t="s">
        <v>234</v>
      </c>
      <c r="FQ222" t="s">
        <v>234</v>
      </c>
      <c r="FR222" t="s">
        <v>234</v>
      </c>
      <c r="FU222" t="s">
        <v>234</v>
      </c>
      <c r="FV222" t="s">
        <v>234</v>
      </c>
      <c r="FW222" t="s">
        <v>234</v>
      </c>
      <c r="FX222" t="s">
        <v>234</v>
      </c>
      <c r="FY222" t="s">
        <v>234</v>
      </c>
      <c r="FZ222" t="s">
        <v>234</v>
      </c>
      <c r="GA222" t="s">
        <v>234</v>
      </c>
      <c r="GB222" t="s">
        <v>234</v>
      </c>
      <c r="GC222" t="s">
        <v>234</v>
      </c>
      <c r="GD222" t="s">
        <v>234</v>
      </c>
      <c r="GE222" t="s">
        <v>234</v>
      </c>
      <c r="GF222" t="s">
        <v>234</v>
      </c>
      <c r="GG222" t="s">
        <v>234</v>
      </c>
      <c r="GH222" t="s">
        <v>234</v>
      </c>
      <c r="GI222" t="s">
        <v>234</v>
      </c>
      <c r="GJ222" t="s">
        <v>234</v>
      </c>
      <c r="GK222" t="s">
        <v>234</v>
      </c>
      <c r="GL222" t="s">
        <v>234</v>
      </c>
      <c r="GM222" t="s">
        <v>234</v>
      </c>
      <c r="GN222" t="s">
        <v>234</v>
      </c>
      <c r="GO222" t="s">
        <v>234</v>
      </c>
      <c r="GP222" t="s">
        <v>234</v>
      </c>
      <c r="GQ222" t="s">
        <v>234</v>
      </c>
      <c r="GR222" t="s">
        <v>234</v>
      </c>
      <c r="GS222" t="s">
        <v>234</v>
      </c>
      <c r="GT222" t="s">
        <v>234</v>
      </c>
      <c r="GU222" t="s">
        <v>234</v>
      </c>
      <c r="GV222" t="s">
        <v>234</v>
      </c>
      <c r="GW222" t="s">
        <v>234</v>
      </c>
      <c r="GX222" t="s">
        <v>234</v>
      </c>
      <c r="GY222" t="s">
        <v>234</v>
      </c>
      <c r="GZ222" t="s">
        <v>234</v>
      </c>
      <c r="HA222" t="s">
        <v>234</v>
      </c>
      <c r="HB222" t="s">
        <v>234</v>
      </c>
      <c r="HC222" t="s">
        <v>238</v>
      </c>
      <c r="HD222" t="s">
        <v>234</v>
      </c>
      <c r="HE222" t="s">
        <v>234</v>
      </c>
      <c r="HF222" t="s">
        <v>234</v>
      </c>
      <c r="HG222" t="s">
        <v>234</v>
      </c>
      <c r="HH222" t="s">
        <v>234</v>
      </c>
      <c r="HI222" t="s">
        <v>234</v>
      </c>
      <c r="HJ222" t="s">
        <v>234</v>
      </c>
      <c r="HK222" t="s">
        <v>234</v>
      </c>
      <c r="HL222" t="s">
        <v>234</v>
      </c>
      <c r="HM222" t="s">
        <v>234</v>
      </c>
      <c r="HN222" t="s">
        <v>234</v>
      </c>
      <c r="HO222" t="s">
        <v>234</v>
      </c>
      <c r="HP222" t="s">
        <v>234</v>
      </c>
    </row>
    <row r="223" spans="1:224" x14ac:dyDescent="0.2">
      <c r="A223" t="s">
        <v>459</v>
      </c>
      <c r="B223" t="s">
        <v>237</v>
      </c>
      <c r="C223" t="s">
        <v>237</v>
      </c>
      <c r="D223" t="s">
        <v>237</v>
      </c>
      <c r="E223" t="s">
        <v>234</v>
      </c>
      <c r="F223" t="s">
        <v>237</v>
      </c>
      <c r="G223" t="s">
        <v>237</v>
      </c>
      <c r="H223" t="s">
        <v>237</v>
      </c>
      <c r="I223" t="s">
        <v>235</v>
      </c>
      <c r="J223" t="s">
        <v>237</v>
      </c>
      <c r="K223" t="s">
        <v>237</v>
      </c>
      <c r="L223" t="s">
        <v>234</v>
      </c>
      <c r="M223" t="s">
        <v>237</v>
      </c>
      <c r="N223" t="s">
        <v>237</v>
      </c>
      <c r="Q223" t="s">
        <v>234</v>
      </c>
      <c r="R223" t="s">
        <v>234</v>
      </c>
      <c r="S223" t="s">
        <v>234</v>
      </c>
      <c r="T223" t="s">
        <v>234</v>
      </c>
      <c r="U223" t="s">
        <v>234</v>
      </c>
      <c r="V223" t="s">
        <v>234</v>
      </c>
      <c r="W223" t="s">
        <v>236</v>
      </c>
      <c r="X223" t="s">
        <v>234</v>
      </c>
      <c r="Y223" t="s">
        <v>234</v>
      </c>
      <c r="Z223" t="s">
        <v>236</v>
      </c>
      <c r="AA223" t="s">
        <v>234</v>
      </c>
      <c r="AB223" t="s">
        <v>234</v>
      </c>
      <c r="AC223" t="s">
        <v>234</v>
      </c>
      <c r="AF223" t="s">
        <v>234</v>
      </c>
      <c r="AG223" t="s">
        <v>234</v>
      </c>
      <c r="AH223" t="s">
        <v>236</v>
      </c>
      <c r="AI223" t="s">
        <v>234</v>
      </c>
      <c r="AJ223" t="s">
        <v>234</v>
      </c>
      <c r="AK223" t="s">
        <v>234</v>
      </c>
      <c r="AL223" t="s">
        <v>241</v>
      </c>
      <c r="AM223" t="s">
        <v>234</v>
      </c>
      <c r="AN223" t="s">
        <v>237</v>
      </c>
      <c r="AO223" t="s">
        <v>234</v>
      </c>
      <c r="AP223" t="s">
        <v>234</v>
      </c>
      <c r="AQ223" t="s">
        <v>234</v>
      </c>
      <c r="AR223" t="s">
        <v>241</v>
      </c>
      <c r="AU223" t="s">
        <v>234</v>
      </c>
      <c r="AV223" t="s">
        <v>234</v>
      </c>
      <c r="AW223" t="s">
        <v>234</v>
      </c>
      <c r="AX223" t="s">
        <v>236</v>
      </c>
      <c r="AY223" t="s">
        <v>234</v>
      </c>
      <c r="AZ223" t="s">
        <v>234</v>
      </c>
      <c r="BA223" t="s">
        <v>234</v>
      </c>
      <c r="BB223" t="s">
        <v>234</v>
      </c>
      <c r="BC223" t="s">
        <v>234</v>
      </c>
      <c r="BD223" t="s">
        <v>234</v>
      </c>
      <c r="BE223" t="s">
        <v>234</v>
      </c>
      <c r="BH223" t="s">
        <v>234</v>
      </c>
      <c r="BI223" t="s">
        <v>234</v>
      </c>
      <c r="BJ223" t="s">
        <v>234</v>
      </c>
      <c r="BK223" t="s">
        <v>237</v>
      </c>
      <c r="BL223" t="s">
        <v>234</v>
      </c>
      <c r="BM223" t="s">
        <v>234</v>
      </c>
      <c r="BN223" t="s">
        <v>234</v>
      </c>
      <c r="BO223" t="s">
        <v>234</v>
      </c>
      <c r="BP223" t="s">
        <v>234</v>
      </c>
      <c r="BQ223" t="s">
        <v>234</v>
      </c>
      <c r="BR223" t="s">
        <v>234</v>
      </c>
      <c r="BS223" t="s">
        <v>234</v>
      </c>
      <c r="BT223" t="s">
        <v>236</v>
      </c>
      <c r="BW223" t="s">
        <v>234</v>
      </c>
      <c r="BX223" t="s">
        <v>234</v>
      </c>
      <c r="BY223" t="s">
        <v>234</v>
      </c>
      <c r="BZ223" t="s">
        <v>234</v>
      </c>
      <c r="CA223" t="s">
        <v>234</v>
      </c>
      <c r="CB223" t="s">
        <v>234</v>
      </c>
      <c r="CC223" t="s">
        <v>238</v>
      </c>
      <c r="CD223" t="s">
        <v>234</v>
      </c>
      <c r="CE223" t="s">
        <v>234</v>
      </c>
      <c r="CF223" t="s">
        <v>234</v>
      </c>
      <c r="CG223" t="s">
        <v>234</v>
      </c>
      <c r="CH223" t="s">
        <v>234</v>
      </c>
      <c r="CK223" t="s">
        <v>234</v>
      </c>
      <c r="CL223" t="s">
        <v>234</v>
      </c>
      <c r="CM223" t="s">
        <v>234</v>
      </c>
      <c r="CN223" t="s">
        <v>234</v>
      </c>
      <c r="CO223" t="s">
        <v>234</v>
      </c>
      <c r="CP223" t="s">
        <v>234</v>
      </c>
      <c r="CQ223" t="s">
        <v>234</v>
      </c>
      <c r="DF223" t="s">
        <v>234</v>
      </c>
      <c r="DG223" t="s">
        <v>234</v>
      </c>
      <c r="DH223" t="s">
        <v>234</v>
      </c>
      <c r="DI223" t="s">
        <v>234</v>
      </c>
      <c r="DJ223" t="s">
        <v>234</v>
      </c>
      <c r="DK223" t="s">
        <v>234</v>
      </c>
      <c r="DL223" t="s">
        <v>234</v>
      </c>
      <c r="DM223" t="s">
        <v>234</v>
      </c>
      <c r="DN223" t="s">
        <v>234</v>
      </c>
      <c r="DO223" t="s">
        <v>234</v>
      </c>
      <c r="DP223" t="s">
        <v>241</v>
      </c>
      <c r="DQ223" t="s">
        <v>234</v>
      </c>
      <c r="DR223" t="s">
        <v>234</v>
      </c>
      <c r="DS223" t="s">
        <v>234</v>
      </c>
      <c r="DT223" t="s">
        <v>234</v>
      </c>
      <c r="DX223" t="s">
        <v>234</v>
      </c>
      <c r="DY223" t="s">
        <v>237</v>
      </c>
      <c r="DZ223" t="s">
        <v>234</v>
      </c>
      <c r="EA223" t="s">
        <v>234</v>
      </c>
      <c r="EB223" t="s">
        <v>238</v>
      </c>
      <c r="EC223" t="s">
        <v>234</v>
      </c>
      <c r="ED223" t="s">
        <v>234</v>
      </c>
      <c r="EE223" t="s">
        <v>234</v>
      </c>
      <c r="EF223" t="s">
        <v>234</v>
      </c>
      <c r="EG223" t="s">
        <v>234</v>
      </c>
      <c r="EH223" t="s">
        <v>234</v>
      </c>
      <c r="EI223" t="s">
        <v>234</v>
      </c>
      <c r="EJ223" t="s">
        <v>234</v>
      </c>
      <c r="EK223" t="s">
        <v>234</v>
      </c>
      <c r="EL223" t="s">
        <v>234</v>
      </c>
      <c r="EM223" t="s">
        <v>234</v>
      </c>
      <c r="EN223" t="s">
        <v>234</v>
      </c>
      <c r="EO223" t="s">
        <v>234</v>
      </c>
      <c r="EP223" t="s">
        <v>234</v>
      </c>
      <c r="EQ223" t="s">
        <v>234</v>
      </c>
      <c r="ER223" t="s">
        <v>234</v>
      </c>
      <c r="ES223" t="s">
        <v>234</v>
      </c>
      <c r="ET223" t="s">
        <v>234</v>
      </c>
      <c r="EU223" t="s">
        <v>234</v>
      </c>
      <c r="EV223" t="s">
        <v>234</v>
      </c>
      <c r="EW223" t="s">
        <v>234</v>
      </c>
      <c r="EX223" t="s">
        <v>234</v>
      </c>
      <c r="EY223" t="s">
        <v>234</v>
      </c>
      <c r="EZ223" t="s">
        <v>234</v>
      </c>
      <c r="FA223" t="s">
        <v>234</v>
      </c>
      <c r="FB223" t="s">
        <v>234</v>
      </c>
      <c r="FC223" t="s">
        <v>234</v>
      </c>
      <c r="FD223" t="s">
        <v>234</v>
      </c>
      <c r="FE223" t="s">
        <v>234</v>
      </c>
      <c r="FF223" t="s">
        <v>234</v>
      </c>
      <c r="FG223" t="s">
        <v>234</v>
      </c>
      <c r="FH223" t="s">
        <v>237</v>
      </c>
      <c r="FI223" t="s">
        <v>234</v>
      </c>
      <c r="FJ223" t="s">
        <v>234</v>
      </c>
      <c r="FK223" t="s">
        <v>234</v>
      </c>
      <c r="FL223" t="s">
        <v>234</v>
      </c>
      <c r="FM223" t="s">
        <v>234</v>
      </c>
      <c r="FN223" t="s">
        <v>234</v>
      </c>
      <c r="FO223" t="s">
        <v>234</v>
      </c>
      <c r="FP223" t="s">
        <v>234</v>
      </c>
      <c r="FQ223" t="s">
        <v>234</v>
      </c>
      <c r="FR223" t="s">
        <v>234</v>
      </c>
      <c r="FU223" t="s">
        <v>234</v>
      </c>
      <c r="FV223" t="s">
        <v>234</v>
      </c>
      <c r="FW223" t="s">
        <v>234</v>
      </c>
      <c r="FX223" t="s">
        <v>234</v>
      </c>
      <c r="FY223" t="s">
        <v>234</v>
      </c>
      <c r="FZ223" t="s">
        <v>234</v>
      </c>
      <c r="GA223" t="s">
        <v>234</v>
      </c>
      <c r="GB223" t="s">
        <v>234</v>
      </c>
      <c r="GC223" t="s">
        <v>234</v>
      </c>
      <c r="GD223" t="s">
        <v>234</v>
      </c>
      <c r="GE223" t="s">
        <v>234</v>
      </c>
      <c r="GF223" t="s">
        <v>234</v>
      </c>
      <c r="GG223" t="s">
        <v>241</v>
      </c>
      <c r="GH223" t="s">
        <v>241</v>
      </c>
      <c r="GI223" t="s">
        <v>234</v>
      </c>
      <c r="GJ223" t="s">
        <v>236</v>
      </c>
      <c r="GK223" t="s">
        <v>241</v>
      </c>
      <c r="GL223" t="s">
        <v>236</v>
      </c>
      <c r="GM223" t="s">
        <v>234</v>
      </c>
      <c r="GN223" t="s">
        <v>234</v>
      </c>
      <c r="GO223" t="s">
        <v>234</v>
      </c>
      <c r="GP223" t="s">
        <v>234</v>
      </c>
      <c r="GQ223" t="s">
        <v>234</v>
      </c>
      <c r="GR223" t="s">
        <v>234</v>
      </c>
      <c r="GS223" t="s">
        <v>234</v>
      </c>
      <c r="GT223" t="s">
        <v>234</v>
      </c>
      <c r="GU223" t="s">
        <v>234</v>
      </c>
      <c r="GV223" t="s">
        <v>234</v>
      </c>
      <c r="GW223" t="s">
        <v>234</v>
      </c>
      <c r="GX223" t="s">
        <v>234</v>
      </c>
      <c r="GY223" t="s">
        <v>234</v>
      </c>
      <c r="GZ223" t="s">
        <v>234</v>
      </c>
      <c r="HA223" t="s">
        <v>234</v>
      </c>
      <c r="HB223" t="s">
        <v>234</v>
      </c>
      <c r="HC223" t="s">
        <v>234</v>
      </c>
      <c r="HD223" t="s">
        <v>234</v>
      </c>
      <c r="HE223" t="s">
        <v>234</v>
      </c>
      <c r="HF223" t="s">
        <v>234</v>
      </c>
      <c r="HG223" t="s">
        <v>234</v>
      </c>
      <c r="HH223" t="s">
        <v>234</v>
      </c>
      <c r="HI223" t="s">
        <v>234</v>
      </c>
      <c r="HJ223" t="s">
        <v>234</v>
      </c>
      <c r="HK223" t="s">
        <v>234</v>
      </c>
      <c r="HL223" t="s">
        <v>234</v>
      </c>
      <c r="HM223" t="s">
        <v>234</v>
      </c>
      <c r="HN223" t="s">
        <v>234</v>
      </c>
      <c r="HO223" t="s">
        <v>234</v>
      </c>
      <c r="HP223" t="s">
        <v>234</v>
      </c>
    </row>
    <row r="224" spans="1:224" x14ac:dyDescent="0.2">
      <c r="A224" t="s">
        <v>460</v>
      </c>
      <c r="B224" t="s">
        <v>234</v>
      </c>
      <c r="C224" t="s">
        <v>234</v>
      </c>
      <c r="D224" t="s">
        <v>234</v>
      </c>
      <c r="E224" t="s">
        <v>234</v>
      </c>
      <c r="F224" t="s">
        <v>234</v>
      </c>
      <c r="G224" t="s">
        <v>234</v>
      </c>
      <c r="H224" t="s">
        <v>234</v>
      </c>
      <c r="I224" t="s">
        <v>234</v>
      </c>
      <c r="J224" t="s">
        <v>234</v>
      </c>
      <c r="K224" t="s">
        <v>234</v>
      </c>
      <c r="L224" t="s">
        <v>234</v>
      </c>
      <c r="M224" t="s">
        <v>234</v>
      </c>
      <c r="N224" t="s">
        <v>234</v>
      </c>
      <c r="Q224" t="s">
        <v>234</v>
      </c>
      <c r="R224" t="s">
        <v>234</v>
      </c>
      <c r="S224" t="s">
        <v>241</v>
      </c>
      <c r="T224" t="s">
        <v>234</v>
      </c>
      <c r="U224" t="s">
        <v>234</v>
      </c>
      <c r="V224" t="s">
        <v>234</v>
      </c>
      <c r="W224" t="s">
        <v>236</v>
      </c>
      <c r="X224" t="s">
        <v>234</v>
      </c>
      <c r="Y224" t="s">
        <v>234</v>
      </c>
      <c r="Z224" t="s">
        <v>236</v>
      </c>
      <c r="AA224" t="s">
        <v>234</v>
      </c>
      <c r="AB224" t="s">
        <v>234</v>
      </c>
      <c r="AC224" t="s">
        <v>234</v>
      </c>
      <c r="AF224" t="s">
        <v>234</v>
      </c>
      <c r="AG224" t="s">
        <v>234</v>
      </c>
      <c r="AH224" t="s">
        <v>236</v>
      </c>
      <c r="AI224" t="s">
        <v>234</v>
      </c>
      <c r="AJ224" t="s">
        <v>234</v>
      </c>
      <c r="AK224" t="s">
        <v>234</v>
      </c>
      <c r="AL224" t="s">
        <v>234</v>
      </c>
      <c r="AM224" t="s">
        <v>234</v>
      </c>
      <c r="AN224" t="s">
        <v>234</v>
      </c>
      <c r="AO224" t="s">
        <v>234</v>
      </c>
      <c r="AP224" t="s">
        <v>234</v>
      </c>
      <c r="AQ224" t="s">
        <v>234</v>
      </c>
      <c r="AR224" t="s">
        <v>234</v>
      </c>
      <c r="AU224" t="s">
        <v>234</v>
      </c>
      <c r="AV224" t="s">
        <v>234</v>
      </c>
      <c r="AW224" t="s">
        <v>234</v>
      </c>
      <c r="AX224" t="s">
        <v>236</v>
      </c>
      <c r="AY224" t="s">
        <v>234</v>
      </c>
      <c r="AZ224" t="s">
        <v>234</v>
      </c>
      <c r="BA224" t="s">
        <v>234</v>
      </c>
      <c r="BB224" t="s">
        <v>241</v>
      </c>
      <c r="BC224" t="s">
        <v>234</v>
      </c>
      <c r="BD224" t="s">
        <v>234</v>
      </c>
      <c r="BE224" t="s">
        <v>234</v>
      </c>
      <c r="BH224" t="s">
        <v>234</v>
      </c>
      <c r="BI224" t="s">
        <v>234</v>
      </c>
      <c r="BJ224" t="s">
        <v>234</v>
      </c>
      <c r="BK224" t="s">
        <v>234</v>
      </c>
      <c r="BL224" t="s">
        <v>234</v>
      </c>
      <c r="BM224" t="s">
        <v>234</v>
      </c>
      <c r="BN224" t="s">
        <v>234</v>
      </c>
      <c r="BO224" t="s">
        <v>234</v>
      </c>
      <c r="BP224" t="s">
        <v>234</v>
      </c>
      <c r="BQ224" t="s">
        <v>234</v>
      </c>
      <c r="BR224" t="s">
        <v>234</v>
      </c>
      <c r="BS224" t="s">
        <v>234</v>
      </c>
      <c r="BT224" t="s">
        <v>236</v>
      </c>
      <c r="BW224" t="s">
        <v>234</v>
      </c>
      <c r="BX224" t="s">
        <v>234</v>
      </c>
      <c r="BY224" t="s">
        <v>234</v>
      </c>
      <c r="BZ224" t="s">
        <v>234</v>
      </c>
      <c r="CA224" t="s">
        <v>234</v>
      </c>
      <c r="CB224" t="s">
        <v>234</v>
      </c>
      <c r="CC224" t="s">
        <v>238</v>
      </c>
      <c r="CD224" t="s">
        <v>234</v>
      </c>
      <c r="CE224" t="s">
        <v>234</v>
      </c>
      <c r="CF224" t="s">
        <v>234</v>
      </c>
      <c r="CG224" t="s">
        <v>234</v>
      </c>
      <c r="CH224" t="s">
        <v>234</v>
      </c>
      <c r="CK224" t="s">
        <v>234</v>
      </c>
      <c r="CL224" t="s">
        <v>234</v>
      </c>
      <c r="CM224" t="s">
        <v>234</v>
      </c>
      <c r="CN224" t="s">
        <v>234</v>
      </c>
      <c r="CO224" t="s">
        <v>234</v>
      </c>
      <c r="CP224" t="s">
        <v>234</v>
      </c>
      <c r="CQ224" t="s">
        <v>234</v>
      </c>
      <c r="DF224" t="s">
        <v>234</v>
      </c>
      <c r="DG224" t="s">
        <v>234</v>
      </c>
      <c r="DH224" t="s">
        <v>234</v>
      </c>
      <c r="DI224" t="s">
        <v>234</v>
      </c>
      <c r="DJ224" t="s">
        <v>234</v>
      </c>
      <c r="DK224" t="s">
        <v>234</v>
      </c>
      <c r="DL224" t="s">
        <v>234</v>
      </c>
      <c r="DM224" t="s">
        <v>234</v>
      </c>
      <c r="DN224" t="s">
        <v>234</v>
      </c>
      <c r="DO224" t="s">
        <v>234</v>
      </c>
      <c r="DP224" t="s">
        <v>234</v>
      </c>
      <c r="DQ224" t="s">
        <v>234</v>
      </c>
      <c r="DR224" t="s">
        <v>234</v>
      </c>
      <c r="DS224" t="s">
        <v>234</v>
      </c>
      <c r="DT224" t="s">
        <v>234</v>
      </c>
      <c r="DX224" t="s">
        <v>234</v>
      </c>
      <c r="DY224" t="s">
        <v>234</v>
      </c>
      <c r="DZ224" t="s">
        <v>234</v>
      </c>
      <c r="EA224" t="s">
        <v>234</v>
      </c>
      <c r="EB224" t="s">
        <v>234</v>
      </c>
      <c r="EC224" t="s">
        <v>234</v>
      </c>
      <c r="ED224" t="s">
        <v>234</v>
      </c>
      <c r="EE224" t="s">
        <v>234</v>
      </c>
      <c r="EF224" t="s">
        <v>234</v>
      </c>
      <c r="EG224" t="s">
        <v>234</v>
      </c>
      <c r="EH224" t="s">
        <v>234</v>
      </c>
      <c r="EI224" t="s">
        <v>234</v>
      </c>
      <c r="EJ224" t="s">
        <v>234</v>
      </c>
      <c r="EK224" t="s">
        <v>234</v>
      </c>
      <c r="EL224" t="s">
        <v>234</v>
      </c>
      <c r="EM224" t="s">
        <v>234</v>
      </c>
      <c r="EN224" t="s">
        <v>234</v>
      </c>
      <c r="EO224" t="s">
        <v>241</v>
      </c>
      <c r="EP224" t="s">
        <v>234</v>
      </c>
      <c r="EQ224" t="s">
        <v>234</v>
      </c>
      <c r="ER224" t="s">
        <v>234</v>
      </c>
      <c r="ES224" t="s">
        <v>234</v>
      </c>
      <c r="ET224" t="s">
        <v>234</v>
      </c>
      <c r="EU224" t="s">
        <v>234</v>
      </c>
      <c r="EV224" t="s">
        <v>234</v>
      </c>
      <c r="EW224" t="s">
        <v>234</v>
      </c>
      <c r="EX224" t="s">
        <v>234</v>
      </c>
      <c r="EY224" t="s">
        <v>234</v>
      </c>
      <c r="EZ224" t="s">
        <v>234</v>
      </c>
      <c r="FA224" t="s">
        <v>234</v>
      </c>
      <c r="FB224" t="s">
        <v>234</v>
      </c>
      <c r="FC224" t="s">
        <v>234</v>
      </c>
      <c r="FD224" t="s">
        <v>234</v>
      </c>
      <c r="FE224" t="s">
        <v>234</v>
      </c>
      <c r="FF224" t="s">
        <v>234</v>
      </c>
      <c r="FG224" t="s">
        <v>234</v>
      </c>
      <c r="FH224" t="s">
        <v>234</v>
      </c>
      <c r="FI224" t="s">
        <v>234</v>
      </c>
      <c r="FJ224" t="s">
        <v>234</v>
      </c>
      <c r="FK224" t="s">
        <v>234</v>
      </c>
      <c r="FL224" t="s">
        <v>234</v>
      </c>
      <c r="FM224" t="s">
        <v>234</v>
      </c>
      <c r="FN224" t="s">
        <v>234</v>
      </c>
      <c r="FO224" t="s">
        <v>234</v>
      </c>
      <c r="FP224" t="s">
        <v>234</v>
      </c>
      <c r="FQ224" t="s">
        <v>234</v>
      </c>
      <c r="FR224" t="s">
        <v>234</v>
      </c>
      <c r="FU224" t="s">
        <v>234</v>
      </c>
      <c r="FV224" t="s">
        <v>234</v>
      </c>
      <c r="FW224" t="s">
        <v>234</v>
      </c>
      <c r="FX224" t="s">
        <v>234</v>
      </c>
      <c r="FY224" t="s">
        <v>234</v>
      </c>
      <c r="FZ224" t="s">
        <v>234</v>
      </c>
      <c r="GA224" t="s">
        <v>234</v>
      </c>
      <c r="GB224" t="s">
        <v>234</v>
      </c>
      <c r="GC224" t="s">
        <v>234</v>
      </c>
      <c r="GD224" t="s">
        <v>238</v>
      </c>
      <c r="GE224" t="s">
        <v>234</v>
      </c>
      <c r="GF224" t="s">
        <v>234</v>
      </c>
      <c r="GG224" t="s">
        <v>234</v>
      </c>
      <c r="GH224" t="s">
        <v>234</v>
      </c>
      <c r="GI224" t="s">
        <v>234</v>
      </c>
      <c r="GJ224" t="s">
        <v>234</v>
      </c>
      <c r="GK224" t="s">
        <v>234</v>
      </c>
      <c r="GL224" t="s">
        <v>234</v>
      </c>
      <c r="GM224" t="s">
        <v>234</v>
      </c>
      <c r="GN224" t="s">
        <v>234</v>
      </c>
      <c r="GO224" t="s">
        <v>234</v>
      </c>
      <c r="GP224" t="s">
        <v>234</v>
      </c>
      <c r="GQ224" t="s">
        <v>234</v>
      </c>
      <c r="GR224" t="s">
        <v>234</v>
      </c>
      <c r="GS224" t="s">
        <v>234</v>
      </c>
      <c r="GT224" t="s">
        <v>234</v>
      </c>
      <c r="GU224" t="s">
        <v>234</v>
      </c>
      <c r="GV224" t="s">
        <v>234</v>
      </c>
      <c r="GW224" t="s">
        <v>234</v>
      </c>
      <c r="GX224" t="s">
        <v>234</v>
      </c>
      <c r="GY224" t="s">
        <v>234</v>
      </c>
      <c r="GZ224" t="s">
        <v>234</v>
      </c>
      <c r="HA224" t="s">
        <v>234</v>
      </c>
      <c r="HB224" t="s">
        <v>234</v>
      </c>
      <c r="HC224" t="s">
        <v>234</v>
      </c>
      <c r="HD224" t="s">
        <v>234</v>
      </c>
      <c r="HE224" t="s">
        <v>234</v>
      </c>
      <c r="HF224" t="s">
        <v>234</v>
      </c>
      <c r="HG224" t="s">
        <v>234</v>
      </c>
      <c r="HH224" t="s">
        <v>234</v>
      </c>
      <c r="HI224" t="s">
        <v>234</v>
      </c>
      <c r="HJ224" t="s">
        <v>234</v>
      </c>
      <c r="HK224" t="s">
        <v>234</v>
      </c>
      <c r="HL224" t="s">
        <v>234</v>
      </c>
      <c r="HM224" t="s">
        <v>234</v>
      </c>
      <c r="HN224" t="s">
        <v>234</v>
      </c>
      <c r="HO224" t="s">
        <v>234</v>
      </c>
      <c r="HP224" t="s">
        <v>234</v>
      </c>
    </row>
    <row r="225" spans="1:224" x14ac:dyDescent="0.2">
      <c r="A225" t="s">
        <v>461</v>
      </c>
      <c r="B225" t="s">
        <v>234</v>
      </c>
      <c r="C225" t="s">
        <v>234</v>
      </c>
      <c r="D225" t="s">
        <v>234</v>
      </c>
      <c r="E225" t="s">
        <v>234</v>
      </c>
      <c r="F225" t="s">
        <v>234</v>
      </c>
      <c r="G225" t="s">
        <v>234</v>
      </c>
      <c r="H225" t="s">
        <v>234</v>
      </c>
      <c r="I225" t="s">
        <v>235</v>
      </c>
      <c r="J225" t="s">
        <v>234</v>
      </c>
      <c r="K225" t="s">
        <v>234</v>
      </c>
      <c r="L225" t="s">
        <v>234</v>
      </c>
      <c r="M225" t="s">
        <v>234</v>
      </c>
      <c r="N225" t="s">
        <v>234</v>
      </c>
      <c r="Q225" t="s">
        <v>234</v>
      </c>
      <c r="R225" t="s">
        <v>234</v>
      </c>
      <c r="S225" t="s">
        <v>234</v>
      </c>
      <c r="T225" t="s">
        <v>234</v>
      </c>
      <c r="U225" t="s">
        <v>234</v>
      </c>
      <c r="V225" t="s">
        <v>234</v>
      </c>
      <c r="W225" t="s">
        <v>236</v>
      </c>
      <c r="X225" t="s">
        <v>234</v>
      </c>
      <c r="Y225" t="s">
        <v>234</v>
      </c>
      <c r="Z225" t="s">
        <v>236</v>
      </c>
      <c r="AA225" t="s">
        <v>234</v>
      </c>
      <c r="AB225" t="s">
        <v>234</v>
      </c>
      <c r="AC225" t="s">
        <v>234</v>
      </c>
      <c r="AF225" t="s">
        <v>234</v>
      </c>
      <c r="AG225" t="s">
        <v>234</v>
      </c>
      <c r="AH225" t="s">
        <v>236</v>
      </c>
      <c r="AI225" t="s">
        <v>234</v>
      </c>
      <c r="AJ225" t="s">
        <v>234</v>
      </c>
      <c r="AK225" t="s">
        <v>234</v>
      </c>
      <c r="AL225" t="s">
        <v>234</v>
      </c>
      <c r="AM225" t="s">
        <v>234</v>
      </c>
      <c r="AN225" t="s">
        <v>234</v>
      </c>
      <c r="AO225" t="s">
        <v>234</v>
      </c>
      <c r="AP225" t="s">
        <v>234</v>
      </c>
      <c r="AQ225" t="s">
        <v>234</v>
      </c>
      <c r="AR225" t="s">
        <v>234</v>
      </c>
      <c r="AU225" t="s">
        <v>241</v>
      </c>
      <c r="AV225" t="s">
        <v>234</v>
      </c>
      <c r="AW225" t="s">
        <v>234</v>
      </c>
      <c r="AX225" t="s">
        <v>236</v>
      </c>
      <c r="AY225" t="s">
        <v>234</v>
      </c>
      <c r="AZ225" t="s">
        <v>234</v>
      </c>
      <c r="BA225" t="s">
        <v>234</v>
      </c>
      <c r="BB225" t="s">
        <v>234</v>
      </c>
      <c r="BC225" t="s">
        <v>234</v>
      </c>
      <c r="BD225" t="s">
        <v>234</v>
      </c>
      <c r="BE225" t="s">
        <v>234</v>
      </c>
      <c r="BH225" t="s">
        <v>234</v>
      </c>
      <c r="BI225" t="s">
        <v>234</v>
      </c>
      <c r="BJ225" t="s">
        <v>234</v>
      </c>
      <c r="BK225" t="s">
        <v>234</v>
      </c>
      <c r="BL225" t="s">
        <v>234</v>
      </c>
      <c r="BM225" t="s">
        <v>234</v>
      </c>
      <c r="BN225" t="s">
        <v>234</v>
      </c>
      <c r="BO225" t="s">
        <v>234</v>
      </c>
      <c r="BP225" t="s">
        <v>234</v>
      </c>
      <c r="BQ225" t="s">
        <v>237</v>
      </c>
      <c r="BR225" t="s">
        <v>234</v>
      </c>
      <c r="BS225" t="s">
        <v>234</v>
      </c>
      <c r="BT225" t="s">
        <v>236</v>
      </c>
      <c r="BW225" t="s">
        <v>234</v>
      </c>
      <c r="BX225" t="s">
        <v>234</v>
      </c>
      <c r="BY225" t="s">
        <v>234</v>
      </c>
      <c r="BZ225" t="s">
        <v>234</v>
      </c>
      <c r="CA225" t="s">
        <v>234</v>
      </c>
      <c r="CB225" t="s">
        <v>234</v>
      </c>
      <c r="CC225" t="s">
        <v>238</v>
      </c>
      <c r="CD225" t="s">
        <v>234</v>
      </c>
      <c r="CE225" t="s">
        <v>234</v>
      </c>
      <c r="CF225" t="s">
        <v>234</v>
      </c>
      <c r="CG225" t="s">
        <v>234</v>
      </c>
      <c r="CH225" t="s">
        <v>234</v>
      </c>
      <c r="CK225" t="s">
        <v>234</v>
      </c>
      <c r="CL225" t="s">
        <v>234</v>
      </c>
      <c r="CM225" t="s">
        <v>234</v>
      </c>
      <c r="CN225" t="s">
        <v>234</v>
      </c>
      <c r="CO225" t="s">
        <v>234</v>
      </c>
      <c r="CP225" t="s">
        <v>234</v>
      </c>
      <c r="CQ225" t="s">
        <v>234</v>
      </c>
      <c r="DF225" t="s">
        <v>234</v>
      </c>
      <c r="DG225" t="s">
        <v>234</v>
      </c>
      <c r="DH225" t="s">
        <v>234</v>
      </c>
      <c r="DI225" t="s">
        <v>234</v>
      </c>
      <c r="DJ225" t="s">
        <v>234</v>
      </c>
      <c r="DK225" t="s">
        <v>234</v>
      </c>
      <c r="DL225" t="s">
        <v>234</v>
      </c>
      <c r="DM225" t="s">
        <v>234</v>
      </c>
      <c r="DN225" t="s">
        <v>234</v>
      </c>
      <c r="DO225" t="s">
        <v>234</v>
      </c>
      <c r="DP225" t="s">
        <v>234</v>
      </c>
      <c r="DQ225" t="s">
        <v>237</v>
      </c>
      <c r="DR225" t="s">
        <v>234</v>
      </c>
      <c r="DS225" t="s">
        <v>234</v>
      </c>
      <c r="DT225" t="s">
        <v>234</v>
      </c>
      <c r="DX225" t="s">
        <v>234</v>
      </c>
      <c r="DY225" t="s">
        <v>234</v>
      </c>
      <c r="DZ225" t="s">
        <v>236</v>
      </c>
      <c r="EA225" t="s">
        <v>234</v>
      </c>
      <c r="EB225" t="s">
        <v>235</v>
      </c>
      <c r="EC225" t="s">
        <v>234</v>
      </c>
      <c r="ED225" t="s">
        <v>234</v>
      </c>
      <c r="EE225" t="s">
        <v>234</v>
      </c>
      <c r="EF225" t="s">
        <v>234</v>
      </c>
      <c r="EG225" t="s">
        <v>234</v>
      </c>
      <c r="EH225" t="s">
        <v>234</v>
      </c>
      <c r="EI225" t="s">
        <v>234</v>
      </c>
      <c r="EJ225" t="s">
        <v>234</v>
      </c>
      <c r="EK225" t="s">
        <v>241</v>
      </c>
      <c r="EL225" t="s">
        <v>236</v>
      </c>
      <c r="EM225" t="s">
        <v>241</v>
      </c>
      <c r="EN225" t="s">
        <v>241</v>
      </c>
      <c r="EO225" t="s">
        <v>234</v>
      </c>
      <c r="EP225" t="s">
        <v>234</v>
      </c>
      <c r="EQ225" t="s">
        <v>234</v>
      </c>
      <c r="ER225" t="s">
        <v>234</v>
      </c>
      <c r="ES225" t="s">
        <v>234</v>
      </c>
      <c r="ET225" t="s">
        <v>234</v>
      </c>
      <c r="EU225" t="s">
        <v>234</v>
      </c>
      <c r="EV225" t="s">
        <v>234</v>
      </c>
      <c r="EW225" t="s">
        <v>234</v>
      </c>
      <c r="EX225" t="s">
        <v>234</v>
      </c>
      <c r="EY225" t="s">
        <v>234</v>
      </c>
      <c r="EZ225" t="s">
        <v>234</v>
      </c>
      <c r="FA225" t="s">
        <v>234</v>
      </c>
      <c r="FB225" t="s">
        <v>234</v>
      </c>
      <c r="FC225" t="s">
        <v>234</v>
      </c>
      <c r="FD225" t="s">
        <v>234</v>
      </c>
      <c r="FE225" t="s">
        <v>234</v>
      </c>
      <c r="FF225" t="s">
        <v>234</v>
      </c>
      <c r="FG225" t="s">
        <v>234</v>
      </c>
      <c r="FH225" t="s">
        <v>234</v>
      </c>
      <c r="FI225" t="s">
        <v>234</v>
      </c>
      <c r="FJ225" t="s">
        <v>234</v>
      </c>
      <c r="FK225" t="s">
        <v>234</v>
      </c>
      <c r="FL225" t="s">
        <v>234</v>
      </c>
      <c r="FM225" t="s">
        <v>234</v>
      </c>
      <c r="FN225" t="s">
        <v>234</v>
      </c>
      <c r="FO225" t="s">
        <v>234</v>
      </c>
      <c r="FP225" t="s">
        <v>234</v>
      </c>
      <c r="FQ225" t="s">
        <v>234</v>
      </c>
      <c r="FR225" t="s">
        <v>234</v>
      </c>
      <c r="FU225" t="s">
        <v>234</v>
      </c>
      <c r="FV225" t="s">
        <v>234</v>
      </c>
      <c r="FW225" t="s">
        <v>234</v>
      </c>
      <c r="FX225" t="s">
        <v>234</v>
      </c>
      <c r="FY225" t="s">
        <v>234</v>
      </c>
      <c r="FZ225" t="s">
        <v>234</v>
      </c>
      <c r="GA225" t="s">
        <v>234</v>
      </c>
      <c r="GB225" t="s">
        <v>234</v>
      </c>
      <c r="GC225" t="s">
        <v>234</v>
      </c>
      <c r="GD225" t="s">
        <v>234</v>
      </c>
      <c r="GE225" t="s">
        <v>234</v>
      </c>
      <c r="GF225" t="s">
        <v>234</v>
      </c>
      <c r="GG225" t="s">
        <v>241</v>
      </c>
      <c r="GH225" t="s">
        <v>241</v>
      </c>
      <c r="GI225" t="s">
        <v>234</v>
      </c>
      <c r="GJ225" t="s">
        <v>234</v>
      </c>
      <c r="GK225" t="s">
        <v>241</v>
      </c>
      <c r="GL225" t="s">
        <v>234</v>
      </c>
      <c r="GM225" t="s">
        <v>234</v>
      </c>
      <c r="GN225" t="s">
        <v>234</v>
      </c>
      <c r="GO225" t="s">
        <v>234</v>
      </c>
      <c r="GP225" t="s">
        <v>234</v>
      </c>
      <c r="GQ225" t="s">
        <v>234</v>
      </c>
      <c r="GR225" t="s">
        <v>234</v>
      </c>
      <c r="GS225" t="s">
        <v>234</v>
      </c>
      <c r="GT225" t="s">
        <v>234</v>
      </c>
      <c r="GU225" t="s">
        <v>234</v>
      </c>
      <c r="GV225" t="s">
        <v>234</v>
      </c>
      <c r="GW225" t="s">
        <v>234</v>
      </c>
      <c r="GX225" t="s">
        <v>234</v>
      </c>
      <c r="GY225" t="s">
        <v>234</v>
      </c>
      <c r="GZ225" t="s">
        <v>234</v>
      </c>
      <c r="HA225" t="s">
        <v>234</v>
      </c>
      <c r="HB225" t="s">
        <v>234</v>
      </c>
      <c r="HC225" t="s">
        <v>234</v>
      </c>
      <c r="HD225" t="s">
        <v>234</v>
      </c>
      <c r="HE225" t="s">
        <v>234</v>
      </c>
      <c r="HF225" t="s">
        <v>234</v>
      </c>
      <c r="HG225" t="s">
        <v>234</v>
      </c>
      <c r="HH225" t="s">
        <v>234</v>
      </c>
      <c r="HI225" t="s">
        <v>234</v>
      </c>
      <c r="HJ225" t="s">
        <v>234</v>
      </c>
      <c r="HK225" t="s">
        <v>234</v>
      </c>
      <c r="HL225" t="s">
        <v>234</v>
      </c>
      <c r="HM225" t="s">
        <v>234</v>
      </c>
      <c r="HN225" t="s">
        <v>234</v>
      </c>
      <c r="HO225" t="s">
        <v>237</v>
      </c>
      <c r="HP225" t="s">
        <v>234</v>
      </c>
    </row>
    <row r="226" spans="1:224" x14ac:dyDescent="0.2">
      <c r="A226" t="s">
        <v>462</v>
      </c>
      <c r="B226" t="s">
        <v>234</v>
      </c>
      <c r="C226" t="s">
        <v>234</v>
      </c>
      <c r="D226" t="s">
        <v>234</v>
      </c>
      <c r="E226" t="s">
        <v>234</v>
      </c>
      <c r="F226" t="s">
        <v>234</v>
      </c>
      <c r="G226" t="s">
        <v>234</v>
      </c>
      <c r="H226" t="s">
        <v>234</v>
      </c>
      <c r="I226" t="s">
        <v>234</v>
      </c>
      <c r="J226" t="s">
        <v>234</v>
      </c>
      <c r="K226" t="s">
        <v>234</v>
      </c>
      <c r="L226" t="s">
        <v>234</v>
      </c>
      <c r="M226" t="s">
        <v>234</v>
      </c>
      <c r="N226" t="s">
        <v>234</v>
      </c>
      <c r="Q226" t="s">
        <v>234</v>
      </c>
      <c r="R226" t="s">
        <v>234</v>
      </c>
      <c r="S226" t="s">
        <v>234</v>
      </c>
      <c r="T226" t="s">
        <v>234</v>
      </c>
      <c r="U226" t="s">
        <v>234</v>
      </c>
      <c r="V226" t="s">
        <v>234</v>
      </c>
      <c r="W226" t="s">
        <v>236</v>
      </c>
      <c r="X226" t="s">
        <v>234</v>
      </c>
      <c r="Y226" t="s">
        <v>234</v>
      </c>
      <c r="Z226" t="s">
        <v>236</v>
      </c>
      <c r="AA226" t="s">
        <v>234</v>
      </c>
      <c r="AB226" t="s">
        <v>234</v>
      </c>
      <c r="AC226" t="s">
        <v>234</v>
      </c>
      <c r="AF226" t="s">
        <v>234</v>
      </c>
      <c r="AG226" t="s">
        <v>234</v>
      </c>
      <c r="AH226" t="s">
        <v>236</v>
      </c>
      <c r="AI226" t="s">
        <v>234</v>
      </c>
      <c r="AJ226" t="s">
        <v>234</v>
      </c>
      <c r="AK226" t="s">
        <v>234</v>
      </c>
      <c r="AL226" t="s">
        <v>234</v>
      </c>
      <c r="AM226" t="s">
        <v>234</v>
      </c>
      <c r="AN226" t="s">
        <v>234</v>
      </c>
      <c r="AO226" t="s">
        <v>234</v>
      </c>
      <c r="AP226" t="s">
        <v>234</v>
      </c>
      <c r="AQ226" t="s">
        <v>234</v>
      </c>
      <c r="AR226" t="s">
        <v>234</v>
      </c>
      <c r="AU226" t="s">
        <v>234</v>
      </c>
      <c r="AV226" t="s">
        <v>234</v>
      </c>
      <c r="AW226" t="s">
        <v>234</v>
      </c>
      <c r="AX226" t="s">
        <v>236</v>
      </c>
      <c r="AY226" t="s">
        <v>234</v>
      </c>
      <c r="AZ226" t="s">
        <v>234</v>
      </c>
      <c r="BA226" t="s">
        <v>234</v>
      </c>
      <c r="BB226" t="s">
        <v>234</v>
      </c>
      <c r="BC226" t="s">
        <v>234</v>
      </c>
      <c r="BD226" t="s">
        <v>234</v>
      </c>
      <c r="BE226" t="s">
        <v>234</v>
      </c>
      <c r="BH226" t="s">
        <v>234</v>
      </c>
      <c r="BI226" t="s">
        <v>234</v>
      </c>
      <c r="BJ226" t="s">
        <v>234</v>
      </c>
      <c r="BK226" t="s">
        <v>234</v>
      </c>
      <c r="BL226" t="s">
        <v>234</v>
      </c>
      <c r="BM226" t="s">
        <v>234</v>
      </c>
      <c r="BN226" t="s">
        <v>234</v>
      </c>
      <c r="BO226" t="s">
        <v>234</v>
      </c>
      <c r="BP226" t="s">
        <v>234</v>
      </c>
      <c r="BQ226" t="s">
        <v>237</v>
      </c>
      <c r="BR226" t="s">
        <v>234</v>
      </c>
      <c r="BS226" t="s">
        <v>234</v>
      </c>
      <c r="BT226" t="s">
        <v>236</v>
      </c>
      <c r="BW226" t="s">
        <v>234</v>
      </c>
      <c r="BX226" t="s">
        <v>234</v>
      </c>
      <c r="BY226" t="s">
        <v>234</v>
      </c>
      <c r="BZ226" t="s">
        <v>234</v>
      </c>
      <c r="CA226" t="s">
        <v>234</v>
      </c>
      <c r="CB226" t="s">
        <v>234</v>
      </c>
      <c r="CC226" t="s">
        <v>238</v>
      </c>
      <c r="CD226" t="s">
        <v>234</v>
      </c>
      <c r="CE226" t="s">
        <v>234</v>
      </c>
      <c r="CF226" t="s">
        <v>234</v>
      </c>
      <c r="CG226" t="s">
        <v>234</v>
      </c>
      <c r="CH226" t="s">
        <v>234</v>
      </c>
      <c r="CK226" t="s">
        <v>234</v>
      </c>
      <c r="CL226" t="s">
        <v>234</v>
      </c>
      <c r="CM226" t="s">
        <v>234</v>
      </c>
      <c r="CN226" t="s">
        <v>234</v>
      </c>
      <c r="CO226" t="s">
        <v>234</v>
      </c>
      <c r="CP226" t="s">
        <v>234</v>
      </c>
      <c r="CQ226" t="s">
        <v>234</v>
      </c>
      <c r="DF226" t="s">
        <v>234</v>
      </c>
      <c r="DG226" t="s">
        <v>234</v>
      </c>
      <c r="DH226" t="s">
        <v>234</v>
      </c>
      <c r="DI226" t="s">
        <v>234</v>
      </c>
      <c r="DJ226" t="s">
        <v>234</v>
      </c>
      <c r="DK226" t="s">
        <v>234</v>
      </c>
      <c r="DL226" t="s">
        <v>234</v>
      </c>
      <c r="DM226" t="s">
        <v>234</v>
      </c>
      <c r="DN226" t="s">
        <v>234</v>
      </c>
      <c r="DO226" t="s">
        <v>234</v>
      </c>
      <c r="DP226" t="s">
        <v>234</v>
      </c>
      <c r="DQ226" t="s">
        <v>234</v>
      </c>
      <c r="DR226" t="s">
        <v>234</v>
      </c>
      <c r="DS226" t="s">
        <v>234</v>
      </c>
      <c r="DT226" t="s">
        <v>234</v>
      </c>
      <c r="DX226" t="s">
        <v>234</v>
      </c>
      <c r="DY226" t="s">
        <v>234</v>
      </c>
      <c r="DZ226" t="s">
        <v>234</v>
      </c>
      <c r="EA226" t="s">
        <v>234</v>
      </c>
      <c r="EB226" t="s">
        <v>235</v>
      </c>
      <c r="EC226" t="s">
        <v>234</v>
      </c>
      <c r="ED226" t="s">
        <v>234</v>
      </c>
      <c r="EE226" t="s">
        <v>234</v>
      </c>
      <c r="EF226" t="s">
        <v>234</v>
      </c>
      <c r="EG226" t="s">
        <v>234</v>
      </c>
      <c r="EH226" t="s">
        <v>234</v>
      </c>
      <c r="EI226" t="s">
        <v>234</v>
      </c>
      <c r="EJ226" t="s">
        <v>234</v>
      </c>
      <c r="EK226" t="s">
        <v>234</v>
      </c>
      <c r="EL226" t="s">
        <v>234</v>
      </c>
      <c r="EM226" t="s">
        <v>234</v>
      </c>
      <c r="EN226" t="s">
        <v>234</v>
      </c>
      <c r="EO226" t="s">
        <v>234</v>
      </c>
      <c r="EP226" t="s">
        <v>234</v>
      </c>
      <c r="EQ226" t="s">
        <v>234</v>
      </c>
      <c r="ER226" t="s">
        <v>234</v>
      </c>
      <c r="ES226" t="s">
        <v>234</v>
      </c>
      <c r="ET226" t="s">
        <v>234</v>
      </c>
      <c r="EU226" t="s">
        <v>234</v>
      </c>
      <c r="EV226" t="s">
        <v>234</v>
      </c>
      <c r="EW226" t="s">
        <v>234</v>
      </c>
      <c r="EX226" t="s">
        <v>234</v>
      </c>
      <c r="EY226" t="s">
        <v>234</v>
      </c>
      <c r="EZ226" t="s">
        <v>234</v>
      </c>
      <c r="FA226" t="s">
        <v>234</v>
      </c>
      <c r="FB226" t="s">
        <v>234</v>
      </c>
      <c r="FC226" t="s">
        <v>234</v>
      </c>
      <c r="FD226" t="s">
        <v>234</v>
      </c>
      <c r="FE226" t="s">
        <v>234</v>
      </c>
      <c r="FF226" t="s">
        <v>234</v>
      </c>
      <c r="FG226" t="s">
        <v>234</v>
      </c>
      <c r="FH226" t="s">
        <v>234</v>
      </c>
      <c r="FI226" t="s">
        <v>234</v>
      </c>
      <c r="FJ226" t="s">
        <v>234</v>
      </c>
      <c r="FK226" t="s">
        <v>234</v>
      </c>
      <c r="FL226" t="s">
        <v>234</v>
      </c>
      <c r="FM226" t="s">
        <v>234</v>
      </c>
      <c r="FN226" t="s">
        <v>234</v>
      </c>
      <c r="FO226" t="s">
        <v>234</v>
      </c>
      <c r="FP226" t="s">
        <v>234</v>
      </c>
      <c r="FQ226" t="s">
        <v>234</v>
      </c>
      <c r="FR226" t="s">
        <v>234</v>
      </c>
      <c r="FU226" t="s">
        <v>234</v>
      </c>
      <c r="FV226" t="s">
        <v>234</v>
      </c>
      <c r="FW226" t="s">
        <v>234</v>
      </c>
      <c r="FX226" t="s">
        <v>234</v>
      </c>
      <c r="FY226" t="s">
        <v>234</v>
      </c>
      <c r="FZ226" t="s">
        <v>234</v>
      </c>
      <c r="GA226" t="s">
        <v>234</v>
      </c>
      <c r="GB226" t="s">
        <v>234</v>
      </c>
      <c r="GC226" t="s">
        <v>234</v>
      </c>
      <c r="GD226" t="s">
        <v>234</v>
      </c>
      <c r="GE226" t="s">
        <v>234</v>
      </c>
      <c r="GF226" t="s">
        <v>234</v>
      </c>
      <c r="GG226" t="s">
        <v>234</v>
      </c>
      <c r="GH226" t="s">
        <v>234</v>
      </c>
      <c r="GI226" t="s">
        <v>234</v>
      </c>
      <c r="GJ226" t="s">
        <v>234</v>
      </c>
      <c r="GK226" t="s">
        <v>234</v>
      </c>
      <c r="GL226" t="s">
        <v>234</v>
      </c>
      <c r="GM226" t="s">
        <v>234</v>
      </c>
      <c r="GN226" t="s">
        <v>234</v>
      </c>
      <c r="GO226" t="s">
        <v>234</v>
      </c>
      <c r="GP226" t="s">
        <v>234</v>
      </c>
      <c r="GQ226" t="s">
        <v>234</v>
      </c>
      <c r="GR226" t="s">
        <v>234</v>
      </c>
      <c r="GS226" t="s">
        <v>234</v>
      </c>
      <c r="GT226" t="s">
        <v>234</v>
      </c>
      <c r="GU226" t="s">
        <v>234</v>
      </c>
      <c r="GV226" t="s">
        <v>234</v>
      </c>
      <c r="GW226" t="s">
        <v>234</v>
      </c>
      <c r="GX226" t="s">
        <v>234</v>
      </c>
      <c r="GY226" t="s">
        <v>234</v>
      </c>
      <c r="GZ226" t="s">
        <v>234</v>
      </c>
      <c r="HA226" t="s">
        <v>234</v>
      </c>
      <c r="HB226" t="s">
        <v>234</v>
      </c>
      <c r="HC226" t="s">
        <v>234</v>
      </c>
      <c r="HD226" t="s">
        <v>234</v>
      </c>
      <c r="HE226" t="s">
        <v>234</v>
      </c>
      <c r="HF226" t="s">
        <v>234</v>
      </c>
      <c r="HG226" t="s">
        <v>234</v>
      </c>
      <c r="HH226" t="s">
        <v>234</v>
      </c>
      <c r="HI226" t="s">
        <v>234</v>
      </c>
      <c r="HJ226" t="s">
        <v>234</v>
      </c>
      <c r="HK226" t="s">
        <v>234</v>
      </c>
      <c r="HL226" t="s">
        <v>234</v>
      </c>
      <c r="HM226" t="s">
        <v>234</v>
      </c>
      <c r="HN226" t="s">
        <v>234</v>
      </c>
      <c r="HO226" t="s">
        <v>234</v>
      </c>
      <c r="HP226" t="s">
        <v>234</v>
      </c>
    </row>
    <row r="227" spans="1:224" x14ac:dyDescent="0.2">
      <c r="A227" t="s">
        <v>463</v>
      </c>
      <c r="B227" t="s">
        <v>234</v>
      </c>
      <c r="C227" t="s">
        <v>234</v>
      </c>
      <c r="D227" t="s">
        <v>234</v>
      </c>
      <c r="E227" t="s">
        <v>234</v>
      </c>
      <c r="F227" t="s">
        <v>234</v>
      </c>
      <c r="G227" t="s">
        <v>234</v>
      </c>
      <c r="H227" t="s">
        <v>234</v>
      </c>
      <c r="I227" t="s">
        <v>234</v>
      </c>
      <c r="J227" t="s">
        <v>234</v>
      </c>
      <c r="K227" t="s">
        <v>234</v>
      </c>
      <c r="L227" t="s">
        <v>234</v>
      </c>
      <c r="M227" t="s">
        <v>234</v>
      </c>
      <c r="N227" t="s">
        <v>234</v>
      </c>
      <c r="Q227" t="s">
        <v>234</v>
      </c>
      <c r="R227" t="s">
        <v>234</v>
      </c>
      <c r="S227" t="s">
        <v>234</v>
      </c>
      <c r="T227" t="s">
        <v>234</v>
      </c>
      <c r="U227" t="s">
        <v>234</v>
      </c>
      <c r="V227" t="s">
        <v>234</v>
      </c>
      <c r="W227" t="s">
        <v>236</v>
      </c>
      <c r="X227" t="s">
        <v>234</v>
      </c>
      <c r="Y227" t="s">
        <v>234</v>
      </c>
      <c r="Z227" t="s">
        <v>236</v>
      </c>
      <c r="AA227" t="s">
        <v>234</v>
      </c>
      <c r="AB227" t="s">
        <v>234</v>
      </c>
      <c r="AC227" t="s">
        <v>234</v>
      </c>
      <c r="AF227" t="s">
        <v>234</v>
      </c>
      <c r="AG227" t="s">
        <v>234</v>
      </c>
      <c r="AH227" t="s">
        <v>236</v>
      </c>
      <c r="AI227" t="s">
        <v>234</v>
      </c>
      <c r="AJ227" t="s">
        <v>234</v>
      </c>
      <c r="AK227" t="s">
        <v>234</v>
      </c>
      <c r="AL227" t="s">
        <v>234</v>
      </c>
      <c r="AM227" t="s">
        <v>234</v>
      </c>
      <c r="AN227" t="s">
        <v>234</v>
      </c>
      <c r="AO227" t="s">
        <v>234</v>
      </c>
      <c r="AP227" t="s">
        <v>234</v>
      </c>
      <c r="AQ227" t="s">
        <v>234</v>
      </c>
      <c r="AR227" t="s">
        <v>234</v>
      </c>
      <c r="AU227" t="s">
        <v>234</v>
      </c>
      <c r="AV227" t="s">
        <v>234</v>
      </c>
      <c r="AW227" t="s">
        <v>234</v>
      </c>
      <c r="AX227" t="s">
        <v>236</v>
      </c>
      <c r="AY227" t="s">
        <v>234</v>
      </c>
      <c r="AZ227" t="s">
        <v>234</v>
      </c>
      <c r="BA227" t="s">
        <v>234</v>
      </c>
      <c r="BB227" t="s">
        <v>234</v>
      </c>
      <c r="BC227" t="s">
        <v>234</v>
      </c>
      <c r="BD227" t="s">
        <v>234</v>
      </c>
      <c r="BE227" t="s">
        <v>234</v>
      </c>
      <c r="BH227" t="s">
        <v>234</v>
      </c>
      <c r="BI227" t="s">
        <v>234</v>
      </c>
      <c r="BJ227" t="s">
        <v>234</v>
      </c>
      <c r="BK227" t="s">
        <v>234</v>
      </c>
      <c r="BL227" t="s">
        <v>234</v>
      </c>
      <c r="BM227" t="s">
        <v>234</v>
      </c>
      <c r="BN227" t="s">
        <v>234</v>
      </c>
      <c r="BO227" t="s">
        <v>234</v>
      </c>
      <c r="BP227" t="s">
        <v>234</v>
      </c>
      <c r="BQ227" t="s">
        <v>237</v>
      </c>
      <c r="BR227" t="s">
        <v>234</v>
      </c>
      <c r="BS227" t="s">
        <v>234</v>
      </c>
      <c r="BT227" t="s">
        <v>236</v>
      </c>
      <c r="BW227" t="s">
        <v>234</v>
      </c>
      <c r="BX227" t="s">
        <v>234</v>
      </c>
      <c r="BY227" t="s">
        <v>234</v>
      </c>
      <c r="BZ227" t="s">
        <v>234</v>
      </c>
      <c r="CA227" t="s">
        <v>234</v>
      </c>
      <c r="CB227" t="s">
        <v>234</v>
      </c>
      <c r="CC227" t="s">
        <v>238</v>
      </c>
      <c r="CD227" t="s">
        <v>234</v>
      </c>
      <c r="CE227" t="s">
        <v>234</v>
      </c>
      <c r="CF227" t="s">
        <v>234</v>
      </c>
      <c r="CG227" t="s">
        <v>234</v>
      </c>
      <c r="CH227" t="s">
        <v>234</v>
      </c>
      <c r="CK227" t="s">
        <v>234</v>
      </c>
      <c r="CL227" t="s">
        <v>234</v>
      </c>
      <c r="CM227" t="s">
        <v>234</v>
      </c>
      <c r="CN227" t="s">
        <v>234</v>
      </c>
      <c r="CO227" t="s">
        <v>234</v>
      </c>
      <c r="CP227" t="s">
        <v>234</v>
      </c>
      <c r="CQ227" t="s">
        <v>234</v>
      </c>
      <c r="DF227" t="s">
        <v>234</v>
      </c>
      <c r="DG227" t="s">
        <v>234</v>
      </c>
      <c r="DH227" t="s">
        <v>234</v>
      </c>
      <c r="DI227" t="s">
        <v>234</v>
      </c>
      <c r="DJ227" t="s">
        <v>234</v>
      </c>
      <c r="DK227" t="s">
        <v>234</v>
      </c>
      <c r="DL227" t="s">
        <v>234</v>
      </c>
      <c r="DM227" t="s">
        <v>234</v>
      </c>
      <c r="DN227" t="s">
        <v>234</v>
      </c>
      <c r="DO227" t="s">
        <v>234</v>
      </c>
      <c r="DP227" t="s">
        <v>234</v>
      </c>
      <c r="DQ227" t="s">
        <v>237</v>
      </c>
      <c r="DR227" t="s">
        <v>234</v>
      </c>
      <c r="DS227" t="s">
        <v>234</v>
      </c>
      <c r="DT227" t="s">
        <v>234</v>
      </c>
      <c r="DX227" t="s">
        <v>234</v>
      </c>
      <c r="DY227" t="s">
        <v>234</v>
      </c>
      <c r="DZ227" t="s">
        <v>234</v>
      </c>
      <c r="EA227" t="s">
        <v>234</v>
      </c>
      <c r="EB227" t="s">
        <v>234</v>
      </c>
      <c r="EC227" t="s">
        <v>234</v>
      </c>
      <c r="ED227" t="s">
        <v>234</v>
      </c>
      <c r="EE227" t="s">
        <v>234</v>
      </c>
      <c r="EF227" t="s">
        <v>234</v>
      </c>
      <c r="EG227" t="s">
        <v>234</v>
      </c>
      <c r="EH227" t="s">
        <v>234</v>
      </c>
      <c r="EI227" t="s">
        <v>234</v>
      </c>
      <c r="EJ227" t="s">
        <v>234</v>
      </c>
      <c r="EK227" t="s">
        <v>234</v>
      </c>
      <c r="EL227" t="s">
        <v>234</v>
      </c>
      <c r="EM227" t="s">
        <v>234</v>
      </c>
      <c r="EN227" t="s">
        <v>234</v>
      </c>
      <c r="EO227" t="s">
        <v>234</v>
      </c>
      <c r="EP227" t="s">
        <v>234</v>
      </c>
      <c r="EQ227" t="s">
        <v>234</v>
      </c>
      <c r="ER227" t="s">
        <v>234</v>
      </c>
      <c r="ES227" t="s">
        <v>234</v>
      </c>
      <c r="ET227" t="s">
        <v>234</v>
      </c>
      <c r="EU227" t="s">
        <v>234</v>
      </c>
      <c r="EV227" t="s">
        <v>234</v>
      </c>
      <c r="EW227" t="s">
        <v>234</v>
      </c>
      <c r="EX227" t="s">
        <v>234</v>
      </c>
      <c r="EY227" t="s">
        <v>234</v>
      </c>
      <c r="EZ227" t="s">
        <v>234</v>
      </c>
      <c r="FA227" t="s">
        <v>234</v>
      </c>
      <c r="FB227" t="s">
        <v>234</v>
      </c>
      <c r="FC227" t="s">
        <v>234</v>
      </c>
      <c r="FD227" t="s">
        <v>234</v>
      </c>
      <c r="FE227" t="s">
        <v>234</v>
      </c>
      <c r="FF227" t="s">
        <v>234</v>
      </c>
      <c r="FG227" t="s">
        <v>234</v>
      </c>
      <c r="FH227" t="s">
        <v>234</v>
      </c>
      <c r="FI227" t="s">
        <v>234</v>
      </c>
      <c r="FJ227" t="s">
        <v>234</v>
      </c>
      <c r="FK227" t="s">
        <v>234</v>
      </c>
      <c r="FL227" t="s">
        <v>234</v>
      </c>
      <c r="FM227" t="s">
        <v>234</v>
      </c>
      <c r="FN227" t="s">
        <v>234</v>
      </c>
      <c r="FO227" t="s">
        <v>234</v>
      </c>
      <c r="FP227" t="s">
        <v>234</v>
      </c>
      <c r="FQ227" t="s">
        <v>234</v>
      </c>
      <c r="FR227" t="s">
        <v>234</v>
      </c>
      <c r="FU227" t="s">
        <v>234</v>
      </c>
      <c r="FV227" t="s">
        <v>234</v>
      </c>
      <c r="FW227" t="s">
        <v>234</v>
      </c>
      <c r="FX227" t="s">
        <v>234</v>
      </c>
      <c r="FY227" t="s">
        <v>234</v>
      </c>
      <c r="FZ227" t="s">
        <v>234</v>
      </c>
      <c r="GA227" t="s">
        <v>234</v>
      </c>
      <c r="GB227" t="s">
        <v>234</v>
      </c>
      <c r="GC227" t="s">
        <v>234</v>
      </c>
      <c r="GD227" t="s">
        <v>234</v>
      </c>
      <c r="GE227" t="s">
        <v>234</v>
      </c>
      <c r="GF227" t="s">
        <v>234</v>
      </c>
      <c r="GG227" t="s">
        <v>234</v>
      </c>
      <c r="GH227" t="s">
        <v>234</v>
      </c>
      <c r="GI227" t="s">
        <v>234</v>
      </c>
      <c r="GJ227" t="s">
        <v>234</v>
      </c>
      <c r="GK227" t="s">
        <v>234</v>
      </c>
      <c r="GL227" t="s">
        <v>234</v>
      </c>
      <c r="GM227" t="s">
        <v>234</v>
      </c>
      <c r="GN227" t="s">
        <v>234</v>
      </c>
      <c r="GO227" t="s">
        <v>234</v>
      </c>
      <c r="GP227" t="s">
        <v>234</v>
      </c>
      <c r="GQ227" t="s">
        <v>234</v>
      </c>
      <c r="GR227" t="s">
        <v>234</v>
      </c>
      <c r="GS227" t="s">
        <v>234</v>
      </c>
      <c r="GT227" t="s">
        <v>234</v>
      </c>
      <c r="GU227" t="s">
        <v>234</v>
      </c>
      <c r="GV227" t="s">
        <v>234</v>
      </c>
      <c r="GW227" t="s">
        <v>234</v>
      </c>
      <c r="GX227" t="s">
        <v>234</v>
      </c>
      <c r="GY227" t="s">
        <v>234</v>
      </c>
      <c r="GZ227" t="s">
        <v>234</v>
      </c>
      <c r="HA227" t="s">
        <v>234</v>
      </c>
      <c r="HB227" t="s">
        <v>234</v>
      </c>
      <c r="HC227" t="s">
        <v>234</v>
      </c>
      <c r="HD227" t="s">
        <v>234</v>
      </c>
      <c r="HE227" t="s">
        <v>234</v>
      </c>
      <c r="HF227" t="s">
        <v>234</v>
      </c>
      <c r="HG227" t="s">
        <v>234</v>
      </c>
      <c r="HH227" t="s">
        <v>234</v>
      </c>
      <c r="HI227" t="s">
        <v>234</v>
      </c>
      <c r="HJ227" t="s">
        <v>234</v>
      </c>
      <c r="HK227" t="s">
        <v>234</v>
      </c>
      <c r="HL227" t="s">
        <v>234</v>
      </c>
      <c r="HM227" t="s">
        <v>234</v>
      </c>
      <c r="HN227" t="s">
        <v>234</v>
      </c>
      <c r="HO227" t="s">
        <v>237</v>
      </c>
      <c r="HP227" t="s">
        <v>234</v>
      </c>
    </row>
    <row r="228" spans="1:224" x14ac:dyDescent="0.2">
      <c r="A228" t="s">
        <v>464</v>
      </c>
      <c r="B228" t="s">
        <v>234</v>
      </c>
      <c r="C228" t="s">
        <v>234</v>
      </c>
      <c r="D228" t="s">
        <v>241</v>
      </c>
      <c r="E228" t="s">
        <v>241</v>
      </c>
      <c r="F228" t="s">
        <v>234</v>
      </c>
      <c r="G228" t="s">
        <v>241</v>
      </c>
      <c r="H228" t="s">
        <v>234</v>
      </c>
      <c r="I228" t="s">
        <v>241</v>
      </c>
      <c r="J228" t="s">
        <v>234</v>
      </c>
      <c r="K228" t="s">
        <v>234</v>
      </c>
      <c r="L228" t="s">
        <v>234</v>
      </c>
      <c r="M228" t="s">
        <v>234</v>
      </c>
      <c r="N228" t="s">
        <v>234</v>
      </c>
      <c r="Q228" t="s">
        <v>234</v>
      </c>
      <c r="R228" t="s">
        <v>234</v>
      </c>
      <c r="S228" t="s">
        <v>234</v>
      </c>
      <c r="T228" t="s">
        <v>234</v>
      </c>
      <c r="U228" t="s">
        <v>234</v>
      </c>
      <c r="V228" t="s">
        <v>234</v>
      </c>
      <c r="W228" t="s">
        <v>236</v>
      </c>
      <c r="X228" t="s">
        <v>234</v>
      </c>
      <c r="Y228" t="s">
        <v>234</v>
      </c>
      <c r="Z228" t="s">
        <v>236</v>
      </c>
      <c r="AA228" t="s">
        <v>234</v>
      </c>
      <c r="AB228" t="s">
        <v>234</v>
      </c>
      <c r="AC228" t="s">
        <v>234</v>
      </c>
      <c r="AF228" t="s">
        <v>241</v>
      </c>
      <c r="AG228" t="s">
        <v>241</v>
      </c>
      <c r="AH228" t="s">
        <v>236</v>
      </c>
      <c r="AI228" t="s">
        <v>241</v>
      </c>
      <c r="AJ228" t="s">
        <v>241</v>
      </c>
      <c r="AK228" t="s">
        <v>241</v>
      </c>
      <c r="AL228" t="s">
        <v>241</v>
      </c>
      <c r="AM228" t="s">
        <v>241</v>
      </c>
      <c r="AN228" t="s">
        <v>241</v>
      </c>
      <c r="AO228" t="s">
        <v>241</v>
      </c>
      <c r="AP228" t="s">
        <v>241</v>
      </c>
      <c r="AQ228" t="s">
        <v>241</v>
      </c>
      <c r="AR228" t="s">
        <v>234</v>
      </c>
      <c r="AU228" t="s">
        <v>241</v>
      </c>
      <c r="AV228" t="s">
        <v>241</v>
      </c>
      <c r="AW228" t="s">
        <v>241</v>
      </c>
      <c r="AX228" t="s">
        <v>236</v>
      </c>
      <c r="AY228" t="s">
        <v>241</v>
      </c>
      <c r="AZ228" t="s">
        <v>241</v>
      </c>
      <c r="BA228" t="s">
        <v>241</v>
      </c>
      <c r="BB228" t="s">
        <v>241</v>
      </c>
      <c r="BC228" t="s">
        <v>241</v>
      </c>
      <c r="BD228" t="s">
        <v>241</v>
      </c>
      <c r="BE228" t="s">
        <v>241</v>
      </c>
      <c r="BH228" t="s">
        <v>234</v>
      </c>
      <c r="BI228" t="s">
        <v>234</v>
      </c>
      <c r="BJ228" t="s">
        <v>241</v>
      </c>
      <c r="BK228" t="s">
        <v>234</v>
      </c>
      <c r="BL228" t="s">
        <v>234</v>
      </c>
      <c r="BM228" t="s">
        <v>234</v>
      </c>
      <c r="BN228" t="s">
        <v>234</v>
      </c>
      <c r="BO228" t="s">
        <v>234</v>
      </c>
      <c r="BP228" t="s">
        <v>234</v>
      </c>
      <c r="BQ228" t="s">
        <v>237</v>
      </c>
      <c r="BR228" t="s">
        <v>234</v>
      </c>
      <c r="BS228" t="s">
        <v>241</v>
      </c>
      <c r="BT228" t="s">
        <v>236</v>
      </c>
      <c r="BW228" t="s">
        <v>234</v>
      </c>
      <c r="BX228" t="s">
        <v>234</v>
      </c>
      <c r="BY228" t="s">
        <v>234</v>
      </c>
      <c r="BZ228" t="s">
        <v>234</v>
      </c>
      <c r="CA228" t="s">
        <v>234</v>
      </c>
      <c r="CB228" t="s">
        <v>234</v>
      </c>
      <c r="CC228" t="s">
        <v>238</v>
      </c>
      <c r="CD228" t="s">
        <v>241</v>
      </c>
      <c r="CE228" t="s">
        <v>241</v>
      </c>
      <c r="CF228" t="s">
        <v>241</v>
      </c>
      <c r="CG228" t="s">
        <v>241</v>
      </c>
      <c r="CH228" t="s">
        <v>234</v>
      </c>
      <c r="CK228" t="s">
        <v>241</v>
      </c>
      <c r="CL228" t="s">
        <v>241</v>
      </c>
      <c r="CM228" t="s">
        <v>241</v>
      </c>
      <c r="CN228" t="s">
        <v>241</v>
      </c>
      <c r="CO228" t="s">
        <v>241</v>
      </c>
      <c r="CP228" t="s">
        <v>241</v>
      </c>
      <c r="CQ228" t="s">
        <v>241</v>
      </c>
      <c r="DF228" t="s">
        <v>234</v>
      </c>
      <c r="DG228" t="s">
        <v>234</v>
      </c>
      <c r="DH228" t="s">
        <v>234</v>
      </c>
      <c r="DI228" t="s">
        <v>234</v>
      </c>
      <c r="DJ228" t="s">
        <v>234</v>
      </c>
      <c r="DK228" t="s">
        <v>234</v>
      </c>
      <c r="DL228" t="s">
        <v>234</v>
      </c>
      <c r="DM228" t="s">
        <v>236</v>
      </c>
      <c r="DN228" t="s">
        <v>234</v>
      </c>
      <c r="DO228" t="s">
        <v>234</v>
      </c>
      <c r="DP228" t="s">
        <v>241</v>
      </c>
      <c r="DQ228" t="s">
        <v>234</v>
      </c>
      <c r="DR228" t="s">
        <v>241</v>
      </c>
      <c r="DS228" t="s">
        <v>241</v>
      </c>
      <c r="DT228" t="s">
        <v>241</v>
      </c>
      <c r="DX228" t="s">
        <v>234</v>
      </c>
      <c r="DY228" t="s">
        <v>234</v>
      </c>
      <c r="DZ228" t="s">
        <v>241</v>
      </c>
      <c r="EA228" t="s">
        <v>234</v>
      </c>
      <c r="EB228" t="s">
        <v>234</v>
      </c>
      <c r="EC228" t="s">
        <v>241</v>
      </c>
      <c r="ED228" t="s">
        <v>234</v>
      </c>
      <c r="EE228" t="s">
        <v>234</v>
      </c>
      <c r="EF228" t="s">
        <v>234</v>
      </c>
      <c r="EG228" t="s">
        <v>234</v>
      </c>
      <c r="EH228" t="s">
        <v>234</v>
      </c>
      <c r="EI228" t="s">
        <v>234</v>
      </c>
      <c r="EJ228" t="s">
        <v>234</v>
      </c>
      <c r="EK228" t="s">
        <v>241</v>
      </c>
      <c r="EL228" t="s">
        <v>241</v>
      </c>
      <c r="EM228" t="s">
        <v>241</v>
      </c>
      <c r="EN228" t="s">
        <v>241</v>
      </c>
      <c r="EO228" t="s">
        <v>234</v>
      </c>
      <c r="EP228" t="s">
        <v>234</v>
      </c>
      <c r="EQ228" t="s">
        <v>234</v>
      </c>
      <c r="ER228" t="s">
        <v>234</v>
      </c>
      <c r="ES228" t="s">
        <v>234</v>
      </c>
      <c r="ET228" t="s">
        <v>234</v>
      </c>
      <c r="EU228" t="s">
        <v>234</v>
      </c>
      <c r="EV228" t="s">
        <v>241</v>
      </c>
      <c r="EW228" t="s">
        <v>241</v>
      </c>
      <c r="EX228" t="s">
        <v>241</v>
      </c>
      <c r="EY228" t="s">
        <v>236</v>
      </c>
      <c r="EZ228" t="s">
        <v>241</v>
      </c>
      <c r="FA228" t="s">
        <v>234</v>
      </c>
      <c r="FB228" t="s">
        <v>234</v>
      </c>
      <c r="FC228" t="s">
        <v>241</v>
      </c>
      <c r="FD228" t="s">
        <v>234</v>
      </c>
      <c r="FE228" t="s">
        <v>234</v>
      </c>
      <c r="FF228" t="s">
        <v>234</v>
      </c>
      <c r="FG228" t="s">
        <v>234</v>
      </c>
      <c r="FH228" t="s">
        <v>234</v>
      </c>
      <c r="FI228" t="s">
        <v>241</v>
      </c>
      <c r="FJ228" t="s">
        <v>241</v>
      </c>
      <c r="FK228" t="s">
        <v>241</v>
      </c>
      <c r="FL228" t="s">
        <v>241</v>
      </c>
      <c r="FM228" t="s">
        <v>241</v>
      </c>
      <c r="FN228" t="s">
        <v>241</v>
      </c>
      <c r="FO228" t="s">
        <v>234</v>
      </c>
      <c r="FP228" t="s">
        <v>241</v>
      </c>
      <c r="FQ228" t="s">
        <v>241</v>
      </c>
      <c r="FR228" t="s">
        <v>241</v>
      </c>
      <c r="FU228" t="s">
        <v>234</v>
      </c>
      <c r="FV228" t="s">
        <v>234</v>
      </c>
      <c r="FW228" t="s">
        <v>234</v>
      </c>
      <c r="FX228" t="s">
        <v>234</v>
      </c>
      <c r="FY228" t="s">
        <v>234</v>
      </c>
      <c r="FZ228" t="s">
        <v>234</v>
      </c>
      <c r="GA228" t="s">
        <v>234</v>
      </c>
      <c r="GB228" t="s">
        <v>234</v>
      </c>
      <c r="GC228" t="s">
        <v>234</v>
      </c>
      <c r="GD228" t="s">
        <v>234</v>
      </c>
      <c r="GE228" t="s">
        <v>234</v>
      </c>
      <c r="GF228" t="s">
        <v>234</v>
      </c>
      <c r="GG228" t="s">
        <v>241</v>
      </c>
      <c r="GH228" t="s">
        <v>234</v>
      </c>
      <c r="GI228" t="s">
        <v>234</v>
      </c>
      <c r="GJ228" t="s">
        <v>234</v>
      </c>
      <c r="GK228" t="s">
        <v>241</v>
      </c>
      <c r="GL228" t="s">
        <v>234</v>
      </c>
      <c r="GM228" t="s">
        <v>234</v>
      </c>
      <c r="GN228" t="s">
        <v>234</v>
      </c>
      <c r="GO228" t="s">
        <v>234</v>
      </c>
      <c r="GP228" t="s">
        <v>241</v>
      </c>
      <c r="GQ228" t="s">
        <v>234</v>
      </c>
      <c r="GR228" t="s">
        <v>234</v>
      </c>
      <c r="GS228" t="s">
        <v>241</v>
      </c>
      <c r="GT228" t="s">
        <v>241</v>
      </c>
      <c r="GU228" t="s">
        <v>241</v>
      </c>
      <c r="GV228" t="s">
        <v>241</v>
      </c>
      <c r="GW228" t="s">
        <v>241</v>
      </c>
      <c r="GX228" t="s">
        <v>241</v>
      </c>
      <c r="GY228" t="s">
        <v>234</v>
      </c>
      <c r="GZ228" t="s">
        <v>234</v>
      </c>
      <c r="HA228" t="s">
        <v>234</v>
      </c>
      <c r="HB228" t="s">
        <v>234</v>
      </c>
      <c r="HC228" t="s">
        <v>234</v>
      </c>
      <c r="HD228" t="s">
        <v>234</v>
      </c>
      <c r="HE228" t="s">
        <v>241</v>
      </c>
      <c r="HF228" t="s">
        <v>241</v>
      </c>
      <c r="HG228" t="s">
        <v>241</v>
      </c>
      <c r="HH228" t="s">
        <v>241</v>
      </c>
      <c r="HI228" t="s">
        <v>241</v>
      </c>
      <c r="HJ228" t="s">
        <v>241</v>
      </c>
      <c r="HK228" t="s">
        <v>241</v>
      </c>
      <c r="HL228" t="s">
        <v>241</v>
      </c>
      <c r="HM228" t="s">
        <v>241</v>
      </c>
      <c r="HN228" t="s">
        <v>241</v>
      </c>
      <c r="HO228" t="s">
        <v>234</v>
      </c>
      <c r="HP228" t="s">
        <v>241</v>
      </c>
    </row>
    <row r="229" spans="1:224" x14ac:dyDescent="0.2">
      <c r="A229" t="s">
        <v>465</v>
      </c>
      <c r="B229" t="s">
        <v>234</v>
      </c>
      <c r="C229" t="s">
        <v>234</v>
      </c>
      <c r="D229" t="s">
        <v>238</v>
      </c>
      <c r="E229" t="s">
        <v>238</v>
      </c>
      <c r="F229" t="s">
        <v>234</v>
      </c>
      <c r="G229" t="s">
        <v>236</v>
      </c>
      <c r="H229" t="s">
        <v>234</v>
      </c>
      <c r="I229" t="s">
        <v>236</v>
      </c>
      <c r="J229" t="s">
        <v>238</v>
      </c>
      <c r="K229" t="s">
        <v>236</v>
      </c>
      <c r="L229" t="s">
        <v>234</v>
      </c>
      <c r="M229" t="s">
        <v>234</v>
      </c>
      <c r="N229" t="s">
        <v>238</v>
      </c>
      <c r="Q229" t="s">
        <v>236</v>
      </c>
      <c r="R229" t="s">
        <v>234</v>
      </c>
      <c r="S229" t="s">
        <v>234</v>
      </c>
      <c r="T229" t="s">
        <v>234</v>
      </c>
      <c r="U229" t="s">
        <v>234</v>
      </c>
      <c r="V229" t="s">
        <v>234</v>
      </c>
      <c r="W229" t="s">
        <v>236</v>
      </c>
      <c r="X229" t="s">
        <v>236</v>
      </c>
      <c r="Y229" t="s">
        <v>234</v>
      </c>
      <c r="Z229" t="s">
        <v>236</v>
      </c>
      <c r="AA229" t="s">
        <v>238</v>
      </c>
      <c r="AB229" t="s">
        <v>234</v>
      </c>
      <c r="AC229" t="s">
        <v>234</v>
      </c>
      <c r="AF229" t="s">
        <v>234</v>
      </c>
      <c r="AG229" t="s">
        <v>234</v>
      </c>
      <c r="AH229" t="s">
        <v>236</v>
      </c>
      <c r="AI229" t="s">
        <v>234</v>
      </c>
      <c r="AJ229" t="s">
        <v>234</v>
      </c>
      <c r="AK229" t="s">
        <v>236</v>
      </c>
      <c r="AL229" t="s">
        <v>236</v>
      </c>
      <c r="AM229" t="s">
        <v>236</v>
      </c>
      <c r="AN229" t="s">
        <v>236</v>
      </c>
      <c r="AO229" t="s">
        <v>236</v>
      </c>
      <c r="AP229" t="s">
        <v>236</v>
      </c>
      <c r="AQ229" t="s">
        <v>234</v>
      </c>
      <c r="AR229" t="s">
        <v>234</v>
      </c>
      <c r="AU229" t="s">
        <v>238</v>
      </c>
      <c r="AV229" t="s">
        <v>234</v>
      </c>
      <c r="AW229" t="s">
        <v>234</v>
      </c>
      <c r="AX229" t="s">
        <v>236</v>
      </c>
      <c r="AY229" t="s">
        <v>236</v>
      </c>
      <c r="AZ229" t="s">
        <v>234</v>
      </c>
      <c r="BA229" t="s">
        <v>236</v>
      </c>
      <c r="BB229" t="s">
        <v>236</v>
      </c>
      <c r="BC229" t="s">
        <v>236</v>
      </c>
      <c r="BD229" t="s">
        <v>236</v>
      </c>
      <c r="BE229" t="s">
        <v>234</v>
      </c>
      <c r="BH229" t="s">
        <v>234</v>
      </c>
      <c r="BI229" t="s">
        <v>234</v>
      </c>
      <c r="BJ229" t="s">
        <v>234</v>
      </c>
      <c r="BK229" t="s">
        <v>234</v>
      </c>
      <c r="BL229" t="s">
        <v>234</v>
      </c>
      <c r="BM229" t="s">
        <v>234</v>
      </c>
      <c r="BN229" t="s">
        <v>238</v>
      </c>
      <c r="BO229" t="s">
        <v>234</v>
      </c>
      <c r="BP229" t="s">
        <v>236</v>
      </c>
      <c r="BQ229" t="s">
        <v>234</v>
      </c>
      <c r="BR229" t="s">
        <v>234</v>
      </c>
      <c r="BS229" t="s">
        <v>234</v>
      </c>
      <c r="BT229" t="s">
        <v>236</v>
      </c>
      <c r="BW229" t="s">
        <v>234</v>
      </c>
      <c r="BX229" t="s">
        <v>234</v>
      </c>
      <c r="BY229" t="s">
        <v>234</v>
      </c>
      <c r="BZ229" t="s">
        <v>234</v>
      </c>
      <c r="CA229" t="s">
        <v>234</v>
      </c>
      <c r="CB229" t="s">
        <v>234</v>
      </c>
      <c r="CC229" t="s">
        <v>238</v>
      </c>
      <c r="CD229" t="s">
        <v>234</v>
      </c>
      <c r="CE229" t="s">
        <v>234</v>
      </c>
      <c r="CF229" t="s">
        <v>234</v>
      </c>
      <c r="CG229" t="s">
        <v>234</v>
      </c>
      <c r="CH229" t="s">
        <v>236</v>
      </c>
      <c r="CK229" t="s">
        <v>234</v>
      </c>
      <c r="CL229" t="s">
        <v>234</v>
      </c>
      <c r="CM229" t="s">
        <v>234</v>
      </c>
      <c r="CN229" t="s">
        <v>236</v>
      </c>
      <c r="CO229" t="s">
        <v>234</v>
      </c>
      <c r="CP229" t="s">
        <v>234</v>
      </c>
      <c r="CQ229" t="s">
        <v>234</v>
      </c>
      <c r="DF229" t="s">
        <v>234</v>
      </c>
      <c r="DG229" t="s">
        <v>234</v>
      </c>
      <c r="DH229" t="s">
        <v>234</v>
      </c>
      <c r="DI229" t="s">
        <v>234</v>
      </c>
      <c r="DJ229" t="s">
        <v>234</v>
      </c>
      <c r="DK229" t="s">
        <v>234</v>
      </c>
      <c r="DL229" t="s">
        <v>234</v>
      </c>
      <c r="DM229" t="s">
        <v>235</v>
      </c>
      <c r="DN229" t="s">
        <v>234</v>
      </c>
      <c r="DO229" t="s">
        <v>234</v>
      </c>
      <c r="DP229" t="s">
        <v>234</v>
      </c>
      <c r="DQ229" t="s">
        <v>234</v>
      </c>
      <c r="DR229" t="s">
        <v>234</v>
      </c>
      <c r="DS229" t="s">
        <v>234</v>
      </c>
      <c r="DT229" t="s">
        <v>234</v>
      </c>
      <c r="DX229" t="s">
        <v>234</v>
      </c>
      <c r="DY229" t="s">
        <v>238</v>
      </c>
      <c r="DZ229" t="s">
        <v>234</v>
      </c>
      <c r="EA229" t="s">
        <v>234</v>
      </c>
      <c r="EB229" t="s">
        <v>235</v>
      </c>
      <c r="EC229" t="s">
        <v>234</v>
      </c>
      <c r="ED229" t="s">
        <v>234</v>
      </c>
      <c r="EE229" t="s">
        <v>234</v>
      </c>
      <c r="EF229" t="s">
        <v>234</v>
      </c>
      <c r="EG229" t="s">
        <v>234</v>
      </c>
      <c r="EH229" t="s">
        <v>234</v>
      </c>
      <c r="EI229" t="s">
        <v>234</v>
      </c>
      <c r="EJ229" t="s">
        <v>234</v>
      </c>
      <c r="EK229" t="s">
        <v>234</v>
      </c>
      <c r="EL229" t="s">
        <v>235</v>
      </c>
      <c r="EM229" t="s">
        <v>234</v>
      </c>
      <c r="EN229" t="s">
        <v>234</v>
      </c>
      <c r="EO229" t="s">
        <v>234</v>
      </c>
      <c r="EP229" t="s">
        <v>234</v>
      </c>
      <c r="EQ229" t="s">
        <v>234</v>
      </c>
      <c r="ER229" t="s">
        <v>234</v>
      </c>
      <c r="ES229" t="s">
        <v>234</v>
      </c>
      <c r="ET229" t="s">
        <v>234</v>
      </c>
      <c r="EU229" t="s">
        <v>234</v>
      </c>
      <c r="EV229" t="s">
        <v>234</v>
      </c>
      <c r="EW229" t="s">
        <v>234</v>
      </c>
      <c r="EX229" t="s">
        <v>234</v>
      </c>
      <c r="EY229" t="s">
        <v>234</v>
      </c>
      <c r="EZ229" t="s">
        <v>234</v>
      </c>
      <c r="FA229" t="s">
        <v>234</v>
      </c>
      <c r="FB229" t="s">
        <v>236</v>
      </c>
      <c r="FC229" t="s">
        <v>234</v>
      </c>
      <c r="FD229" t="s">
        <v>234</v>
      </c>
      <c r="FE229" t="s">
        <v>234</v>
      </c>
      <c r="FF229" t="s">
        <v>234</v>
      </c>
      <c r="FG229" t="s">
        <v>234</v>
      </c>
      <c r="FH229" t="s">
        <v>234</v>
      </c>
      <c r="FI229" t="s">
        <v>234</v>
      </c>
      <c r="FJ229" t="s">
        <v>236</v>
      </c>
      <c r="FK229" t="s">
        <v>234</v>
      </c>
      <c r="FL229" t="s">
        <v>234</v>
      </c>
      <c r="FM229" t="s">
        <v>234</v>
      </c>
      <c r="FN229" t="s">
        <v>237</v>
      </c>
      <c r="FO229" t="s">
        <v>234</v>
      </c>
      <c r="FP229" t="s">
        <v>234</v>
      </c>
      <c r="FQ229" t="s">
        <v>234</v>
      </c>
      <c r="FR229" t="s">
        <v>234</v>
      </c>
      <c r="FU229" t="s">
        <v>234</v>
      </c>
      <c r="FV229" t="s">
        <v>234</v>
      </c>
      <c r="FW229" t="s">
        <v>234</v>
      </c>
      <c r="FX229" t="s">
        <v>234</v>
      </c>
      <c r="FY229" t="s">
        <v>234</v>
      </c>
      <c r="FZ229" t="s">
        <v>234</v>
      </c>
      <c r="GA229" t="s">
        <v>236</v>
      </c>
      <c r="GB229" t="s">
        <v>236</v>
      </c>
      <c r="GC229" t="s">
        <v>236</v>
      </c>
      <c r="GD229" t="s">
        <v>234</v>
      </c>
      <c r="GE229" t="s">
        <v>236</v>
      </c>
      <c r="GF229" t="s">
        <v>236</v>
      </c>
      <c r="GG229" t="s">
        <v>234</v>
      </c>
      <c r="GH229" t="s">
        <v>234</v>
      </c>
      <c r="GI229" t="s">
        <v>234</v>
      </c>
      <c r="GJ229" t="s">
        <v>234</v>
      </c>
      <c r="GK229" t="s">
        <v>238</v>
      </c>
      <c r="GL229" t="s">
        <v>238</v>
      </c>
      <c r="GM229" t="s">
        <v>234</v>
      </c>
      <c r="GN229" t="s">
        <v>234</v>
      </c>
      <c r="GO229" t="s">
        <v>234</v>
      </c>
      <c r="GP229" t="s">
        <v>234</v>
      </c>
      <c r="GQ229" t="s">
        <v>234</v>
      </c>
      <c r="GR229" t="s">
        <v>234</v>
      </c>
      <c r="GS229" t="s">
        <v>234</v>
      </c>
      <c r="GT229" t="s">
        <v>234</v>
      </c>
      <c r="GU229" t="s">
        <v>234</v>
      </c>
      <c r="GV229" t="s">
        <v>234</v>
      </c>
      <c r="GW229" t="s">
        <v>234</v>
      </c>
      <c r="GX229" t="s">
        <v>234</v>
      </c>
      <c r="GY229" t="s">
        <v>234</v>
      </c>
      <c r="GZ229" t="s">
        <v>234</v>
      </c>
      <c r="HA229" t="s">
        <v>234</v>
      </c>
      <c r="HB229" t="s">
        <v>234</v>
      </c>
      <c r="HC229" t="s">
        <v>234</v>
      </c>
      <c r="HD229" t="s">
        <v>234</v>
      </c>
      <c r="HE229" t="s">
        <v>234</v>
      </c>
      <c r="HF229" t="s">
        <v>234</v>
      </c>
      <c r="HG229" t="s">
        <v>234</v>
      </c>
      <c r="HH229" t="s">
        <v>234</v>
      </c>
      <c r="HI229" t="s">
        <v>237</v>
      </c>
      <c r="HJ229" t="s">
        <v>236</v>
      </c>
      <c r="HK229" t="s">
        <v>234</v>
      </c>
      <c r="HL229" t="s">
        <v>237</v>
      </c>
      <c r="HM229" t="s">
        <v>234</v>
      </c>
      <c r="HN229" t="s">
        <v>234</v>
      </c>
      <c r="HO229" t="s">
        <v>234</v>
      </c>
      <c r="HP229" t="s">
        <v>234</v>
      </c>
    </row>
    <row r="230" spans="1:224" x14ac:dyDescent="0.2">
      <c r="A230" t="s">
        <v>466</v>
      </c>
      <c r="B230" t="s">
        <v>234</v>
      </c>
      <c r="C230" t="s">
        <v>234</v>
      </c>
      <c r="D230" t="s">
        <v>234</v>
      </c>
      <c r="E230" t="s">
        <v>234</v>
      </c>
      <c r="F230" t="s">
        <v>234</v>
      </c>
      <c r="G230" t="s">
        <v>234</v>
      </c>
      <c r="H230" t="s">
        <v>234</v>
      </c>
      <c r="I230" t="s">
        <v>236</v>
      </c>
      <c r="J230" t="s">
        <v>234</v>
      </c>
      <c r="K230" t="s">
        <v>234</v>
      </c>
      <c r="L230" t="s">
        <v>234</v>
      </c>
      <c r="M230" t="s">
        <v>234</v>
      </c>
      <c r="N230" t="s">
        <v>234</v>
      </c>
      <c r="Q230" t="s">
        <v>234</v>
      </c>
      <c r="R230" t="s">
        <v>234</v>
      </c>
      <c r="S230" t="s">
        <v>241</v>
      </c>
      <c r="T230" t="s">
        <v>234</v>
      </c>
      <c r="U230" t="s">
        <v>234</v>
      </c>
      <c r="V230" t="s">
        <v>234</v>
      </c>
      <c r="W230" t="s">
        <v>236</v>
      </c>
      <c r="X230" t="s">
        <v>234</v>
      </c>
      <c r="Y230" t="s">
        <v>234</v>
      </c>
      <c r="Z230" t="s">
        <v>236</v>
      </c>
      <c r="AA230" t="s">
        <v>234</v>
      </c>
      <c r="AB230" t="s">
        <v>234</v>
      </c>
      <c r="AC230" t="s">
        <v>234</v>
      </c>
      <c r="AF230" t="s">
        <v>234</v>
      </c>
      <c r="AG230" t="s">
        <v>234</v>
      </c>
      <c r="AH230" t="s">
        <v>236</v>
      </c>
      <c r="AI230" t="s">
        <v>234</v>
      </c>
      <c r="AJ230" t="s">
        <v>241</v>
      </c>
      <c r="AK230" t="s">
        <v>234</v>
      </c>
      <c r="AL230" t="s">
        <v>234</v>
      </c>
      <c r="AM230" t="s">
        <v>234</v>
      </c>
      <c r="AN230" t="s">
        <v>234</v>
      </c>
      <c r="AO230" t="s">
        <v>234</v>
      </c>
      <c r="AP230" t="s">
        <v>234</v>
      </c>
      <c r="AQ230" t="s">
        <v>234</v>
      </c>
      <c r="AR230" t="s">
        <v>234</v>
      </c>
      <c r="AU230" t="s">
        <v>234</v>
      </c>
      <c r="AV230" t="s">
        <v>234</v>
      </c>
      <c r="AW230" t="s">
        <v>234</v>
      </c>
      <c r="AX230" t="s">
        <v>236</v>
      </c>
      <c r="AY230" t="s">
        <v>234</v>
      </c>
      <c r="AZ230" t="s">
        <v>234</v>
      </c>
      <c r="BA230" t="s">
        <v>234</v>
      </c>
      <c r="BB230" t="s">
        <v>234</v>
      </c>
      <c r="BC230" t="s">
        <v>234</v>
      </c>
      <c r="BD230" t="s">
        <v>234</v>
      </c>
      <c r="BE230" t="s">
        <v>241</v>
      </c>
      <c r="BH230" t="s">
        <v>237</v>
      </c>
      <c r="BI230" t="s">
        <v>234</v>
      </c>
      <c r="BJ230" t="s">
        <v>234</v>
      </c>
      <c r="BK230" t="s">
        <v>234</v>
      </c>
      <c r="BL230" t="s">
        <v>234</v>
      </c>
      <c r="BM230" t="s">
        <v>234</v>
      </c>
      <c r="BN230" t="s">
        <v>234</v>
      </c>
      <c r="BO230" t="s">
        <v>234</v>
      </c>
      <c r="BP230" t="s">
        <v>234</v>
      </c>
      <c r="BQ230" t="s">
        <v>234</v>
      </c>
      <c r="BR230" t="s">
        <v>234</v>
      </c>
      <c r="BS230" t="s">
        <v>234</v>
      </c>
      <c r="BT230" t="s">
        <v>236</v>
      </c>
      <c r="BW230" t="s">
        <v>234</v>
      </c>
      <c r="BX230" t="s">
        <v>234</v>
      </c>
      <c r="BY230" t="s">
        <v>234</v>
      </c>
      <c r="BZ230" t="s">
        <v>234</v>
      </c>
      <c r="CA230" t="s">
        <v>234</v>
      </c>
      <c r="CB230" t="s">
        <v>234</v>
      </c>
      <c r="CC230" t="s">
        <v>238</v>
      </c>
      <c r="CD230" t="s">
        <v>234</v>
      </c>
      <c r="CE230" t="s">
        <v>234</v>
      </c>
      <c r="CF230" t="s">
        <v>234</v>
      </c>
      <c r="CG230" t="s">
        <v>234</v>
      </c>
      <c r="CH230" t="s">
        <v>234</v>
      </c>
      <c r="CK230" t="s">
        <v>234</v>
      </c>
      <c r="CL230" t="s">
        <v>234</v>
      </c>
      <c r="CM230" t="s">
        <v>234</v>
      </c>
      <c r="CN230" t="s">
        <v>234</v>
      </c>
      <c r="CO230" t="s">
        <v>234</v>
      </c>
      <c r="CP230" t="s">
        <v>234</v>
      </c>
      <c r="CQ230" t="s">
        <v>234</v>
      </c>
      <c r="DF230" t="s">
        <v>234</v>
      </c>
      <c r="DG230" t="s">
        <v>234</v>
      </c>
      <c r="DH230" t="s">
        <v>234</v>
      </c>
      <c r="DI230" t="s">
        <v>234</v>
      </c>
      <c r="DJ230" t="s">
        <v>234</v>
      </c>
      <c r="DK230" t="s">
        <v>234</v>
      </c>
      <c r="DL230" t="s">
        <v>234</v>
      </c>
      <c r="DM230" t="s">
        <v>234</v>
      </c>
      <c r="DN230" t="s">
        <v>234</v>
      </c>
      <c r="DO230" t="s">
        <v>234</v>
      </c>
      <c r="DP230" t="s">
        <v>234</v>
      </c>
      <c r="DQ230" t="s">
        <v>234</v>
      </c>
      <c r="DR230" t="s">
        <v>234</v>
      </c>
      <c r="DS230" t="s">
        <v>234</v>
      </c>
      <c r="DT230" t="s">
        <v>234</v>
      </c>
      <c r="DX230" t="s">
        <v>234</v>
      </c>
      <c r="DY230" t="s">
        <v>234</v>
      </c>
      <c r="DZ230" t="s">
        <v>234</v>
      </c>
      <c r="EA230" t="s">
        <v>234</v>
      </c>
      <c r="EB230" t="s">
        <v>234</v>
      </c>
      <c r="EC230" t="s">
        <v>234</v>
      </c>
      <c r="ED230" t="s">
        <v>234</v>
      </c>
      <c r="EE230" t="s">
        <v>234</v>
      </c>
      <c r="EF230" t="s">
        <v>234</v>
      </c>
      <c r="EG230" t="s">
        <v>234</v>
      </c>
      <c r="EH230" t="s">
        <v>234</v>
      </c>
      <c r="EI230" t="s">
        <v>234</v>
      </c>
      <c r="EJ230" t="s">
        <v>234</v>
      </c>
      <c r="EK230" t="s">
        <v>234</v>
      </c>
      <c r="EL230" t="s">
        <v>234</v>
      </c>
      <c r="EM230" t="s">
        <v>234</v>
      </c>
      <c r="EN230" t="s">
        <v>234</v>
      </c>
      <c r="EO230" t="s">
        <v>241</v>
      </c>
      <c r="EP230" t="s">
        <v>234</v>
      </c>
      <c r="EQ230" t="s">
        <v>234</v>
      </c>
      <c r="ER230" t="s">
        <v>234</v>
      </c>
      <c r="ES230" t="s">
        <v>237</v>
      </c>
      <c r="ET230" t="s">
        <v>234</v>
      </c>
      <c r="EU230" t="s">
        <v>234</v>
      </c>
      <c r="EV230" t="s">
        <v>234</v>
      </c>
      <c r="EW230" t="s">
        <v>234</v>
      </c>
      <c r="EX230" t="s">
        <v>234</v>
      </c>
      <c r="EY230" t="s">
        <v>234</v>
      </c>
      <c r="EZ230" t="s">
        <v>234</v>
      </c>
      <c r="FA230" t="s">
        <v>234</v>
      </c>
      <c r="FB230" t="s">
        <v>234</v>
      </c>
      <c r="FC230" t="s">
        <v>234</v>
      </c>
      <c r="FD230" t="s">
        <v>234</v>
      </c>
      <c r="FE230" t="s">
        <v>234</v>
      </c>
      <c r="FF230" t="s">
        <v>234</v>
      </c>
      <c r="FG230" t="s">
        <v>234</v>
      </c>
      <c r="FH230" t="s">
        <v>234</v>
      </c>
      <c r="FI230" t="s">
        <v>234</v>
      </c>
      <c r="FJ230" t="s">
        <v>234</v>
      </c>
      <c r="FK230" t="s">
        <v>234</v>
      </c>
      <c r="FL230" t="s">
        <v>234</v>
      </c>
      <c r="FM230" t="s">
        <v>234</v>
      </c>
      <c r="FN230" t="s">
        <v>234</v>
      </c>
      <c r="FO230" t="s">
        <v>234</v>
      </c>
      <c r="FP230" t="s">
        <v>234</v>
      </c>
      <c r="FQ230" t="s">
        <v>234</v>
      </c>
      <c r="FR230" t="s">
        <v>234</v>
      </c>
      <c r="FU230" t="s">
        <v>234</v>
      </c>
      <c r="FV230" t="s">
        <v>234</v>
      </c>
      <c r="FW230" t="s">
        <v>234</v>
      </c>
      <c r="FX230" t="s">
        <v>234</v>
      </c>
      <c r="FY230" t="s">
        <v>234</v>
      </c>
      <c r="FZ230" t="s">
        <v>234</v>
      </c>
      <c r="GA230" t="s">
        <v>234</v>
      </c>
      <c r="GB230" t="s">
        <v>234</v>
      </c>
      <c r="GC230" t="s">
        <v>234</v>
      </c>
      <c r="GD230" t="s">
        <v>237</v>
      </c>
      <c r="GE230" t="s">
        <v>234</v>
      </c>
      <c r="GF230" t="s">
        <v>234</v>
      </c>
      <c r="GG230" t="s">
        <v>234</v>
      </c>
      <c r="GH230" t="s">
        <v>234</v>
      </c>
      <c r="GI230" t="s">
        <v>234</v>
      </c>
      <c r="GJ230" t="s">
        <v>234</v>
      </c>
      <c r="GK230" t="s">
        <v>234</v>
      </c>
      <c r="GL230" t="s">
        <v>234</v>
      </c>
      <c r="GM230" t="s">
        <v>234</v>
      </c>
      <c r="GN230" t="s">
        <v>234</v>
      </c>
      <c r="GO230" t="s">
        <v>234</v>
      </c>
      <c r="GP230" t="s">
        <v>234</v>
      </c>
      <c r="GQ230" t="s">
        <v>234</v>
      </c>
      <c r="GR230" t="s">
        <v>234</v>
      </c>
      <c r="GS230" t="s">
        <v>234</v>
      </c>
      <c r="GT230" t="s">
        <v>234</v>
      </c>
      <c r="GU230" t="s">
        <v>234</v>
      </c>
      <c r="GV230" t="s">
        <v>234</v>
      </c>
      <c r="GW230" t="s">
        <v>234</v>
      </c>
      <c r="GX230" t="s">
        <v>234</v>
      </c>
      <c r="GY230" t="s">
        <v>234</v>
      </c>
      <c r="GZ230" t="s">
        <v>234</v>
      </c>
      <c r="HA230" t="s">
        <v>234</v>
      </c>
      <c r="HB230" t="s">
        <v>234</v>
      </c>
      <c r="HC230" t="s">
        <v>234</v>
      </c>
      <c r="HD230" t="s">
        <v>234</v>
      </c>
      <c r="HE230" t="s">
        <v>234</v>
      </c>
      <c r="HF230" t="s">
        <v>234</v>
      </c>
      <c r="HG230" t="s">
        <v>234</v>
      </c>
      <c r="HH230" t="s">
        <v>234</v>
      </c>
      <c r="HI230" t="s">
        <v>234</v>
      </c>
      <c r="HJ230" t="s">
        <v>234</v>
      </c>
      <c r="HK230" t="s">
        <v>234</v>
      </c>
      <c r="HL230" t="s">
        <v>234</v>
      </c>
      <c r="HM230" t="s">
        <v>234</v>
      </c>
      <c r="HN230" t="s">
        <v>241</v>
      </c>
      <c r="HO230" t="s">
        <v>234</v>
      </c>
      <c r="HP230" t="s">
        <v>234</v>
      </c>
    </row>
    <row r="231" spans="1:224" x14ac:dyDescent="0.2">
      <c r="A231" t="s">
        <v>467</v>
      </c>
      <c r="B231" t="s">
        <v>235</v>
      </c>
      <c r="C231" t="s">
        <v>234</v>
      </c>
      <c r="D231" t="s">
        <v>235</v>
      </c>
      <c r="E231" t="s">
        <v>235</v>
      </c>
      <c r="F231" t="s">
        <v>235</v>
      </c>
      <c r="G231" t="s">
        <v>234</v>
      </c>
      <c r="H231" t="s">
        <v>235</v>
      </c>
      <c r="I231" t="s">
        <v>235</v>
      </c>
      <c r="J231" t="s">
        <v>235</v>
      </c>
      <c r="K231" t="s">
        <v>235</v>
      </c>
      <c r="L231" t="s">
        <v>235</v>
      </c>
      <c r="M231" t="s">
        <v>235</v>
      </c>
      <c r="N231" t="s">
        <v>235</v>
      </c>
      <c r="Q231" t="s">
        <v>235</v>
      </c>
      <c r="R231" t="s">
        <v>235</v>
      </c>
      <c r="S231" t="s">
        <v>235</v>
      </c>
      <c r="T231" t="s">
        <v>235</v>
      </c>
      <c r="U231" t="s">
        <v>235</v>
      </c>
      <c r="V231" t="s">
        <v>235</v>
      </c>
      <c r="W231" t="s">
        <v>235</v>
      </c>
      <c r="X231" t="s">
        <v>235</v>
      </c>
      <c r="Y231" t="s">
        <v>235</v>
      </c>
      <c r="Z231" t="s">
        <v>234</v>
      </c>
      <c r="AA231" t="s">
        <v>235</v>
      </c>
      <c r="AB231" t="s">
        <v>235</v>
      </c>
      <c r="AC231" t="s">
        <v>235</v>
      </c>
      <c r="AF231" t="s">
        <v>235</v>
      </c>
      <c r="AG231" t="s">
        <v>241</v>
      </c>
      <c r="AH231" t="s">
        <v>235</v>
      </c>
      <c r="AI231" t="s">
        <v>235</v>
      </c>
      <c r="AJ231" t="s">
        <v>235</v>
      </c>
      <c r="AK231" t="s">
        <v>235</v>
      </c>
      <c r="AL231" t="s">
        <v>235</v>
      </c>
      <c r="AM231" t="s">
        <v>235</v>
      </c>
      <c r="AN231" t="s">
        <v>235</v>
      </c>
      <c r="AO231" t="s">
        <v>235</v>
      </c>
      <c r="AP231" t="s">
        <v>235</v>
      </c>
      <c r="AQ231" t="s">
        <v>234</v>
      </c>
      <c r="AR231" t="s">
        <v>235</v>
      </c>
      <c r="AU231" t="s">
        <v>235</v>
      </c>
      <c r="AV231" t="s">
        <v>235</v>
      </c>
      <c r="AW231" t="s">
        <v>235</v>
      </c>
      <c r="AX231" t="s">
        <v>235</v>
      </c>
      <c r="AY231" t="s">
        <v>235</v>
      </c>
      <c r="AZ231" t="s">
        <v>235</v>
      </c>
      <c r="BA231" t="s">
        <v>235</v>
      </c>
      <c r="BB231" t="s">
        <v>235</v>
      </c>
      <c r="BC231" t="s">
        <v>235</v>
      </c>
      <c r="BD231" t="s">
        <v>235</v>
      </c>
      <c r="BE231" t="s">
        <v>235</v>
      </c>
      <c r="BH231" t="s">
        <v>235</v>
      </c>
      <c r="BI231" t="s">
        <v>235</v>
      </c>
      <c r="BJ231" t="s">
        <v>235</v>
      </c>
      <c r="BK231" t="s">
        <v>235</v>
      </c>
      <c r="BL231" t="s">
        <v>235</v>
      </c>
      <c r="BM231" t="s">
        <v>234</v>
      </c>
      <c r="BN231" t="s">
        <v>235</v>
      </c>
      <c r="BO231" t="s">
        <v>235</v>
      </c>
      <c r="BP231" t="s">
        <v>235</v>
      </c>
      <c r="BQ231" t="s">
        <v>235</v>
      </c>
      <c r="BR231" t="s">
        <v>235</v>
      </c>
      <c r="BS231" t="s">
        <v>235</v>
      </c>
      <c r="BT231" t="s">
        <v>234</v>
      </c>
      <c r="BW231" t="s">
        <v>235</v>
      </c>
      <c r="BX231" t="s">
        <v>235</v>
      </c>
      <c r="BY231" t="s">
        <v>235</v>
      </c>
      <c r="BZ231" t="s">
        <v>235</v>
      </c>
      <c r="CA231" t="s">
        <v>235</v>
      </c>
      <c r="CB231" t="s">
        <v>238</v>
      </c>
      <c r="CC231" t="s">
        <v>238</v>
      </c>
      <c r="CD231" t="s">
        <v>235</v>
      </c>
      <c r="CE231" t="s">
        <v>235</v>
      </c>
      <c r="CF231" t="s">
        <v>235</v>
      </c>
      <c r="CG231" t="s">
        <v>235</v>
      </c>
      <c r="CH231" t="s">
        <v>235</v>
      </c>
      <c r="CK231" t="s">
        <v>235</v>
      </c>
      <c r="CL231" t="s">
        <v>235</v>
      </c>
      <c r="CM231" t="s">
        <v>235</v>
      </c>
      <c r="CN231" t="s">
        <v>235</v>
      </c>
      <c r="CO231" t="s">
        <v>235</v>
      </c>
      <c r="CP231" t="s">
        <v>235</v>
      </c>
      <c r="CQ231" t="s">
        <v>234</v>
      </c>
      <c r="DF231" t="s">
        <v>235</v>
      </c>
      <c r="DG231" t="s">
        <v>235</v>
      </c>
      <c r="DH231" t="s">
        <v>235</v>
      </c>
      <c r="DI231" t="s">
        <v>235</v>
      </c>
      <c r="DJ231" t="s">
        <v>235</v>
      </c>
      <c r="DK231" t="s">
        <v>235</v>
      </c>
      <c r="DL231" t="s">
        <v>235</v>
      </c>
      <c r="DM231" t="s">
        <v>235</v>
      </c>
      <c r="DN231" t="s">
        <v>235</v>
      </c>
      <c r="DO231" t="s">
        <v>235</v>
      </c>
      <c r="DP231" t="s">
        <v>235</v>
      </c>
      <c r="DQ231" t="s">
        <v>235</v>
      </c>
      <c r="DR231" t="s">
        <v>235</v>
      </c>
      <c r="DS231" t="s">
        <v>235</v>
      </c>
      <c r="DT231" t="s">
        <v>235</v>
      </c>
      <c r="DX231" t="s">
        <v>235</v>
      </c>
      <c r="DY231" t="s">
        <v>235</v>
      </c>
      <c r="DZ231" t="s">
        <v>235</v>
      </c>
      <c r="EA231" t="s">
        <v>235</v>
      </c>
      <c r="EB231" t="s">
        <v>238</v>
      </c>
      <c r="EC231" t="s">
        <v>235</v>
      </c>
      <c r="ED231" t="s">
        <v>235</v>
      </c>
      <c r="EE231" t="s">
        <v>235</v>
      </c>
      <c r="EF231" t="s">
        <v>235</v>
      </c>
      <c r="EG231" t="s">
        <v>235</v>
      </c>
      <c r="EH231" t="s">
        <v>235</v>
      </c>
      <c r="EI231" t="s">
        <v>235</v>
      </c>
      <c r="EJ231" t="s">
        <v>235</v>
      </c>
      <c r="EK231" t="s">
        <v>235</v>
      </c>
      <c r="EL231" t="s">
        <v>235</v>
      </c>
      <c r="EM231" t="s">
        <v>235</v>
      </c>
      <c r="EN231" t="s">
        <v>235</v>
      </c>
      <c r="EO231" t="s">
        <v>235</v>
      </c>
      <c r="EP231" t="s">
        <v>235</v>
      </c>
      <c r="EQ231" t="s">
        <v>237</v>
      </c>
      <c r="ER231" t="s">
        <v>235</v>
      </c>
      <c r="ES231" t="s">
        <v>235</v>
      </c>
      <c r="ET231" t="s">
        <v>234</v>
      </c>
      <c r="EU231" t="s">
        <v>234</v>
      </c>
      <c r="EV231" t="s">
        <v>235</v>
      </c>
      <c r="EW231" t="s">
        <v>235</v>
      </c>
      <c r="EX231" t="s">
        <v>235</v>
      </c>
      <c r="EY231" t="s">
        <v>235</v>
      </c>
      <c r="EZ231" t="s">
        <v>235</v>
      </c>
      <c r="FA231" t="s">
        <v>235</v>
      </c>
      <c r="FB231" t="s">
        <v>235</v>
      </c>
      <c r="FC231" t="s">
        <v>235</v>
      </c>
      <c r="FD231" t="s">
        <v>235</v>
      </c>
      <c r="FE231" t="s">
        <v>235</v>
      </c>
      <c r="FF231" t="s">
        <v>235</v>
      </c>
      <c r="FG231" t="s">
        <v>235</v>
      </c>
      <c r="FH231" t="s">
        <v>235</v>
      </c>
      <c r="FI231" t="s">
        <v>235</v>
      </c>
      <c r="FJ231" t="s">
        <v>235</v>
      </c>
      <c r="FK231" t="s">
        <v>235</v>
      </c>
      <c r="FL231" t="s">
        <v>235</v>
      </c>
      <c r="FM231" t="s">
        <v>235</v>
      </c>
      <c r="FN231" t="s">
        <v>235</v>
      </c>
      <c r="FO231" t="s">
        <v>235</v>
      </c>
      <c r="FP231" t="s">
        <v>235</v>
      </c>
      <c r="FQ231" t="s">
        <v>235</v>
      </c>
      <c r="FR231" t="s">
        <v>235</v>
      </c>
      <c r="FU231" t="s">
        <v>235</v>
      </c>
      <c r="FV231" t="s">
        <v>235</v>
      </c>
      <c r="FW231" t="s">
        <v>235</v>
      </c>
      <c r="FX231" t="s">
        <v>235</v>
      </c>
      <c r="FY231" t="s">
        <v>235</v>
      </c>
      <c r="FZ231" t="s">
        <v>234</v>
      </c>
      <c r="GA231" t="s">
        <v>235</v>
      </c>
      <c r="GB231" t="s">
        <v>235</v>
      </c>
      <c r="GC231" t="s">
        <v>235</v>
      </c>
      <c r="GD231" t="s">
        <v>235</v>
      </c>
      <c r="GE231" t="s">
        <v>235</v>
      </c>
      <c r="GF231" t="s">
        <v>234</v>
      </c>
      <c r="GG231" t="s">
        <v>235</v>
      </c>
      <c r="GH231" t="s">
        <v>235</v>
      </c>
      <c r="GI231" t="s">
        <v>235</v>
      </c>
      <c r="GJ231" t="s">
        <v>235</v>
      </c>
      <c r="GK231" t="s">
        <v>235</v>
      </c>
      <c r="GL231" t="s">
        <v>235</v>
      </c>
      <c r="GM231" t="s">
        <v>235</v>
      </c>
      <c r="GN231" t="s">
        <v>235</v>
      </c>
      <c r="GO231" t="s">
        <v>235</v>
      </c>
      <c r="GP231" t="s">
        <v>235</v>
      </c>
      <c r="GQ231" t="s">
        <v>234</v>
      </c>
      <c r="GR231" t="s">
        <v>235</v>
      </c>
      <c r="GS231" t="s">
        <v>235</v>
      </c>
      <c r="GT231" t="s">
        <v>235</v>
      </c>
      <c r="GU231" t="s">
        <v>235</v>
      </c>
      <c r="GV231" t="s">
        <v>235</v>
      </c>
      <c r="GW231" t="s">
        <v>235</v>
      </c>
      <c r="GX231" t="s">
        <v>235</v>
      </c>
      <c r="GY231" t="s">
        <v>235</v>
      </c>
      <c r="GZ231" t="s">
        <v>235</v>
      </c>
      <c r="HA231" t="s">
        <v>235</v>
      </c>
      <c r="HB231" t="s">
        <v>235</v>
      </c>
      <c r="HC231" t="s">
        <v>235</v>
      </c>
      <c r="HD231" t="s">
        <v>234</v>
      </c>
      <c r="HE231" t="s">
        <v>235</v>
      </c>
      <c r="HF231" t="s">
        <v>235</v>
      </c>
      <c r="HG231" t="s">
        <v>241</v>
      </c>
      <c r="HH231" t="s">
        <v>237</v>
      </c>
      <c r="HI231" t="s">
        <v>235</v>
      </c>
      <c r="HJ231" t="s">
        <v>237</v>
      </c>
      <c r="HK231" t="s">
        <v>235</v>
      </c>
      <c r="HL231" t="s">
        <v>235</v>
      </c>
      <c r="HM231" t="s">
        <v>235</v>
      </c>
      <c r="HN231" t="s">
        <v>235</v>
      </c>
      <c r="HO231" t="s">
        <v>234</v>
      </c>
      <c r="HP231" t="s">
        <v>235</v>
      </c>
    </row>
    <row r="232" spans="1:224" x14ac:dyDescent="0.2">
      <c r="A232" t="s">
        <v>468</v>
      </c>
      <c r="B232" t="s">
        <v>234</v>
      </c>
      <c r="C232" t="s">
        <v>234</v>
      </c>
      <c r="D232" t="s">
        <v>234</v>
      </c>
      <c r="E232" t="s">
        <v>234</v>
      </c>
      <c r="F232" t="s">
        <v>234</v>
      </c>
      <c r="G232" t="s">
        <v>234</v>
      </c>
      <c r="H232" t="s">
        <v>234</v>
      </c>
      <c r="I232" t="s">
        <v>234</v>
      </c>
      <c r="J232" t="s">
        <v>234</v>
      </c>
      <c r="K232" t="s">
        <v>234</v>
      </c>
      <c r="L232" t="s">
        <v>234</v>
      </c>
      <c r="M232" t="s">
        <v>234</v>
      </c>
      <c r="N232" t="s">
        <v>234</v>
      </c>
      <c r="Q232" t="s">
        <v>236</v>
      </c>
      <c r="R232" t="s">
        <v>236</v>
      </c>
      <c r="S232" t="s">
        <v>236</v>
      </c>
      <c r="T232" t="s">
        <v>236</v>
      </c>
      <c r="U232" t="s">
        <v>236</v>
      </c>
      <c r="V232" t="s">
        <v>236</v>
      </c>
      <c r="W232" t="s">
        <v>236</v>
      </c>
      <c r="X232" t="s">
        <v>236</v>
      </c>
      <c r="Y232" t="s">
        <v>236</v>
      </c>
      <c r="Z232" t="s">
        <v>236</v>
      </c>
      <c r="AA232" t="s">
        <v>236</v>
      </c>
      <c r="AB232" t="s">
        <v>236</v>
      </c>
      <c r="AC232" t="s">
        <v>236</v>
      </c>
      <c r="AF232" t="s">
        <v>234</v>
      </c>
      <c r="AG232" t="s">
        <v>234</v>
      </c>
      <c r="AH232" t="s">
        <v>236</v>
      </c>
      <c r="AI232" t="s">
        <v>234</v>
      </c>
      <c r="AJ232" t="s">
        <v>234</v>
      </c>
      <c r="AK232" t="s">
        <v>234</v>
      </c>
      <c r="AL232" t="s">
        <v>234</v>
      </c>
      <c r="AM232" t="s">
        <v>234</v>
      </c>
      <c r="AN232" t="s">
        <v>234</v>
      </c>
      <c r="AO232" t="s">
        <v>234</v>
      </c>
      <c r="AP232" t="s">
        <v>234</v>
      </c>
      <c r="AQ232" t="s">
        <v>234</v>
      </c>
      <c r="AR232" t="s">
        <v>234</v>
      </c>
      <c r="AU232" t="s">
        <v>234</v>
      </c>
      <c r="AV232" t="s">
        <v>234</v>
      </c>
      <c r="AW232" t="s">
        <v>234</v>
      </c>
      <c r="AX232" t="s">
        <v>236</v>
      </c>
      <c r="AY232" t="s">
        <v>234</v>
      </c>
      <c r="AZ232" t="s">
        <v>234</v>
      </c>
      <c r="BA232" t="s">
        <v>234</v>
      </c>
      <c r="BB232" t="s">
        <v>234</v>
      </c>
      <c r="BC232" t="s">
        <v>234</v>
      </c>
      <c r="BD232" t="s">
        <v>234</v>
      </c>
      <c r="BE232" t="s">
        <v>234</v>
      </c>
      <c r="BH232" t="s">
        <v>234</v>
      </c>
      <c r="BI232" t="s">
        <v>234</v>
      </c>
      <c r="BJ232" t="s">
        <v>236</v>
      </c>
      <c r="BK232" t="s">
        <v>234</v>
      </c>
      <c r="BL232" t="s">
        <v>234</v>
      </c>
      <c r="BM232" t="s">
        <v>234</v>
      </c>
      <c r="BN232" t="s">
        <v>234</v>
      </c>
      <c r="BO232" t="s">
        <v>234</v>
      </c>
      <c r="BP232" t="s">
        <v>234</v>
      </c>
      <c r="BQ232" t="s">
        <v>234</v>
      </c>
      <c r="BR232" t="s">
        <v>234</v>
      </c>
      <c r="BS232" t="s">
        <v>234</v>
      </c>
      <c r="BT232" t="s">
        <v>236</v>
      </c>
      <c r="BW232" t="s">
        <v>234</v>
      </c>
      <c r="BX232" t="s">
        <v>234</v>
      </c>
      <c r="BY232" t="s">
        <v>234</v>
      </c>
      <c r="BZ232" t="s">
        <v>234</v>
      </c>
      <c r="CA232" t="s">
        <v>234</v>
      </c>
      <c r="CB232" t="s">
        <v>234</v>
      </c>
      <c r="CC232" t="s">
        <v>238</v>
      </c>
      <c r="CD232" t="s">
        <v>236</v>
      </c>
      <c r="CE232" t="s">
        <v>236</v>
      </c>
      <c r="CF232" t="s">
        <v>236</v>
      </c>
      <c r="CG232" t="s">
        <v>236</v>
      </c>
      <c r="CH232" t="s">
        <v>234</v>
      </c>
      <c r="CK232" t="s">
        <v>234</v>
      </c>
      <c r="CL232" t="s">
        <v>234</v>
      </c>
      <c r="CM232" t="s">
        <v>236</v>
      </c>
      <c r="CN232" t="s">
        <v>234</v>
      </c>
      <c r="CO232" t="s">
        <v>236</v>
      </c>
      <c r="CP232" t="s">
        <v>234</v>
      </c>
      <c r="CQ232" t="s">
        <v>236</v>
      </c>
      <c r="DF232" t="s">
        <v>234</v>
      </c>
      <c r="DG232" t="s">
        <v>234</v>
      </c>
      <c r="DH232" t="s">
        <v>234</v>
      </c>
      <c r="DI232" t="s">
        <v>234</v>
      </c>
      <c r="DJ232" t="s">
        <v>234</v>
      </c>
      <c r="DK232" t="s">
        <v>234</v>
      </c>
      <c r="DL232" t="s">
        <v>234</v>
      </c>
      <c r="DM232" t="s">
        <v>234</v>
      </c>
      <c r="DN232" t="s">
        <v>234</v>
      </c>
      <c r="DO232" t="s">
        <v>234</v>
      </c>
      <c r="DP232" t="s">
        <v>234</v>
      </c>
      <c r="DQ232" t="s">
        <v>234</v>
      </c>
      <c r="DR232" t="s">
        <v>234</v>
      </c>
      <c r="DS232" t="s">
        <v>234</v>
      </c>
      <c r="DT232" t="s">
        <v>234</v>
      </c>
      <c r="DX232" t="s">
        <v>234</v>
      </c>
      <c r="DY232" t="s">
        <v>234</v>
      </c>
      <c r="DZ232" t="s">
        <v>234</v>
      </c>
      <c r="EA232" t="s">
        <v>234</v>
      </c>
      <c r="EB232" t="s">
        <v>236</v>
      </c>
      <c r="EC232" t="s">
        <v>234</v>
      </c>
      <c r="ED232" t="s">
        <v>234</v>
      </c>
      <c r="EE232" t="s">
        <v>234</v>
      </c>
      <c r="EF232" t="s">
        <v>234</v>
      </c>
      <c r="EG232" t="s">
        <v>234</v>
      </c>
      <c r="EH232" t="s">
        <v>234</v>
      </c>
      <c r="EI232" t="s">
        <v>234</v>
      </c>
      <c r="EJ232" t="s">
        <v>234</v>
      </c>
      <c r="EK232" t="s">
        <v>234</v>
      </c>
      <c r="EL232" t="s">
        <v>234</v>
      </c>
      <c r="EM232" t="s">
        <v>234</v>
      </c>
      <c r="EN232" t="s">
        <v>234</v>
      </c>
      <c r="EO232" t="s">
        <v>234</v>
      </c>
      <c r="EP232" t="s">
        <v>234</v>
      </c>
      <c r="EQ232" t="s">
        <v>234</v>
      </c>
      <c r="ER232" t="s">
        <v>234</v>
      </c>
      <c r="ES232" t="s">
        <v>234</v>
      </c>
      <c r="ET232" t="s">
        <v>234</v>
      </c>
      <c r="EU232" t="s">
        <v>234</v>
      </c>
      <c r="EV232" t="s">
        <v>234</v>
      </c>
      <c r="EW232" t="s">
        <v>234</v>
      </c>
      <c r="EX232" t="s">
        <v>234</v>
      </c>
      <c r="EY232" t="s">
        <v>234</v>
      </c>
      <c r="EZ232" t="s">
        <v>234</v>
      </c>
      <c r="FA232" t="s">
        <v>234</v>
      </c>
      <c r="FB232" t="s">
        <v>234</v>
      </c>
      <c r="FC232" t="s">
        <v>234</v>
      </c>
      <c r="FD232" t="s">
        <v>234</v>
      </c>
      <c r="FE232" t="s">
        <v>234</v>
      </c>
      <c r="FF232" t="s">
        <v>234</v>
      </c>
      <c r="FG232" t="s">
        <v>234</v>
      </c>
      <c r="FH232" t="s">
        <v>234</v>
      </c>
      <c r="FI232" t="s">
        <v>234</v>
      </c>
      <c r="FJ232" t="s">
        <v>234</v>
      </c>
      <c r="FK232" t="s">
        <v>234</v>
      </c>
      <c r="FL232" t="s">
        <v>234</v>
      </c>
      <c r="FM232" t="s">
        <v>234</v>
      </c>
      <c r="FN232" t="s">
        <v>234</v>
      </c>
      <c r="FO232" t="s">
        <v>234</v>
      </c>
      <c r="FP232" t="s">
        <v>234</v>
      </c>
      <c r="FQ232" t="s">
        <v>234</v>
      </c>
      <c r="FR232" t="s">
        <v>234</v>
      </c>
      <c r="FU232" t="s">
        <v>234</v>
      </c>
      <c r="FV232" t="s">
        <v>234</v>
      </c>
      <c r="FW232" t="s">
        <v>234</v>
      </c>
      <c r="FX232" t="s">
        <v>234</v>
      </c>
      <c r="FY232" t="s">
        <v>234</v>
      </c>
      <c r="FZ232" t="s">
        <v>234</v>
      </c>
      <c r="GA232" t="s">
        <v>234</v>
      </c>
      <c r="GB232" t="s">
        <v>234</v>
      </c>
      <c r="GC232" t="s">
        <v>234</v>
      </c>
      <c r="GD232" t="s">
        <v>234</v>
      </c>
      <c r="GE232" t="s">
        <v>234</v>
      </c>
      <c r="GF232" t="s">
        <v>234</v>
      </c>
      <c r="GG232" t="s">
        <v>234</v>
      </c>
      <c r="GH232" t="s">
        <v>234</v>
      </c>
      <c r="GI232" t="s">
        <v>234</v>
      </c>
      <c r="GJ232" t="s">
        <v>234</v>
      </c>
      <c r="GK232" t="s">
        <v>234</v>
      </c>
      <c r="GL232" t="s">
        <v>234</v>
      </c>
      <c r="GM232" t="s">
        <v>234</v>
      </c>
      <c r="GN232" t="s">
        <v>234</v>
      </c>
      <c r="GO232" t="s">
        <v>234</v>
      </c>
      <c r="GP232" t="s">
        <v>234</v>
      </c>
      <c r="GQ232" t="s">
        <v>234</v>
      </c>
      <c r="GR232" t="s">
        <v>234</v>
      </c>
      <c r="GS232" t="s">
        <v>234</v>
      </c>
      <c r="GT232" t="s">
        <v>234</v>
      </c>
      <c r="GU232" t="s">
        <v>234</v>
      </c>
      <c r="GV232" t="s">
        <v>234</v>
      </c>
      <c r="GW232" t="s">
        <v>234</v>
      </c>
      <c r="GX232" t="s">
        <v>234</v>
      </c>
      <c r="GY232" t="s">
        <v>234</v>
      </c>
      <c r="GZ232" t="s">
        <v>234</v>
      </c>
      <c r="HA232" t="s">
        <v>234</v>
      </c>
      <c r="HB232" t="s">
        <v>234</v>
      </c>
      <c r="HC232" t="s">
        <v>234</v>
      </c>
      <c r="HD232" t="s">
        <v>234</v>
      </c>
      <c r="HE232" t="s">
        <v>234</v>
      </c>
      <c r="HF232" t="s">
        <v>234</v>
      </c>
      <c r="HG232" t="s">
        <v>234</v>
      </c>
      <c r="HH232" t="s">
        <v>234</v>
      </c>
      <c r="HI232" t="s">
        <v>234</v>
      </c>
      <c r="HJ232" t="s">
        <v>234</v>
      </c>
      <c r="HK232" t="s">
        <v>234</v>
      </c>
      <c r="HL232" t="s">
        <v>234</v>
      </c>
      <c r="HM232" t="s">
        <v>234</v>
      </c>
      <c r="HN232" t="s">
        <v>234</v>
      </c>
      <c r="HO232" t="s">
        <v>234</v>
      </c>
      <c r="HP232" t="s">
        <v>234</v>
      </c>
    </row>
    <row r="233" spans="1:224" x14ac:dyDescent="0.2">
      <c r="A233" t="s">
        <v>469</v>
      </c>
      <c r="B233" t="s">
        <v>236</v>
      </c>
      <c r="C233" t="s">
        <v>236</v>
      </c>
      <c r="D233" t="s">
        <v>236</v>
      </c>
      <c r="E233" t="s">
        <v>236</v>
      </c>
      <c r="F233" t="s">
        <v>234</v>
      </c>
      <c r="G233" t="s">
        <v>236</v>
      </c>
      <c r="H233" t="s">
        <v>236</v>
      </c>
      <c r="I233" t="s">
        <v>234</v>
      </c>
      <c r="J233" t="s">
        <v>234</v>
      </c>
      <c r="K233" t="s">
        <v>234</v>
      </c>
      <c r="L233" t="s">
        <v>234</v>
      </c>
      <c r="M233" t="s">
        <v>236</v>
      </c>
      <c r="N233" t="s">
        <v>236</v>
      </c>
      <c r="Q233" t="s">
        <v>236</v>
      </c>
      <c r="R233" t="s">
        <v>236</v>
      </c>
      <c r="S233" t="s">
        <v>236</v>
      </c>
      <c r="T233" t="s">
        <v>236</v>
      </c>
      <c r="U233" t="s">
        <v>236</v>
      </c>
      <c r="V233" t="s">
        <v>237</v>
      </c>
      <c r="W233" t="s">
        <v>236</v>
      </c>
      <c r="X233" t="s">
        <v>236</v>
      </c>
      <c r="Y233" t="s">
        <v>234</v>
      </c>
      <c r="Z233" t="s">
        <v>236</v>
      </c>
      <c r="AA233" t="s">
        <v>236</v>
      </c>
      <c r="AB233" t="s">
        <v>236</v>
      </c>
      <c r="AC233" t="s">
        <v>236</v>
      </c>
      <c r="AF233" t="s">
        <v>236</v>
      </c>
      <c r="AG233" t="s">
        <v>236</v>
      </c>
      <c r="AH233" t="s">
        <v>236</v>
      </c>
      <c r="AI233" t="s">
        <v>236</v>
      </c>
      <c r="AJ233" t="s">
        <v>236</v>
      </c>
      <c r="AK233" t="s">
        <v>237</v>
      </c>
      <c r="AL233" t="s">
        <v>234</v>
      </c>
      <c r="AM233" t="s">
        <v>237</v>
      </c>
      <c r="AN233" t="s">
        <v>234</v>
      </c>
      <c r="AO233" t="s">
        <v>236</v>
      </c>
      <c r="AP233" t="s">
        <v>234</v>
      </c>
      <c r="AQ233" t="s">
        <v>236</v>
      </c>
      <c r="AR233" t="s">
        <v>236</v>
      </c>
      <c r="AU233" t="s">
        <v>236</v>
      </c>
      <c r="AV233" t="s">
        <v>234</v>
      </c>
      <c r="AW233" t="s">
        <v>234</v>
      </c>
      <c r="AX233" t="s">
        <v>236</v>
      </c>
      <c r="AY233" t="s">
        <v>236</v>
      </c>
      <c r="AZ233" t="s">
        <v>236</v>
      </c>
      <c r="BA233" t="s">
        <v>237</v>
      </c>
      <c r="BB233" t="s">
        <v>234</v>
      </c>
      <c r="BC233" t="s">
        <v>234</v>
      </c>
      <c r="BD233" t="s">
        <v>234</v>
      </c>
      <c r="BE233" t="s">
        <v>234</v>
      </c>
      <c r="BH233" t="s">
        <v>236</v>
      </c>
      <c r="BI233" t="s">
        <v>236</v>
      </c>
      <c r="BJ233" t="s">
        <v>234</v>
      </c>
      <c r="BK233" t="s">
        <v>234</v>
      </c>
      <c r="BL233" t="s">
        <v>236</v>
      </c>
      <c r="BM233" t="s">
        <v>236</v>
      </c>
      <c r="BN233" t="s">
        <v>234</v>
      </c>
      <c r="BO233" t="s">
        <v>236</v>
      </c>
      <c r="BP233" t="s">
        <v>236</v>
      </c>
      <c r="BQ233" t="s">
        <v>236</v>
      </c>
      <c r="BR233" t="s">
        <v>236</v>
      </c>
      <c r="BS233" t="s">
        <v>236</v>
      </c>
      <c r="BT233" t="s">
        <v>236</v>
      </c>
      <c r="BW233" t="s">
        <v>234</v>
      </c>
      <c r="BX233" t="s">
        <v>234</v>
      </c>
      <c r="BY233" t="s">
        <v>234</v>
      </c>
      <c r="BZ233" t="s">
        <v>236</v>
      </c>
      <c r="CA233" t="s">
        <v>236</v>
      </c>
      <c r="CB233" t="s">
        <v>236</v>
      </c>
      <c r="CC233" t="s">
        <v>235</v>
      </c>
      <c r="CD233" t="s">
        <v>234</v>
      </c>
      <c r="CE233" t="s">
        <v>234</v>
      </c>
      <c r="CF233" t="s">
        <v>236</v>
      </c>
      <c r="CG233" t="s">
        <v>234</v>
      </c>
      <c r="CH233" t="s">
        <v>236</v>
      </c>
      <c r="CK233" t="s">
        <v>236</v>
      </c>
      <c r="CL233" t="s">
        <v>234</v>
      </c>
      <c r="CM233" t="s">
        <v>234</v>
      </c>
      <c r="CN233" t="s">
        <v>236</v>
      </c>
      <c r="CO233" t="s">
        <v>236</v>
      </c>
      <c r="CP233" t="s">
        <v>236</v>
      </c>
      <c r="CQ233" t="s">
        <v>236</v>
      </c>
      <c r="DF233" t="s">
        <v>234</v>
      </c>
      <c r="DG233" t="s">
        <v>234</v>
      </c>
      <c r="DH233" t="s">
        <v>236</v>
      </c>
      <c r="DI233" t="s">
        <v>236</v>
      </c>
      <c r="DJ233" t="s">
        <v>236</v>
      </c>
      <c r="DK233" t="s">
        <v>236</v>
      </c>
      <c r="DL233" t="s">
        <v>236</v>
      </c>
      <c r="DM233" t="s">
        <v>236</v>
      </c>
      <c r="DN233" t="s">
        <v>234</v>
      </c>
      <c r="DO233" t="s">
        <v>234</v>
      </c>
      <c r="DP233" t="s">
        <v>236</v>
      </c>
      <c r="DQ233" t="s">
        <v>236</v>
      </c>
      <c r="DR233" t="s">
        <v>236</v>
      </c>
      <c r="DS233" t="s">
        <v>236</v>
      </c>
      <c r="DT233" t="s">
        <v>234</v>
      </c>
      <c r="DX233" t="s">
        <v>236</v>
      </c>
      <c r="DY233" t="s">
        <v>236</v>
      </c>
      <c r="DZ233" t="s">
        <v>236</v>
      </c>
      <c r="EA233" t="s">
        <v>236</v>
      </c>
      <c r="EB233" t="s">
        <v>236</v>
      </c>
      <c r="EC233" t="s">
        <v>236</v>
      </c>
      <c r="ED233" t="s">
        <v>237</v>
      </c>
      <c r="EE233" t="s">
        <v>234</v>
      </c>
      <c r="EF233" t="s">
        <v>236</v>
      </c>
      <c r="EG233" t="s">
        <v>236</v>
      </c>
      <c r="EH233" t="s">
        <v>236</v>
      </c>
      <c r="EI233" t="s">
        <v>236</v>
      </c>
      <c r="EJ233" t="s">
        <v>236</v>
      </c>
      <c r="EK233" t="s">
        <v>236</v>
      </c>
      <c r="EL233" t="s">
        <v>234</v>
      </c>
      <c r="EM233" t="s">
        <v>236</v>
      </c>
      <c r="EN233" t="s">
        <v>236</v>
      </c>
      <c r="EO233" t="s">
        <v>236</v>
      </c>
      <c r="EP233" t="s">
        <v>234</v>
      </c>
      <c r="EQ233" t="s">
        <v>234</v>
      </c>
      <c r="ER233" t="s">
        <v>234</v>
      </c>
      <c r="ES233" t="s">
        <v>236</v>
      </c>
      <c r="ET233" t="s">
        <v>236</v>
      </c>
      <c r="EU233" t="s">
        <v>236</v>
      </c>
      <c r="EV233" t="s">
        <v>236</v>
      </c>
      <c r="EW233" t="s">
        <v>234</v>
      </c>
      <c r="EX233" t="s">
        <v>236</v>
      </c>
      <c r="EY233" t="s">
        <v>236</v>
      </c>
      <c r="EZ233" t="s">
        <v>236</v>
      </c>
      <c r="FA233" t="s">
        <v>237</v>
      </c>
      <c r="FB233" t="s">
        <v>236</v>
      </c>
      <c r="FC233" t="s">
        <v>236</v>
      </c>
      <c r="FD233" t="s">
        <v>236</v>
      </c>
      <c r="FE233" t="s">
        <v>236</v>
      </c>
      <c r="FF233" t="s">
        <v>236</v>
      </c>
      <c r="FG233" t="s">
        <v>235</v>
      </c>
      <c r="FH233" t="s">
        <v>234</v>
      </c>
      <c r="FI233" t="s">
        <v>237</v>
      </c>
      <c r="FJ233" t="s">
        <v>234</v>
      </c>
      <c r="FK233" t="s">
        <v>237</v>
      </c>
      <c r="FL233" t="s">
        <v>234</v>
      </c>
      <c r="FM233" t="s">
        <v>236</v>
      </c>
      <c r="FN233" t="s">
        <v>236</v>
      </c>
      <c r="FO233" t="s">
        <v>234</v>
      </c>
      <c r="FP233" t="s">
        <v>236</v>
      </c>
      <c r="FQ233" t="s">
        <v>236</v>
      </c>
      <c r="FR233" t="s">
        <v>236</v>
      </c>
      <c r="FU233" t="s">
        <v>234</v>
      </c>
      <c r="FV233" t="s">
        <v>237</v>
      </c>
      <c r="FW233" t="s">
        <v>237</v>
      </c>
      <c r="FX233" t="s">
        <v>234</v>
      </c>
      <c r="FY233" t="s">
        <v>236</v>
      </c>
      <c r="FZ233" t="s">
        <v>236</v>
      </c>
      <c r="GA233" t="s">
        <v>234</v>
      </c>
      <c r="GB233" t="s">
        <v>236</v>
      </c>
      <c r="GC233" t="s">
        <v>234</v>
      </c>
      <c r="GD233" t="s">
        <v>236</v>
      </c>
      <c r="GE233" t="s">
        <v>236</v>
      </c>
      <c r="GF233" t="s">
        <v>236</v>
      </c>
      <c r="GG233" t="s">
        <v>236</v>
      </c>
      <c r="GH233" t="s">
        <v>236</v>
      </c>
      <c r="GI233" t="s">
        <v>237</v>
      </c>
      <c r="GJ233" t="s">
        <v>237</v>
      </c>
      <c r="GK233" t="s">
        <v>236</v>
      </c>
      <c r="GL233" t="s">
        <v>236</v>
      </c>
      <c r="GM233" t="s">
        <v>237</v>
      </c>
      <c r="GN233" t="s">
        <v>236</v>
      </c>
      <c r="GO233" t="s">
        <v>234</v>
      </c>
      <c r="GP233" t="s">
        <v>236</v>
      </c>
      <c r="GQ233" t="s">
        <v>236</v>
      </c>
      <c r="GR233" t="s">
        <v>236</v>
      </c>
      <c r="GS233" t="s">
        <v>234</v>
      </c>
      <c r="GT233" t="s">
        <v>234</v>
      </c>
      <c r="GU233" t="s">
        <v>234</v>
      </c>
      <c r="GV233" t="s">
        <v>236</v>
      </c>
      <c r="GW233" t="s">
        <v>234</v>
      </c>
      <c r="GX233" t="s">
        <v>236</v>
      </c>
      <c r="GY233" t="s">
        <v>236</v>
      </c>
      <c r="GZ233" t="s">
        <v>236</v>
      </c>
      <c r="HA233" t="s">
        <v>236</v>
      </c>
      <c r="HB233" t="s">
        <v>236</v>
      </c>
      <c r="HC233" t="s">
        <v>236</v>
      </c>
      <c r="HD233" t="s">
        <v>236</v>
      </c>
      <c r="HE233" t="s">
        <v>234</v>
      </c>
      <c r="HF233" t="s">
        <v>234</v>
      </c>
      <c r="HG233" t="s">
        <v>236</v>
      </c>
      <c r="HH233" t="s">
        <v>236</v>
      </c>
      <c r="HI233" t="s">
        <v>236</v>
      </c>
      <c r="HJ233" t="s">
        <v>236</v>
      </c>
      <c r="HK233" t="s">
        <v>236</v>
      </c>
      <c r="HL233" t="s">
        <v>236</v>
      </c>
      <c r="HM233" t="s">
        <v>236</v>
      </c>
      <c r="HN233" t="s">
        <v>236</v>
      </c>
      <c r="HO233" t="s">
        <v>236</v>
      </c>
      <c r="HP233" t="s">
        <v>236</v>
      </c>
    </row>
    <row r="234" spans="1:224" x14ac:dyDescent="0.2">
      <c r="A234" t="s">
        <v>470</v>
      </c>
      <c r="B234" t="s">
        <v>234</v>
      </c>
      <c r="C234" t="s">
        <v>234</v>
      </c>
      <c r="D234" t="s">
        <v>234</v>
      </c>
      <c r="E234" t="s">
        <v>234</v>
      </c>
      <c r="F234" t="s">
        <v>234</v>
      </c>
      <c r="G234" t="s">
        <v>234</v>
      </c>
      <c r="H234" t="s">
        <v>234</v>
      </c>
      <c r="I234" t="s">
        <v>234</v>
      </c>
      <c r="J234" t="s">
        <v>234</v>
      </c>
      <c r="K234" t="s">
        <v>234</v>
      </c>
      <c r="L234" t="s">
        <v>234</v>
      </c>
      <c r="M234" t="s">
        <v>234</v>
      </c>
      <c r="N234" t="s">
        <v>234</v>
      </c>
      <c r="Q234" t="s">
        <v>236</v>
      </c>
      <c r="R234" t="s">
        <v>234</v>
      </c>
      <c r="S234" t="s">
        <v>234</v>
      </c>
      <c r="T234" t="s">
        <v>234</v>
      </c>
      <c r="U234" t="s">
        <v>234</v>
      </c>
      <c r="V234" t="s">
        <v>234</v>
      </c>
      <c r="W234" t="s">
        <v>236</v>
      </c>
      <c r="X234" t="s">
        <v>234</v>
      </c>
      <c r="Y234" t="s">
        <v>234</v>
      </c>
      <c r="Z234" t="s">
        <v>236</v>
      </c>
      <c r="AA234" t="s">
        <v>234</v>
      </c>
      <c r="AB234" t="s">
        <v>234</v>
      </c>
      <c r="AC234" t="s">
        <v>234</v>
      </c>
      <c r="AF234" t="s">
        <v>234</v>
      </c>
      <c r="AG234" t="s">
        <v>234</v>
      </c>
      <c r="AH234" t="s">
        <v>236</v>
      </c>
      <c r="AI234" t="s">
        <v>234</v>
      </c>
      <c r="AJ234" t="s">
        <v>234</v>
      </c>
      <c r="AK234" t="s">
        <v>234</v>
      </c>
      <c r="AL234" t="s">
        <v>237</v>
      </c>
      <c r="AM234" t="s">
        <v>237</v>
      </c>
      <c r="AN234" t="s">
        <v>234</v>
      </c>
      <c r="AO234" t="s">
        <v>234</v>
      </c>
      <c r="AP234" t="s">
        <v>237</v>
      </c>
      <c r="AQ234" t="s">
        <v>234</v>
      </c>
      <c r="AR234" t="s">
        <v>234</v>
      </c>
      <c r="AU234" t="s">
        <v>234</v>
      </c>
      <c r="AV234" t="s">
        <v>234</v>
      </c>
      <c r="AW234" t="s">
        <v>234</v>
      </c>
      <c r="AX234" t="s">
        <v>236</v>
      </c>
      <c r="AY234" t="s">
        <v>234</v>
      </c>
      <c r="AZ234" t="s">
        <v>234</v>
      </c>
      <c r="BA234" t="s">
        <v>237</v>
      </c>
      <c r="BB234" t="s">
        <v>234</v>
      </c>
      <c r="BC234" t="s">
        <v>237</v>
      </c>
      <c r="BD234" t="s">
        <v>234</v>
      </c>
      <c r="BE234" t="s">
        <v>234</v>
      </c>
      <c r="BH234" t="s">
        <v>234</v>
      </c>
      <c r="BI234" t="s">
        <v>234</v>
      </c>
      <c r="BJ234" t="s">
        <v>241</v>
      </c>
      <c r="BK234" t="s">
        <v>234</v>
      </c>
      <c r="BL234" t="s">
        <v>234</v>
      </c>
      <c r="BM234" t="s">
        <v>234</v>
      </c>
      <c r="BN234" t="s">
        <v>234</v>
      </c>
      <c r="BO234" t="s">
        <v>234</v>
      </c>
      <c r="BP234" t="s">
        <v>234</v>
      </c>
      <c r="BQ234" t="s">
        <v>234</v>
      </c>
      <c r="BR234" t="s">
        <v>234</v>
      </c>
      <c r="BS234" t="s">
        <v>234</v>
      </c>
      <c r="BT234" t="s">
        <v>236</v>
      </c>
      <c r="BW234" t="s">
        <v>234</v>
      </c>
      <c r="BX234" t="s">
        <v>234</v>
      </c>
      <c r="BY234" t="s">
        <v>234</v>
      </c>
      <c r="BZ234" t="s">
        <v>234</v>
      </c>
      <c r="CA234" t="s">
        <v>234</v>
      </c>
      <c r="CB234" t="s">
        <v>234</v>
      </c>
      <c r="CC234" t="s">
        <v>238</v>
      </c>
      <c r="CD234" t="s">
        <v>234</v>
      </c>
      <c r="CE234" t="s">
        <v>234</v>
      </c>
      <c r="CF234" t="s">
        <v>234</v>
      </c>
      <c r="CG234" t="s">
        <v>234</v>
      </c>
      <c r="CH234" t="s">
        <v>234</v>
      </c>
      <c r="CK234" t="s">
        <v>237</v>
      </c>
      <c r="CL234" t="s">
        <v>234</v>
      </c>
      <c r="CM234" t="s">
        <v>234</v>
      </c>
      <c r="CN234" t="s">
        <v>234</v>
      </c>
      <c r="CO234" t="s">
        <v>234</v>
      </c>
      <c r="CP234" t="s">
        <v>234</v>
      </c>
      <c r="CQ234" t="s">
        <v>234</v>
      </c>
      <c r="DF234" t="s">
        <v>234</v>
      </c>
      <c r="DG234" t="s">
        <v>234</v>
      </c>
      <c r="DH234" t="s">
        <v>234</v>
      </c>
      <c r="DI234" t="s">
        <v>234</v>
      </c>
      <c r="DJ234" t="s">
        <v>234</v>
      </c>
      <c r="DK234" t="s">
        <v>234</v>
      </c>
      <c r="DL234" t="s">
        <v>234</v>
      </c>
      <c r="DM234" t="s">
        <v>234</v>
      </c>
      <c r="DN234" t="s">
        <v>234</v>
      </c>
      <c r="DO234" t="s">
        <v>234</v>
      </c>
      <c r="DP234" t="s">
        <v>234</v>
      </c>
      <c r="DQ234" t="s">
        <v>234</v>
      </c>
      <c r="DR234" t="s">
        <v>234</v>
      </c>
      <c r="DS234" t="s">
        <v>234</v>
      </c>
      <c r="DT234" t="s">
        <v>234</v>
      </c>
      <c r="DX234" t="s">
        <v>234</v>
      </c>
      <c r="DY234" t="s">
        <v>234</v>
      </c>
      <c r="DZ234" t="s">
        <v>234</v>
      </c>
      <c r="EA234" t="s">
        <v>234</v>
      </c>
      <c r="EB234" t="s">
        <v>234</v>
      </c>
      <c r="EC234" t="s">
        <v>234</v>
      </c>
      <c r="ED234" t="s">
        <v>234</v>
      </c>
      <c r="EE234" t="s">
        <v>234</v>
      </c>
      <c r="EF234" t="s">
        <v>234</v>
      </c>
      <c r="EG234" t="s">
        <v>234</v>
      </c>
      <c r="EH234" t="s">
        <v>234</v>
      </c>
      <c r="EI234" t="s">
        <v>237</v>
      </c>
      <c r="EJ234" t="s">
        <v>234</v>
      </c>
      <c r="EK234" t="s">
        <v>234</v>
      </c>
      <c r="EL234" t="s">
        <v>234</v>
      </c>
      <c r="EM234" t="s">
        <v>234</v>
      </c>
      <c r="EN234" t="s">
        <v>234</v>
      </c>
      <c r="EO234" t="s">
        <v>234</v>
      </c>
      <c r="EP234" t="s">
        <v>234</v>
      </c>
      <c r="EQ234" t="s">
        <v>234</v>
      </c>
      <c r="ER234" t="s">
        <v>234</v>
      </c>
      <c r="ES234" t="s">
        <v>234</v>
      </c>
      <c r="ET234" t="s">
        <v>234</v>
      </c>
      <c r="EU234" t="s">
        <v>241</v>
      </c>
      <c r="EV234" t="s">
        <v>234</v>
      </c>
      <c r="EW234" t="s">
        <v>234</v>
      </c>
      <c r="EX234" t="s">
        <v>234</v>
      </c>
      <c r="EY234" t="s">
        <v>234</v>
      </c>
      <c r="EZ234" t="s">
        <v>234</v>
      </c>
      <c r="FA234" t="s">
        <v>234</v>
      </c>
      <c r="FB234" t="s">
        <v>234</v>
      </c>
      <c r="FC234" t="s">
        <v>234</v>
      </c>
      <c r="FD234" t="s">
        <v>234</v>
      </c>
      <c r="FE234" t="s">
        <v>234</v>
      </c>
      <c r="FF234" t="s">
        <v>234</v>
      </c>
      <c r="FG234" t="s">
        <v>241</v>
      </c>
      <c r="FH234" t="s">
        <v>234</v>
      </c>
      <c r="FI234" t="s">
        <v>234</v>
      </c>
      <c r="FJ234" t="s">
        <v>234</v>
      </c>
      <c r="FK234" t="s">
        <v>234</v>
      </c>
      <c r="FL234" t="s">
        <v>234</v>
      </c>
      <c r="FM234" t="s">
        <v>234</v>
      </c>
      <c r="FN234" t="s">
        <v>241</v>
      </c>
      <c r="FO234" t="s">
        <v>234</v>
      </c>
      <c r="FP234" t="s">
        <v>234</v>
      </c>
      <c r="FQ234" t="s">
        <v>234</v>
      </c>
      <c r="FR234" t="s">
        <v>234</v>
      </c>
      <c r="FU234" t="s">
        <v>234</v>
      </c>
      <c r="FV234" t="s">
        <v>241</v>
      </c>
      <c r="FW234" t="s">
        <v>234</v>
      </c>
      <c r="FX234" t="s">
        <v>234</v>
      </c>
      <c r="FY234" t="s">
        <v>234</v>
      </c>
      <c r="FZ234" t="s">
        <v>234</v>
      </c>
      <c r="GA234" t="s">
        <v>234</v>
      </c>
      <c r="GB234" t="s">
        <v>234</v>
      </c>
      <c r="GC234" t="s">
        <v>234</v>
      </c>
      <c r="GD234" t="s">
        <v>241</v>
      </c>
      <c r="GE234" t="s">
        <v>234</v>
      </c>
      <c r="GF234" t="s">
        <v>234</v>
      </c>
      <c r="GG234" t="s">
        <v>234</v>
      </c>
      <c r="GH234" t="s">
        <v>241</v>
      </c>
      <c r="GI234" t="s">
        <v>234</v>
      </c>
      <c r="GJ234" t="s">
        <v>234</v>
      </c>
      <c r="GK234" t="s">
        <v>234</v>
      </c>
      <c r="GL234" t="s">
        <v>234</v>
      </c>
      <c r="GM234" t="s">
        <v>234</v>
      </c>
      <c r="GN234" t="s">
        <v>234</v>
      </c>
      <c r="GO234" t="s">
        <v>234</v>
      </c>
      <c r="GP234" t="s">
        <v>234</v>
      </c>
      <c r="GQ234" t="s">
        <v>234</v>
      </c>
      <c r="GR234" t="s">
        <v>234</v>
      </c>
      <c r="GS234" t="s">
        <v>234</v>
      </c>
      <c r="GT234" t="s">
        <v>234</v>
      </c>
      <c r="GU234" t="s">
        <v>234</v>
      </c>
      <c r="GV234" t="s">
        <v>234</v>
      </c>
      <c r="GW234" t="s">
        <v>234</v>
      </c>
      <c r="GX234" t="s">
        <v>234</v>
      </c>
      <c r="GY234" t="s">
        <v>234</v>
      </c>
      <c r="GZ234" t="s">
        <v>234</v>
      </c>
      <c r="HA234" t="s">
        <v>234</v>
      </c>
      <c r="HB234" t="s">
        <v>234</v>
      </c>
      <c r="HC234" t="s">
        <v>234</v>
      </c>
      <c r="HD234" t="s">
        <v>234</v>
      </c>
      <c r="HE234" t="s">
        <v>234</v>
      </c>
      <c r="HF234" t="s">
        <v>234</v>
      </c>
      <c r="HG234" t="s">
        <v>234</v>
      </c>
      <c r="HH234" t="s">
        <v>234</v>
      </c>
      <c r="HI234" t="s">
        <v>234</v>
      </c>
      <c r="HJ234" t="s">
        <v>234</v>
      </c>
      <c r="HK234" t="s">
        <v>234</v>
      </c>
      <c r="HL234" t="s">
        <v>234</v>
      </c>
      <c r="HM234" t="s">
        <v>234</v>
      </c>
      <c r="HN234" t="s">
        <v>234</v>
      </c>
      <c r="HO234" t="s">
        <v>234</v>
      </c>
      <c r="HP234" t="s">
        <v>234</v>
      </c>
    </row>
    <row r="235" spans="1:224" x14ac:dyDescent="0.2">
      <c r="A235" t="s">
        <v>471</v>
      </c>
      <c r="B235" t="s">
        <v>234</v>
      </c>
      <c r="C235" t="s">
        <v>237</v>
      </c>
      <c r="D235" t="s">
        <v>237</v>
      </c>
      <c r="E235" t="s">
        <v>234</v>
      </c>
      <c r="F235" t="s">
        <v>237</v>
      </c>
      <c r="G235" t="s">
        <v>236</v>
      </c>
      <c r="H235" t="s">
        <v>237</v>
      </c>
      <c r="I235" t="s">
        <v>237</v>
      </c>
      <c r="J235" t="s">
        <v>237</v>
      </c>
      <c r="K235" t="s">
        <v>237</v>
      </c>
      <c r="L235" t="s">
        <v>234</v>
      </c>
      <c r="M235" t="s">
        <v>237</v>
      </c>
      <c r="N235" t="s">
        <v>234</v>
      </c>
      <c r="Q235" t="s">
        <v>234</v>
      </c>
      <c r="R235" t="s">
        <v>234</v>
      </c>
      <c r="S235" t="s">
        <v>238</v>
      </c>
      <c r="T235" t="s">
        <v>237</v>
      </c>
      <c r="U235" t="s">
        <v>237</v>
      </c>
      <c r="V235" t="s">
        <v>234</v>
      </c>
      <c r="W235" t="s">
        <v>236</v>
      </c>
      <c r="X235" t="s">
        <v>237</v>
      </c>
      <c r="Y235" t="s">
        <v>237</v>
      </c>
      <c r="Z235" t="s">
        <v>236</v>
      </c>
      <c r="AA235" t="s">
        <v>234</v>
      </c>
      <c r="AB235" t="s">
        <v>234</v>
      </c>
      <c r="AC235" t="s">
        <v>234</v>
      </c>
      <c r="AF235" t="s">
        <v>237</v>
      </c>
      <c r="AG235" t="s">
        <v>234</v>
      </c>
      <c r="AH235" t="s">
        <v>236</v>
      </c>
      <c r="AI235" t="s">
        <v>234</v>
      </c>
      <c r="AJ235" t="s">
        <v>234</v>
      </c>
      <c r="AK235" t="s">
        <v>237</v>
      </c>
      <c r="AL235" t="s">
        <v>237</v>
      </c>
      <c r="AM235" t="s">
        <v>237</v>
      </c>
      <c r="AN235" t="s">
        <v>234</v>
      </c>
      <c r="AO235" t="s">
        <v>237</v>
      </c>
      <c r="AP235" t="s">
        <v>234</v>
      </c>
      <c r="AQ235" t="s">
        <v>234</v>
      </c>
      <c r="AR235" t="s">
        <v>234</v>
      </c>
      <c r="AU235" t="s">
        <v>236</v>
      </c>
      <c r="AV235" t="s">
        <v>238</v>
      </c>
      <c r="AW235" t="s">
        <v>234</v>
      </c>
      <c r="AX235" t="s">
        <v>236</v>
      </c>
      <c r="AY235" t="s">
        <v>234</v>
      </c>
      <c r="AZ235" t="s">
        <v>238</v>
      </c>
      <c r="BA235" t="s">
        <v>238</v>
      </c>
      <c r="BB235" t="s">
        <v>234</v>
      </c>
      <c r="BC235" t="s">
        <v>234</v>
      </c>
      <c r="BD235" t="s">
        <v>237</v>
      </c>
      <c r="BE235" t="s">
        <v>236</v>
      </c>
      <c r="BH235" t="s">
        <v>234</v>
      </c>
      <c r="BI235" t="s">
        <v>234</v>
      </c>
      <c r="BJ235" t="s">
        <v>234</v>
      </c>
      <c r="BK235" t="s">
        <v>234</v>
      </c>
      <c r="BL235" t="s">
        <v>234</v>
      </c>
      <c r="BM235" t="s">
        <v>237</v>
      </c>
      <c r="BN235" t="s">
        <v>234</v>
      </c>
      <c r="BO235" t="s">
        <v>234</v>
      </c>
      <c r="BP235" t="s">
        <v>237</v>
      </c>
      <c r="BQ235" t="s">
        <v>237</v>
      </c>
      <c r="BR235" t="s">
        <v>234</v>
      </c>
      <c r="BS235" t="s">
        <v>234</v>
      </c>
      <c r="BT235" t="s">
        <v>236</v>
      </c>
      <c r="BW235" t="s">
        <v>234</v>
      </c>
      <c r="BX235" t="s">
        <v>234</v>
      </c>
      <c r="BY235" t="s">
        <v>234</v>
      </c>
      <c r="BZ235" t="s">
        <v>237</v>
      </c>
      <c r="CA235" t="s">
        <v>234</v>
      </c>
      <c r="CB235" t="s">
        <v>234</v>
      </c>
      <c r="CC235" t="s">
        <v>238</v>
      </c>
      <c r="CD235" t="s">
        <v>234</v>
      </c>
      <c r="CE235" t="s">
        <v>234</v>
      </c>
      <c r="CF235" t="s">
        <v>237</v>
      </c>
      <c r="CG235" t="s">
        <v>234</v>
      </c>
      <c r="CH235" t="s">
        <v>234</v>
      </c>
      <c r="CK235" t="s">
        <v>234</v>
      </c>
      <c r="CL235" t="s">
        <v>236</v>
      </c>
      <c r="CM235" t="s">
        <v>234</v>
      </c>
      <c r="CN235" t="s">
        <v>234</v>
      </c>
      <c r="CO235" t="s">
        <v>234</v>
      </c>
      <c r="CP235" t="s">
        <v>237</v>
      </c>
      <c r="CQ235" t="s">
        <v>238</v>
      </c>
      <c r="DF235" t="s">
        <v>237</v>
      </c>
      <c r="DG235" t="s">
        <v>234</v>
      </c>
      <c r="DH235" t="s">
        <v>234</v>
      </c>
      <c r="DI235" t="s">
        <v>237</v>
      </c>
      <c r="DJ235" t="s">
        <v>234</v>
      </c>
      <c r="DK235" t="s">
        <v>234</v>
      </c>
      <c r="DL235" t="s">
        <v>234</v>
      </c>
      <c r="DM235" t="s">
        <v>237</v>
      </c>
      <c r="DN235" t="s">
        <v>237</v>
      </c>
      <c r="DO235" t="s">
        <v>234</v>
      </c>
      <c r="DP235" t="s">
        <v>237</v>
      </c>
      <c r="DQ235" t="s">
        <v>234</v>
      </c>
      <c r="DR235" t="s">
        <v>237</v>
      </c>
      <c r="DS235" t="s">
        <v>234</v>
      </c>
      <c r="DT235" t="s">
        <v>237</v>
      </c>
      <c r="DX235" t="s">
        <v>234</v>
      </c>
      <c r="DY235" t="s">
        <v>234</v>
      </c>
      <c r="DZ235" t="s">
        <v>237</v>
      </c>
      <c r="EA235" t="s">
        <v>234</v>
      </c>
      <c r="EB235" t="s">
        <v>237</v>
      </c>
      <c r="EC235" t="s">
        <v>234</v>
      </c>
      <c r="ED235" t="s">
        <v>234</v>
      </c>
      <c r="EE235" t="s">
        <v>234</v>
      </c>
      <c r="EF235" t="s">
        <v>234</v>
      </c>
      <c r="EG235" t="s">
        <v>237</v>
      </c>
      <c r="EH235" t="s">
        <v>237</v>
      </c>
      <c r="EI235" t="s">
        <v>234</v>
      </c>
      <c r="EJ235" t="s">
        <v>234</v>
      </c>
      <c r="EK235" t="s">
        <v>237</v>
      </c>
      <c r="EL235" t="s">
        <v>237</v>
      </c>
      <c r="EM235" t="s">
        <v>234</v>
      </c>
      <c r="EN235" t="s">
        <v>234</v>
      </c>
      <c r="EO235" t="s">
        <v>237</v>
      </c>
      <c r="EP235" t="s">
        <v>237</v>
      </c>
      <c r="EQ235" t="s">
        <v>237</v>
      </c>
      <c r="ER235" t="s">
        <v>237</v>
      </c>
      <c r="ES235" t="s">
        <v>237</v>
      </c>
      <c r="ET235" t="s">
        <v>237</v>
      </c>
      <c r="EU235" t="s">
        <v>237</v>
      </c>
      <c r="EV235" t="s">
        <v>237</v>
      </c>
      <c r="EW235" t="s">
        <v>237</v>
      </c>
      <c r="EX235" t="s">
        <v>234</v>
      </c>
      <c r="EY235" t="s">
        <v>234</v>
      </c>
      <c r="EZ235" t="s">
        <v>237</v>
      </c>
      <c r="FA235" t="s">
        <v>237</v>
      </c>
      <c r="FB235" t="s">
        <v>234</v>
      </c>
      <c r="FC235" t="s">
        <v>234</v>
      </c>
      <c r="FD235" t="s">
        <v>234</v>
      </c>
      <c r="FE235" t="s">
        <v>234</v>
      </c>
      <c r="FF235" t="s">
        <v>237</v>
      </c>
      <c r="FG235" t="s">
        <v>234</v>
      </c>
      <c r="FH235" t="s">
        <v>237</v>
      </c>
      <c r="FI235" t="s">
        <v>237</v>
      </c>
      <c r="FJ235" t="s">
        <v>234</v>
      </c>
      <c r="FK235" t="s">
        <v>237</v>
      </c>
      <c r="FL235" t="s">
        <v>234</v>
      </c>
      <c r="FM235" t="s">
        <v>234</v>
      </c>
      <c r="FN235" t="s">
        <v>234</v>
      </c>
      <c r="FO235" t="s">
        <v>236</v>
      </c>
      <c r="FP235" t="s">
        <v>237</v>
      </c>
      <c r="FQ235" t="s">
        <v>237</v>
      </c>
      <c r="FR235" t="s">
        <v>236</v>
      </c>
      <c r="FU235" t="s">
        <v>237</v>
      </c>
      <c r="FV235" t="s">
        <v>234</v>
      </c>
      <c r="FW235" t="s">
        <v>234</v>
      </c>
      <c r="FX235" t="s">
        <v>234</v>
      </c>
      <c r="FY235" t="s">
        <v>237</v>
      </c>
      <c r="FZ235" t="s">
        <v>237</v>
      </c>
      <c r="GA235" t="s">
        <v>234</v>
      </c>
      <c r="GB235" t="s">
        <v>234</v>
      </c>
      <c r="GC235" t="s">
        <v>237</v>
      </c>
      <c r="GD235" t="s">
        <v>237</v>
      </c>
      <c r="GE235" t="s">
        <v>237</v>
      </c>
      <c r="GF235" t="s">
        <v>237</v>
      </c>
      <c r="GG235" t="s">
        <v>237</v>
      </c>
      <c r="GH235" t="s">
        <v>234</v>
      </c>
      <c r="GI235" t="s">
        <v>237</v>
      </c>
      <c r="GJ235" t="s">
        <v>234</v>
      </c>
      <c r="GK235" t="s">
        <v>237</v>
      </c>
      <c r="GL235" t="s">
        <v>234</v>
      </c>
      <c r="GM235" t="s">
        <v>234</v>
      </c>
      <c r="GN235" t="s">
        <v>234</v>
      </c>
      <c r="GO235" t="s">
        <v>237</v>
      </c>
      <c r="GP235" t="s">
        <v>234</v>
      </c>
      <c r="GQ235" t="s">
        <v>234</v>
      </c>
      <c r="GR235" t="s">
        <v>234</v>
      </c>
      <c r="GS235" t="s">
        <v>237</v>
      </c>
      <c r="GT235" t="s">
        <v>234</v>
      </c>
      <c r="GU235" t="s">
        <v>237</v>
      </c>
      <c r="GV235" t="s">
        <v>237</v>
      </c>
      <c r="GW235" t="s">
        <v>234</v>
      </c>
      <c r="GX235" t="s">
        <v>234</v>
      </c>
      <c r="GY235" t="s">
        <v>234</v>
      </c>
      <c r="GZ235" t="s">
        <v>234</v>
      </c>
      <c r="HA235" t="s">
        <v>237</v>
      </c>
      <c r="HB235" t="s">
        <v>234</v>
      </c>
      <c r="HC235" t="s">
        <v>237</v>
      </c>
      <c r="HD235" t="s">
        <v>237</v>
      </c>
      <c r="HE235" t="s">
        <v>237</v>
      </c>
      <c r="HF235" t="s">
        <v>237</v>
      </c>
      <c r="HG235" t="s">
        <v>234</v>
      </c>
      <c r="HH235" t="s">
        <v>234</v>
      </c>
      <c r="HI235" t="s">
        <v>234</v>
      </c>
      <c r="HJ235" t="s">
        <v>237</v>
      </c>
      <c r="HK235" t="s">
        <v>237</v>
      </c>
      <c r="HL235" t="s">
        <v>237</v>
      </c>
      <c r="HM235" t="s">
        <v>237</v>
      </c>
      <c r="HN235" t="s">
        <v>236</v>
      </c>
      <c r="HO235" t="s">
        <v>234</v>
      </c>
      <c r="HP235" t="s">
        <v>237</v>
      </c>
    </row>
    <row r="236" spans="1:224" x14ac:dyDescent="0.2">
      <c r="A236" t="s">
        <v>472</v>
      </c>
      <c r="B236" t="s">
        <v>234</v>
      </c>
      <c r="C236" t="s">
        <v>234</v>
      </c>
      <c r="D236" t="s">
        <v>234</v>
      </c>
      <c r="E236" t="s">
        <v>234</v>
      </c>
      <c r="F236" t="s">
        <v>234</v>
      </c>
      <c r="G236" t="s">
        <v>234</v>
      </c>
      <c r="H236" t="s">
        <v>234</v>
      </c>
      <c r="I236" t="s">
        <v>236</v>
      </c>
      <c r="J236" t="s">
        <v>234</v>
      </c>
      <c r="K236" t="s">
        <v>234</v>
      </c>
      <c r="L236" t="s">
        <v>234</v>
      </c>
      <c r="M236" t="s">
        <v>234</v>
      </c>
      <c r="N236" t="s">
        <v>234</v>
      </c>
      <c r="Q236" t="s">
        <v>234</v>
      </c>
      <c r="R236" t="s">
        <v>234</v>
      </c>
      <c r="S236" t="s">
        <v>234</v>
      </c>
      <c r="T236" t="s">
        <v>234</v>
      </c>
      <c r="U236" t="s">
        <v>234</v>
      </c>
      <c r="V236" t="s">
        <v>234</v>
      </c>
      <c r="W236" t="s">
        <v>236</v>
      </c>
      <c r="X236" t="s">
        <v>234</v>
      </c>
      <c r="Y236" t="s">
        <v>234</v>
      </c>
      <c r="Z236" t="s">
        <v>236</v>
      </c>
      <c r="AA236" t="s">
        <v>234</v>
      </c>
      <c r="AB236" t="s">
        <v>234</v>
      </c>
      <c r="AC236" t="s">
        <v>234</v>
      </c>
      <c r="AF236" t="s">
        <v>234</v>
      </c>
      <c r="AG236" t="s">
        <v>234</v>
      </c>
      <c r="AH236" t="s">
        <v>236</v>
      </c>
      <c r="AI236" t="s">
        <v>234</v>
      </c>
      <c r="AJ236" t="s">
        <v>234</v>
      </c>
      <c r="AK236" t="s">
        <v>234</v>
      </c>
      <c r="AL236" t="s">
        <v>234</v>
      </c>
      <c r="AM236" t="s">
        <v>234</v>
      </c>
      <c r="AN236" t="s">
        <v>234</v>
      </c>
      <c r="AO236" t="s">
        <v>234</v>
      </c>
      <c r="AP236" t="s">
        <v>234</v>
      </c>
      <c r="AQ236" t="s">
        <v>234</v>
      </c>
      <c r="AR236" t="s">
        <v>234</v>
      </c>
      <c r="AU236" t="s">
        <v>234</v>
      </c>
      <c r="AV236" t="s">
        <v>234</v>
      </c>
      <c r="AW236" t="s">
        <v>234</v>
      </c>
      <c r="AX236" t="s">
        <v>236</v>
      </c>
      <c r="AY236" t="s">
        <v>234</v>
      </c>
      <c r="AZ236" t="s">
        <v>234</v>
      </c>
      <c r="BA236" t="s">
        <v>234</v>
      </c>
      <c r="BB236" t="s">
        <v>234</v>
      </c>
      <c r="BC236" t="s">
        <v>234</v>
      </c>
      <c r="BD236" t="s">
        <v>234</v>
      </c>
      <c r="BE236" t="s">
        <v>234</v>
      </c>
      <c r="BH236" t="s">
        <v>234</v>
      </c>
      <c r="BI236" t="s">
        <v>234</v>
      </c>
      <c r="BJ236" t="s">
        <v>234</v>
      </c>
      <c r="BK236" t="s">
        <v>234</v>
      </c>
      <c r="BL236" t="s">
        <v>234</v>
      </c>
      <c r="BM236" t="s">
        <v>234</v>
      </c>
      <c r="BN236" t="s">
        <v>234</v>
      </c>
      <c r="BO236" t="s">
        <v>234</v>
      </c>
      <c r="BP236" t="s">
        <v>234</v>
      </c>
      <c r="BQ236" t="s">
        <v>237</v>
      </c>
      <c r="BR236" t="s">
        <v>234</v>
      </c>
      <c r="BS236" t="s">
        <v>234</v>
      </c>
      <c r="BT236" t="s">
        <v>236</v>
      </c>
      <c r="BW236" t="s">
        <v>234</v>
      </c>
      <c r="BX236" t="s">
        <v>234</v>
      </c>
      <c r="BY236" t="s">
        <v>234</v>
      </c>
      <c r="BZ236" t="s">
        <v>234</v>
      </c>
      <c r="CA236" t="s">
        <v>234</v>
      </c>
      <c r="CB236" t="s">
        <v>234</v>
      </c>
      <c r="CC236" t="s">
        <v>238</v>
      </c>
      <c r="CD236" t="s">
        <v>234</v>
      </c>
      <c r="CE236" t="s">
        <v>234</v>
      </c>
      <c r="CF236" t="s">
        <v>234</v>
      </c>
      <c r="CG236" t="s">
        <v>234</v>
      </c>
      <c r="CH236" t="s">
        <v>234</v>
      </c>
      <c r="CK236" t="s">
        <v>234</v>
      </c>
      <c r="CL236" t="s">
        <v>234</v>
      </c>
      <c r="CM236" t="s">
        <v>234</v>
      </c>
      <c r="CN236" t="s">
        <v>234</v>
      </c>
      <c r="CO236" t="s">
        <v>234</v>
      </c>
      <c r="CP236" t="s">
        <v>234</v>
      </c>
      <c r="CQ236" t="s">
        <v>234</v>
      </c>
      <c r="DF236" t="s">
        <v>234</v>
      </c>
      <c r="DG236" t="s">
        <v>234</v>
      </c>
      <c r="DH236" t="s">
        <v>234</v>
      </c>
      <c r="DI236" t="s">
        <v>234</v>
      </c>
      <c r="DJ236" t="s">
        <v>234</v>
      </c>
      <c r="DK236" t="s">
        <v>234</v>
      </c>
      <c r="DL236" t="s">
        <v>234</v>
      </c>
      <c r="DM236" t="s">
        <v>234</v>
      </c>
      <c r="DN236" t="s">
        <v>234</v>
      </c>
      <c r="DO236" t="s">
        <v>234</v>
      </c>
      <c r="DP236" t="s">
        <v>234</v>
      </c>
      <c r="DQ236" t="s">
        <v>237</v>
      </c>
      <c r="DR236" t="s">
        <v>234</v>
      </c>
      <c r="DS236" t="s">
        <v>234</v>
      </c>
      <c r="DT236" t="s">
        <v>234</v>
      </c>
      <c r="DX236" t="s">
        <v>234</v>
      </c>
      <c r="DY236" t="s">
        <v>234</v>
      </c>
      <c r="DZ236" t="s">
        <v>236</v>
      </c>
      <c r="EA236" t="s">
        <v>234</v>
      </c>
      <c r="EB236" t="s">
        <v>234</v>
      </c>
      <c r="EC236" t="s">
        <v>234</v>
      </c>
      <c r="ED236" t="s">
        <v>234</v>
      </c>
      <c r="EE236" t="s">
        <v>234</v>
      </c>
      <c r="EF236" t="s">
        <v>234</v>
      </c>
      <c r="EG236" t="s">
        <v>234</v>
      </c>
      <c r="EH236" t="s">
        <v>234</v>
      </c>
      <c r="EI236" t="s">
        <v>234</v>
      </c>
      <c r="EJ236" t="s">
        <v>234</v>
      </c>
      <c r="EK236" t="s">
        <v>236</v>
      </c>
      <c r="EL236" t="s">
        <v>236</v>
      </c>
      <c r="EM236" t="s">
        <v>234</v>
      </c>
      <c r="EN236" t="s">
        <v>236</v>
      </c>
      <c r="EO236" t="s">
        <v>234</v>
      </c>
      <c r="EP236" t="s">
        <v>234</v>
      </c>
      <c r="EQ236" t="s">
        <v>234</v>
      </c>
      <c r="ER236" t="s">
        <v>234</v>
      </c>
      <c r="ES236" t="s">
        <v>234</v>
      </c>
      <c r="ET236" t="s">
        <v>234</v>
      </c>
      <c r="EU236" t="s">
        <v>234</v>
      </c>
      <c r="EV236" t="s">
        <v>234</v>
      </c>
      <c r="EW236" t="s">
        <v>234</v>
      </c>
      <c r="EX236" t="s">
        <v>234</v>
      </c>
      <c r="EY236" t="s">
        <v>234</v>
      </c>
      <c r="EZ236" t="s">
        <v>234</v>
      </c>
      <c r="FA236" t="s">
        <v>234</v>
      </c>
      <c r="FB236" t="s">
        <v>234</v>
      </c>
      <c r="FC236" t="s">
        <v>234</v>
      </c>
      <c r="FD236" t="s">
        <v>234</v>
      </c>
      <c r="FE236" t="s">
        <v>234</v>
      </c>
      <c r="FF236" t="s">
        <v>234</v>
      </c>
      <c r="FG236" t="s">
        <v>234</v>
      </c>
      <c r="FH236" t="s">
        <v>234</v>
      </c>
      <c r="FI236" t="s">
        <v>234</v>
      </c>
      <c r="FJ236" t="s">
        <v>234</v>
      </c>
      <c r="FK236" t="s">
        <v>234</v>
      </c>
      <c r="FL236" t="s">
        <v>234</v>
      </c>
      <c r="FM236" t="s">
        <v>234</v>
      </c>
      <c r="FN236" t="s">
        <v>234</v>
      </c>
      <c r="FO236" t="s">
        <v>234</v>
      </c>
      <c r="FP236" t="s">
        <v>234</v>
      </c>
      <c r="FQ236" t="s">
        <v>234</v>
      </c>
      <c r="FR236" t="s">
        <v>234</v>
      </c>
      <c r="FU236" t="s">
        <v>234</v>
      </c>
      <c r="FV236" t="s">
        <v>234</v>
      </c>
      <c r="FW236" t="s">
        <v>234</v>
      </c>
      <c r="FX236" t="s">
        <v>234</v>
      </c>
      <c r="FY236" t="s">
        <v>234</v>
      </c>
      <c r="FZ236" t="s">
        <v>234</v>
      </c>
      <c r="GA236" t="s">
        <v>234</v>
      </c>
      <c r="GB236" t="s">
        <v>234</v>
      </c>
      <c r="GC236" t="s">
        <v>234</v>
      </c>
      <c r="GD236" t="s">
        <v>234</v>
      </c>
      <c r="GE236" t="s">
        <v>234</v>
      </c>
      <c r="GF236" t="s">
        <v>234</v>
      </c>
      <c r="GG236" t="s">
        <v>236</v>
      </c>
      <c r="GH236" t="s">
        <v>234</v>
      </c>
      <c r="GI236" t="s">
        <v>236</v>
      </c>
      <c r="GJ236" t="s">
        <v>234</v>
      </c>
      <c r="GK236" t="s">
        <v>236</v>
      </c>
      <c r="GL236" t="s">
        <v>234</v>
      </c>
      <c r="GM236" t="s">
        <v>234</v>
      </c>
      <c r="GN236" t="s">
        <v>234</v>
      </c>
      <c r="GO236" t="s">
        <v>234</v>
      </c>
      <c r="GP236" t="s">
        <v>234</v>
      </c>
      <c r="GQ236" t="s">
        <v>234</v>
      </c>
      <c r="GR236" t="s">
        <v>234</v>
      </c>
      <c r="GS236" t="s">
        <v>234</v>
      </c>
      <c r="GT236" t="s">
        <v>234</v>
      </c>
      <c r="GU236" t="s">
        <v>234</v>
      </c>
      <c r="GV236" t="s">
        <v>234</v>
      </c>
      <c r="GW236" t="s">
        <v>234</v>
      </c>
      <c r="GX236" t="s">
        <v>234</v>
      </c>
      <c r="GY236" t="s">
        <v>234</v>
      </c>
      <c r="GZ236" t="s">
        <v>234</v>
      </c>
      <c r="HA236" t="s">
        <v>234</v>
      </c>
      <c r="HB236" t="s">
        <v>234</v>
      </c>
      <c r="HC236" t="s">
        <v>234</v>
      </c>
      <c r="HD236" t="s">
        <v>234</v>
      </c>
      <c r="HE236" t="s">
        <v>234</v>
      </c>
      <c r="HF236" t="s">
        <v>234</v>
      </c>
      <c r="HG236" t="s">
        <v>234</v>
      </c>
      <c r="HH236" t="s">
        <v>234</v>
      </c>
      <c r="HI236" t="s">
        <v>234</v>
      </c>
      <c r="HJ236" t="s">
        <v>234</v>
      </c>
      <c r="HK236" t="s">
        <v>234</v>
      </c>
      <c r="HL236" t="s">
        <v>234</v>
      </c>
      <c r="HM236" t="s">
        <v>234</v>
      </c>
      <c r="HN236" t="s">
        <v>234</v>
      </c>
      <c r="HO236" t="s">
        <v>237</v>
      </c>
      <c r="HP236" t="s">
        <v>234</v>
      </c>
    </row>
    <row r="237" spans="1:224" x14ac:dyDescent="0.2">
      <c r="A237" t="s">
        <v>473</v>
      </c>
      <c r="B237" t="s">
        <v>234</v>
      </c>
      <c r="C237" t="s">
        <v>234</v>
      </c>
      <c r="D237" t="s">
        <v>234</v>
      </c>
      <c r="E237" t="s">
        <v>234</v>
      </c>
      <c r="F237" t="s">
        <v>238</v>
      </c>
      <c r="G237" t="s">
        <v>234</v>
      </c>
      <c r="H237" t="s">
        <v>234</v>
      </c>
      <c r="I237" t="s">
        <v>234</v>
      </c>
      <c r="J237" t="s">
        <v>234</v>
      </c>
      <c r="K237" t="s">
        <v>234</v>
      </c>
      <c r="L237" t="s">
        <v>234</v>
      </c>
      <c r="M237" t="s">
        <v>234</v>
      </c>
      <c r="N237" t="s">
        <v>234</v>
      </c>
      <c r="Q237" t="s">
        <v>236</v>
      </c>
      <c r="R237" t="s">
        <v>234</v>
      </c>
      <c r="S237" t="s">
        <v>234</v>
      </c>
      <c r="T237" t="s">
        <v>236</v>
      </c>
      <c r="U237" t="s">
        <v>234</v>
      </c>
      <c r="V237" t="s">
        <v>234</v>
      </c>
      <c r="W237" t="s">
        <v>236</v>
      </c>
      <c r="X237" t="s">
        <v>234</v>
      </c>
      <c r="Y237" t="s">
        <v>234</v>
      </c>
      <c r="Z237" t="s">
        <v>236</v>
      </c>
      <c r="AA237" t="s">
        <v>234</v>
      </c>
      <c r="AB237" t="s">
        <v>234</v>
      </c>
      <c r="AC237" t="s">
        <v>234</v>
      </c>
      <c r="AF237" t="s">
        <v>234</v>
      </c>
      <c r="AG237" t="s">
        <v>234</v>
      </c>
      <c r="AH237" t="s">
        <v>236</v>
      </c>
      <c r="AI237" t="s">
        <v>234</v>
      </c>
      <c r="AJ237" t="s">
        <v>236</v>
      </c>
      <c r="AK237" t="s">
        <v>234</v>
      </c>
      <c r="AL237" t="s">
        <v>237</v>
      </c>
      <c r="AM237" t="s">
        <v>237</v>
      </c>
      <c r="AN237" t="s">
        <v>241</v>
      </c>
      <c r="AO237" t="s">
        <v>234</v>
      </c>
      <c r="AP237" t="s">
        <v>237</v>
      </c>
      <c r="AQ237" t="s">
        <v>234</v>
      </c>
      <c r="AR237" t="s">
        <v>234</v>
      </c>
      <c r="AU237" t="s">
        <v>234</v>
      </c>
      <c r="AV237" t="s">
        <v>234</v>
      </c>
      <c r="AW237" t="s">
        <v>234</v>
      </c>
      <c r="AX237" t="s">
        <v>236</v>
      </c>
      <c r="AY237" t="s">
        <v>234</v>
      </c>
      <c r="AZ237" t="s">
        <v>234</v>
      </c>
      <c r="BA237" t="s">
        <v>237</v>
      </c>
      <c r="BB237" t="s">
        <v>234</v>
      </c>
      <c r="BC237" t="s">
        <v>237</v>
      </c>
      <c r="BD237" t="s">
        <v>234</v>
      </c>
      <c r="BE237" t="s">
        <v>234</v>
      </c>
      <c r="BH237" t="s">
        <v>234</v>
      </c>
      <c r="BI237" t="s">
        <v>234</v>
      </c>
      <c r="BJ237" t="s">
        <v>234</v>
      </c>
      <c r="BK237" t="s">
        <v>234</v>
      </c>
      <c r="BL237" t="s">
        <v>234</v>
      </c>
      <c r="BM237" t="s">
        <v>234</v>
      </c>
      <c r="BN237" t="s">
        <v>234</v>
      </c>
      <c r="BO237" t="s">
        <v>234</v>
      </c>
      <c r="BP237" t="s">
        <v>234</v>
      </c>
      <c r="BQ237" t="s">
        <v>234</v>
      </c>
      <c r="BR237" t="s">
        <v>234</v>
      </c>
      <c r="BS237" t="s">
        <v>234</v>
      </c>
      <c r="BT237" t="s">
        <v>236</v>
      </c>
      <c r="BW237" t="s">
        <v>234</v>
      </c>
      <c r="BX237" t="s">
        <v>234</v>
      </c>
      <c r="BY237" t="s">
        <v>234</v>
      </c>
      <c r="BZ237" t="s">
        <v>234</v>
      </c>
      <c r="CA237" t="s">
        <v>234</v>
      </c>
      <c r="CB237" t="s">
        <v>234</v>
      </c>
      <c r="CC237" t="s">
        <v>238</v>
      </c>
      <c r="CD237" t="s">
        <v>234</v>
      </c>
      <c r="CE237" t="s">
        <v>234</v>
      </c>
      <c r="CF237" t="s">
        <v>234</v>
      </c>
      <c r="CG237" t="s">
        <v>234</v>
      </c>
      <c r="CH237" t="s">
        <v>234</v>
      </c>
      <c r="CK237" t="s">
        <v>236</v>
      </c>
      <c r="CL237" t="s">
        <v>234</v>
      </c>
      <c r="CM237" t="s">
        <v>234</v>
      </c>
      <c r="CN237" t="s">
        <v>234</v>
      </c>
      <c r="CO237" t="s">
        <v>234</v>
      </c>
      <c r="CP237" t="s">
        <v>236</v>
      </c>
      <c r="CQ237" t="s">
        <v>234</v>
      </c>
      <c r="DF237" t="s">
        <v>234</v>
      </c>
      <c r="DG237" t="s">
        <v>234</v>
      </c>
      <c r="DH237" t="s">
        <v>234</v>
      </c>
      <c r="DI237" t="s">
        <v>234</v>
      </c>
      <c r="DJ237" t="s">
        <v>234</v>
      </c>
      <c r="DK237" t="s">
        <v>234</v>
      </c>
      <c r="DL237" t="s">
        <v>234</v>
      </c>
      <c r="DM237" t="s">
        <v>234</v>
      </c>
      <c r="DN237" t="s">
        <v>234</v>
      </c>
      <c r="DO237" t="s">
        <v>234</v>
      </c>
      <c r="DP237" t="s">
        <v>234</v>
      </c>
      <c r="DQ237" t="s">
        <v>234</v>
      </c>
      <c r="DR237" t="s">
        <v>234</v>
      </c>
      <c r="DS237" t="s">
        <v>234</v>
      </c>
      <c r="DT237" t="s">
        <v>234</v>
      </c>
      <c r="DX237" t="s">
        <v>234</v>
      </c>
      <c r="DY237" t="s">
        <v>234</v>
      </c>
      <c r="DZ237" t="s">
        <v>234</v>
      </c>
      <c r="EA237" t="s">
        <v>234</v>
      </c>
      <c r="EB237" t="s">
        <v>235</v>
      </c>
      <c r="EC237" t="s">
        <v>234</v>
      </c>
      <c r="ED237" t="s">
        <v>234</v>
      </c>
      <c r="EE237" t="s">
        <v>234</v>
      </c>
      <c r="EF237" t="s">
        <v>234</v>
      </c>
      <c r="EG237" t="s">
        <v>234</v>
      </c>
      <c r="EH237" t="s">
        <v>234</v>
      </c>
      <c r="EI237" t="s">
        <v>234</v>
      </c>
      <c r="EJ237" t="s">
        <v>234</v>
      </c>
      <c r="EK237" t="s">
        <v>234</v>
      </c>
      <c r="EL237" t="s">
        <v>234</v>
      </c>
      <c r="EM237" t="s">
        <v>234</v>
      </c>
      <c r="EN237" t="s">
        <v>234</v>
      </c>
      <c r="EO237" t="s">
        <v>234</v>
      </c>
      <c r="EP237" t="s">
        <v>234</v>
      </c>
      <c r="EQ237" t="s">
        <v>234</v>
      </c>
      <c r="ER237" t="s">
        <v>234</v>
      </c>
      <c r="ES237" t="s">
        <v>234</v>
      </c>
      <c r="ET237" t="s">
        <v>234</v>
      </c>
      <c r="EU237" t="s">
        <v>241</v>
      </c>
      <c r="EV237" t="s">
        <v>234</v>
      </c>
      <c r="EW237" t="s">
        <v>234</v>
      </c>
      <c r="EX237" t="s">
        <v>234</v>
      </c>
      <c r="EY237" t="s">
        <v>234</v>
      </c>
      <c r="EZ237" t="s">
        <v>234</v>
      </c>
      <c r="FA237" t="s">
        <v>234</v>
      </c>
      <c r="FB237" t="s">
        <v>234</v>
      </c>
      <c r="FC237" t="s">
        <v>234</v>
      </c>
      <c r="FD237" t="s">
        <v>234</v>
      </c>
      <c r="FE237" t="s">
        <v>234</v>
      </c>
      <c r="FF237" t="s">
        <v>234</v>
      </c>
      <c r="FG237" t="s">
        <v>234</v>
      </c>
      <c r="FH237" t="s">
        <v>234</v>
      </c>
      <c r="FI237" t="s">
        <v>234</v>
      </c>
      <c r="FJ237" t="s">
        <v>234</v>
      </c>
      <c r="FK237" t="s">
        <v>234</v>
      </c>
      <c r="FL237" t="s">
        <v>234</v>
      </c>
      <c r="FM237" t="s">
        <v>234</v>
      </c>
      <c r="FN237" t="s">
        <v>241</v>
      </c>
      <c r="FO237" t="s">
        <v>234</v>
      </c>
      <c r="FP237" t="s">
        <v>234</v>
      </c>
      <c r="FQ237" t="s">
        <v>234</v>
      </c>
      <c r="FR237" t="s">
        <v>234</v>
      </c>
      <c r="FU237" t="s">
        <v>234</v>
      </c>
      <c r="FV237" t="s">
        <v>234</v>
      </c>
      <c r="FW237" t="s">
        <v>234</v>
      </c>
      <c r="FX237" t="s">
        <v>234</v>
      </c>
      <c r="FY237" t="s">
        <v>234</v>
      </c>
      <c r="FZ237" t="s">
        <v>234</v>
      </c>
      <c r="GA237" t="s">
        <v>234</v>
      </c>
      <c r="GB237" t="s">
        <v>234</v>
      </c>
      <c r="GC237" t="s">
        <v>234</v>
      </c>
      <c r="GD237" t="s">
        <v>234</v>
      </c>
      <c r="GE237" t="s">
        <v>234</v>
      </c>
      <c r="GF237" t="s">
        <v>234</v>
      </c>
      <c r="GG237" t="s">
        <v>234</v>
      </c>
      <c r="GH237" t="s">
        <v>234</v>
      </c>
      <c r="GI237" t="s">
        <v>234</v>
      </c>
      <c r="GJ237" t="s">
        <v>234</v>
      </c>
      <c r="GK237" t="s">
        <v>234</v>
      </c>
      <c r="GL237" t="s">
        <v>234</v>
      </c>
      <c r="GM237" t="s">
        <v>234</v>
      </c>
      <c r="GN237" t="s">
        <v>234</v>
      </c>
      <c r="GO237" t="s">
        <v>234</v>
      </c>
      <c r="GP237" t="s">
        <v>234</v>
      </c>
      <c r="GQ237" t="s">
        <v>234</v>
      </c>
      <c r="GR237" t="s">
        <v>234</v>
      </c>
      <c r="GS237" t="s">
        <v>234</v>
      </c>
      <c r="GT237" t="s">
        <v>234</v>
      </c>
      <c r="GU237" t="s">
        <v>234</v>
      </c>
      <c r="GV237" t="s">
        <v>234</v>
      </c>
      <c r="GW237" t="s">
        <v>234</v>
      </c>
      <c r="GX237" t="s">
        <v>234</v>
      </c>
      <c r="GY237" t="s">
        <v>234</v>
      </c>
      <c r="GZ237" t="s">
        <v>234</v>
      </c>
      <c r="HA237" t="s">
        <v>234</v>
      </c>
      <c r="HB237" t="s">
        <v>234</v>
      </c>
      <c r="HC237" t="s">
        <v>237</v>
      </c>
      <c r="HD237" t="s">
        <v>234</v>
      </c>
      <c r="HE237" t="s">
        <v>234</v>
      </c>
      <c r="HF237" t="s">
        <v>234</v>
      </c>
      <c r="HG237" t="s">
        <v>234</v>
      </c>
      <c r="HH237" t="s">
        <v>234</v>
      </c>
      <c r="HI237" t="s">
        <v>234</v>
      </c>
      <c r="HJ237" t="s">
        <v>234</v>
      </c>
      <c r="HK237" t="s">
        <v>234</v>
      </c>
      <c r="HL237" t="s">
        <v>234</v>
      </c>
      <c r="HM237" t="s">
        <v>234</v>
      </c>
      <c r="HN237" t="s">
        <v>234</v>
      </c>
      <c r="HO237" t="s">
        <v>234</v>
      </c>
      <c r="HP237" t="s">
        <v>234</v>
      </c>
    </row>
    <row r="238" spans="1:224" x14ac:dyDescent="0.2">
      <c r="A238" t="s">
        <v>474</v>
      </c>
      <c r="B238" t="s">
        <v>235</v>
      </c>
      <c r="C238" t="s">
        <v>235</v>
      </c>
      <c r="D238" t="s">
        <v>234</v>
      </c>
      <c r="E238" t="s">
        <v>234</v>
      </c>
      <c r="F238" t="s">
        <v>234</v>
      </c>
      <c r="G238" t="s">
        <v>234</v>
      </c>
      <c r="H238" t="s">
        <v>234</v>
      </c>
      <c r="I238" t="s">
        <v>236</v>
      </c>
      <c r="J238" t="s">
        <v>234</v>
      </c>
      <c r="K238" t="s">
        <v>234</v>
      </c>
      <c r="L238" t="s">
        <v>234</v>
      </c>
      <c r="M238" t="s">
        <v>234</v>
      </c>
      <c r="N238" t="s">
        <v>234</v>
      </c>
      <c r="Q238" t="s">
        <v>235</v>
      </c>
      <c r="R238" t="s">
        <v>234</v>
      </c>
      <c r="S238" t="s">
        <v>234</v>
      </c>
      <c r="T238" t="s">
        <v>234</v>
      </c>
      <c r="U238" t="s">
        <v>235</v>
      </c>
      <c r="V238" t="s">
        <v>234</v>
      </c>
      <c r="W238" t="s">
        <v>236</v>
      </c>
      <c r="X238" t="s">
        <v>234</v>
      </c>
      <c r="Y238" t="s">
        <v>234</v>
      </c>
      <c r="Z238" t="s">
        <v>236</v>
      </c>
      <c r="AA238" t="s">
        <v>234</v>
      </c>
      <c r="AB238" t="s">
        <v>234</v>
      </c>
      <c r="AC238" t="s">
        <v>235</v>
      </c>
      <c r="AF238" t="s">
        <v>234</v>
      </c>
      <c r="AG238" t="s">
        <v>234</v>
      </c>
      <c r="AH238" t="s">
        <v>236</v>
      </c>
      <c r="AI238" t="s">
        <v>234</v>
      </c>
      <c r="AJ238" t="s">
        <v>237</v>
      </c>
      <c r="AK238" t="s">
        <v>234</v>
      </c>
      <c r="AL238" t="s">
        <v>234</v>
      </c>
      <c r="AM238" t="s">
        <v>234</v>
      </c>
      <c r="AN238" t="s">
        <v>234</v>
      </c>
      <c r="AO238" t="s">
        <v>234</v>
      </c>
      <c r="AP238" t="s">
        <v>234</v>
      </c>
      <c r="AQ238" t="s">
        <v>234</v>
      </c>
      <c r="AR238" t="s">
        <v>237</v>
      </c>
      <c r="AU238" t="s">
        <v>235</v>
      </c>
      <c r="AV238" t="s">
        <v>234</v>
      </c>
      <c r="AW238" t="s">
        <v>234</v>
      </c>
      <c r="AX238" t="s">
        <v>236</v>
      </c>
      <c r="AY238" t="s">
        <v>236</v>
      </c>
      <c r="AZ238" t="s">
        <v>235</v>
      </c>
      <c r="BA238" t="s">
        <v>234</v>
      </c>
      <c r="BB238" t="s">
        <v>236</v>
      </c>
      <c r="BC238" t="s">
        <v>234</v>
      </c>
      <c r="BD238" t="s">
        <v>234</v>
      </c>
      <c r="BE238" t="s">
        <v>234</v>
      </c>
      <c r="BH238" t="s">
        <v>234</v>
      </c>
      <c r="BI238" t="s">
        <v>234</v>
      </c>
      <c r="BJ238" t="s">
        <v>235</v>
      </c>
      <c r="BK238" t="s">
        <v>234</v>
      </c>
      <c r="BL238" t="s">
        <v>235</v>
      </c>
      <c r="BM238" t="s">
        <v>235</v>
      </c>
      <c r="BN238" t="s">
        <v>234</v>
      </c>
      <c r="BO238" t="s">
        <v>234</v>
      </c>
      <c r="BP238" t="s">
        <v>234</v>
      </c>
      <c r="BQ238" t="s">
        <v>234</v>
      </c>
      <c r="BR238" t="s">
        <v>234</v>
      </c>
      <c r="BS238" t="s">
        <v>234</v>
      </c>
      <c r="BT238" t="s">
        <v>236</v>
      </c>
      <c r="BW238" t="s">
        <v>234</v>
      </c>
      <c r="BX238" t="s">
        <v>234</v>
      </c>
      <c r="BY238" t="s">
        <v>234</v>
      </c>
      <c r="BZ238" t="s">
        <v>234</v>
      </c>
      <c r="CA238" t="s">
        <v>235</v>
      </c>
      <c r="CB238" t="s">
        <v>234</v>
      </c>
      <c r="CC238" t="s">
        <v>238</v>
      </c>
      <c r="CD238" t="s">
        <v>234</v>
      </c>
      <c r="CE238" t="s">
        <v>234</v>
      </c>
      <c r="CF238" t="s">
        <v>234</v>
      </c>
      <c r="CG238" t="s">
        <v>234</v>
      </c>
      <c r="CH238" t="s">
        <v>235</v>
      </c>
      <c r="CK238" t="s">
        <v>234</v>
      </c>
      <c r="CL238" t="s">
        <v>234</v>
      </c>
      <c r="CM238" t="s">
        <v>234</v>
      </c>
      <c r="CN238" t="s">
        <v>234</v>
      </c>
      <c r="CO238" t="s">
        <v>235</v>
      </c>
      <c r="CP238" t="s">
        <v>234</v>
      </c>
      <c r="CQ238" t="s">
        <v>234</v>
      </c>
      <c r="DF238" t="s">
        <v>234</v>
      </c>
      <c r="DG238" t="s">
        <v>234</v>
      </c>
      <c r="DH238" t="s">
        <v>234</v>
      </c>
      <c r="DI238" t="s">
        <v>234</v>
      </c>
      <c r="DJ238" t="s">
        <v>234</v>
      </c>
      <c r="DK238" t="s">
        <v>235</v>
      </c>
      <c r="DL238" t="s">
        <v>234</v>
      </c>
      <c r="DM238" t="s">
        <v>234</v>
      </c>
      <c r="DN238" t="s">
        <v>234</v>
      </c>
      <c r="DO238" t="s">
        <v>234</v>
      </c>
      <c r="DP238" t="s">
        <v>234</v>
      </c>
      <c r="DQ238" t="s">
        <v>234</v>
      </c>
      <c r="DR238" t="s">
        <v>234</v>
      </c>
      <c r="DS238" t="s">
        <v>234</v>
      </c>
      <c r="DT238" t="s">
        <v>234</v>
      </c>
      <c r="DX238" t="s">
        <v>234</v>
      </c>
      <c r="DY238" t="s">
        <v>234</v>
      </c>
      <c r="DZ238" t="s">
        <v>234</v>
      </c>
      <c r="EA238" t="s">
        <v>235</v>
      </c>
      <c r="EB238" t="s">
        <v>235</v>
      </c>
      <c r="EC238" t="s">
        <v>235</v>
      </c>
      <c r="ED238" t="s">
        <v>234</v>
      </c>
      <c r="EE238" t="s">
        <v>234</v>
      </c>
      <c r="EF238" t="s">
        <v>234</v>
      </c>
      <c r="EG238" t="s">
        <v>234</v>
      </c>
      <c r="EH238" t="s">
        <v>234</v>
      </c>
      <c r="EI238" t="s">
        <v>234</v>
      </c>
      <c r="EJ238" t="s">
        <v>234</v>
      </c>
      <c r="EK238" t="s">
        <v>234</v>
      </c>
      <c r="EL238" t="s">
        <v>234</v>
      </c>
      <c r="EM238" t="s">
        <v>235</v>
      </c>
      <c r="EN238" t="s">
        <v>234</v>
      </c>
      <c r="EO238" t="s">
        <v>235</v>
      </c>
      <c r="EP238" t="s">
        <v>234</v>
      </c>
      <c r="EQ238" t="s">
        <v>234</v>
      </c>
      <c r="ER238" t="s">
        <v>234</v>
      </c>
      <c r="ES238" t="s">
        <v>234</v>
      </c>
      <c r="ET238" t="s">
        <v>235</v>
      </c>
      <c r="EU238" t="s">
        <v>235</v>
      </c>
      <c r="EV238" t="s">
        <v>234</v>
      </c>
      <c r="EW238" t="s">
        <v>234</v>
      </c>
      <c r="EX238" t="s">
        <v>235</v>
      </c>
      <c r="EY238" t="s">
        <v>235</v>
      </c>
      <c r="EZ238" t="s">
        <v>235</v>
      </c>
      <c r="FA238" t="s">
        <v>234</v>
      </c>
      <c r="FB238" t="s">
        <v>234</v>
      </c>
      <c r="FC238" t="s">
        <v>234</v>
      </c>
      <c r="FD238" t="s">
        <v>234</v>
      </c>
      <c r="FE238" t="s">
        <v>235</v>
      </c>
      <c r="FF238" t="s">
        <v>235</v>
      </c>
      <c r="FG238" t="s">
        <v>234</v>
      </c>
      <c r="FH238" t="s">
        <v>234</v>
      </c>
      <c r="FI238" t="s">
        <v>234</v>
      </c>
      <c r="FJ238" t="s">
        <v>235</v>
      </c>
      <c r="FK238" t="s">
        <v>234</v>
      </c>
      <c r="FL238" t="s">
        <v>234</v>
      </c>
      <c r="FM238" t="s">
        <v>234</v>
      </c>
      <c r="FN238" t="s">
        <v>236</v>
      </c>
      <c r="FO238" t="s">
        <v>236</v>
      </c>
      <c r="FP238" t="s">
        <v>234</v>
      </c>
      <c r="FQ238" t="s">
        <v>235</v>
      </c>
      <c r="FR238" t="s">
        <v>234</v>
      </c>
      <c r="FU238" t="s">
        <v>234</v>
      </c>
      <c r="FV238" t="s">
        <v>234</v>
      </c>
      <c r="FW238" t="s">
        <v>234</v>
      </c>
      <c r="FX238" t="s">
        <v>234</v>
      </c>
      <c r="FY238" t="s">
        <v>235</v>
      </c>
      <c r="FZ238" t="s">
        <v>235</v>
      </c>
      <c r="GA238" t="s">
        <v>234</v>
      </c>
      <c r="GB238" t="s">
        <v>234</v>
      </c>
      <c r="GC238" t="s">
        <v>234</v>
      </c>
      <c r="GD238" t="s">
        <v>235</v>
      </c>
      <c r="GE238" t="s">
        <v>235</v>
      </c>
      <c r="GF238" t="s">
        <v>235</v>
      </c>
      <c r="GG238" t="s">
        <v>234</v>
      </c>
      <c r="GH238" t="s">
        <v>235</v>
      </c>
      <c r="GI238" t="s">
        <v>234</v>
      </c>
      <c r="GJ238" t="s">
        <v>234</v>
      </c>
      <c r="GK238" t="s">
        <v>234</v>
      </c>
      <c r="GL238" t="s">
        <v>235</v>
      </c>
      <c r="GM238" t="s">
        <v>234</v>
      </c>
      <c r="GN238" t="s">
        <v>234</v>
      </c>
      <c r="GO238" t="s">
        <v>234</v>
      </c>
      <c r="GP238" t="s">
        <v>234</v>
      </c>
      <c r="GQ238" t="s">
        <v>234</v>
      </c>
      <c r="GR238" t="s">
        <v>235</v>
      </c>
      <c r="GS238" t="s">
        <v>234</v>
      </c>
      <c r="GT238" t="s">
        <v>234</v>
      </c>
      <c r="GU238" t="s">
        <v>234</v>
      </c>
      <c r="GV238" t="s">
        <v>235</v>
      </c>
      <c r="GW238" t="s">
        <v>234</v>
      </c>
      <c r="GX238" t="s">
        <v>235</v>
      </c>
      <c r="GY238" t="s">
        <v>234</v>
      </c>
      <c r="GZ238" t="s">
        <v>234</v>
      </c>
      <c r="HA238" t="s">
        <v>234</v>
      </c>
      <c r="HB238" t="s">
        <v>235</v>
      </c>
      <c r="HC238" t="s">
        <v>235</v>
      </c>
      <c r="HD238" t="s">
        <v>234</v>
      </c>
      <c r="HE238" t="s">
        <v>238</v>
      </c>
      <c r="HF238" t="s">
        <v>234</v>
      </c>
      <c r="HG238" t="s">
        <v>234</v>
      </c>
      <c r="HH238" t="s">
        <v>235</v>
      </c>
      <c r="HI238" t="s">
        <v>234</v>
      </c>
      <c r="HJ238" t="s">
        <v>235</v>
      </c>
      <c r="HK238" t="s">
        <v>234</v>
      </c>
      <c r="HL238" t="s">
        <v>234</v>
      </c>
      <c r="HM238" t="s">
        <v>234</v>
      </c>
      <c r="HN238" t="s">
        <v>234</v>
      </c>
      <c r="HO238" t="s">
        <v>234</v>
      </c>
      <c r="HP238" t="s">
        <v>235</v>
      </c>
    </row>
    <row r="239" spans="1:224" x14ac:dyDescent="0.2">
      <c r="A239" t="s">
        <v>475</v>
      </c>
      <c r="B239" t="s">
        <v>234</v>
      </c>
      <c r="C239" t="s">
        <v>234</v>
      </c>
      <c r="D239" t="s">
        <v>234</v>
      </c>
      <c r="E239" t="s">
        <v>234</v>
      </c>
      <c r="F239" t="s">
        <v>234</v>
      </c>
      <c r="G239" t="s">
        <v>234</v>
      </c>
      <c r="H239" t="s">
        <v>234</v>
      </c>
      <c r="I239" t="s">
        <v>234</v>
      </c>
      <c r="J239" t="s">
        <v>234</v>
      </c>
      <c r="K239" t="s">
        <v>234</v>
      </c>
      <c r="L239" t="s">
        <v>234</v>
      </c>
      <c r="M239" t="s">
        <v>234</v>
      </c>
      <c r="N239" t="s">
        <v>234</v>
      </c>
      <c r="Q239" t="s">
        <v>234</v>
      </c>
      <c r="R239" t="s">
        <v>234</v>
      </c>
      <c r="S239" t="s">
        <v>234</v>
      </c>
      <c r="T239" t="s">
        <v>234</v>
      </c>
      <c r="U239" t="s">
        <v>234</v>
      </c>
      <c r="V239" t="s">
        <v>234</v>
      </c>
      <c r="W239" t="s">
        <v>236</v>
      </c>
      <c r="X239" t="s">
        <v>234</v>
      </c>
      <c r="Y239" t="s">
        <v>234</v>
      </c>
      <c r="Z239" t="s">
        <v>236</v>
      </c>
      <c r="AA239" t="s">
        <v>234</v>
      </c>
      <c r="AB239" t="s">
        <v>234</v>
      </c>
      <c r="AC239" t="s">
        <v>234</v>
      </c>
      <c r="AF239" t="s">
        <v>234</v>
      </c>
      <c r="AG239" t="s">
        <v>234</v>
      </c>
      <c r="AH239" t="s">
        <v>236</v>
      </c>
      <c r="AI239" t="s">
        <v>234</v>
      </c>
      <c r="AJ239" t="s">
        <v>234</v>
      </c>
      <c r="AK239" t="s">
        <v>234</v>
      </c>
      <c r="AL239" t="s">
        <v>234</v>
      </c>
      <c r="AM239" t="s">
        <v>234</v>
      </c>
      <c r="AN239" t="s">
        <v>234</v>
      </c>
      <c r="AO239" t="s">
        <v>234</v>
      </c>
      <c r="AP239" t="s">
        <v>234</v>
      </c>
      <c r="AQ239" t="s">
        <v>234</v>
      </c>
      <c r="AR239" t="s">
        <v>234</v>
      </c>
      <c r="AU239" t="s">
        <v>234</v>
      </c>
      <c r="AV239" t="s">
        <v>234</v>
      </c>
      <c r="AW239" t="s">
        <v>234</v>
      </c>
      <c r="AX239" t="s">
        <v>236</v>
      </c>
      <c r="AY239" t="s">
        <v>234</v>
      </c>
      <c r="AZ239" t="s">
        <v>234</v>
      </c>
      <c r="BA239" t="s">
        <v>234</v>
      </c>
      <c r="BB239" t="s">
        <v>234</v>
      </c>
      <c r="BC239" t="s">
        <v>234</v>
      </c>
      <c r="BD239" t="s">
        <v>234</v>
      </c>
      <c r="BE239" t="s">
        <v>234</v>
      </c>
      <c r="BH239" t="s">
        <v>234</v>
      </c>
      <c r="BI239" t="s">
        <v>234</v>
      </c>
      <c r="BJ239" t="s">
        <v>234</v>
      </c>
      <c r="BK239" t="s">
        <v>234</v>
      </c>
      <c r="BL239" t="s">
        <v>234</v>
      </c>
      <c r="BM239" t="s">
        <v>234</v>
      </c>
      <c r="BN239" t="s">
        <v>234</v>
      </c>
      <c r="BO239" t="s">
        <v>234</v>
      </c>
      <c r="BP239" t="s">
        <v>234</v>
      </c>
      <c r="BQ239" t="s">
        <v>234</v>
      </c>
      <c r="BR239" t="s">
        <v>234</v>
      </c>
      <c r="BS239" t="s">
        <v>234</v>
      </c>
      <c r="BT239" t="s">
        <v>236</v>
      </c>
      <c r="BW239" t="s">
        <v>234</v>
      </c>
      <c r="BX239" t="s">
        <v>234</v>
      </c>
      <c r="BY239" t="s">
        <v>234</v>
      </c>
      <c r="BZ239" t="s">
        <v>234</v>
      </c>
      <c r="CA239" t="s">
        <v>234</v>
      </c>
      <c r="CB239" t="s">
        <v>234</v>
      </c>
      <c r="CC239" t="s">
        <v>238</v>
      </c>
      <c r="CD239" t="s">
        <v>234</v>
      </c>
      <c r="CE239" t="s">
        <v>234</v>
      </c>
      <c r="CF239" t="s">
        <v>234</v>
      </c>
      <c r="CG239" t="s">
        <v>234</v>
      </c>
      <c r="CH239" t="s">
        <v>234</v>
      </c>
      <c r="CK239" t="s">
        <v>234</v>
      </c>
      <c r="CL239" t="s">
        <v>237</v>
      </c>
      <c r="CM239" t="s">
        <v>234</v>
      </c>
      <c r="CN239" t="s">
        <v>234</v>
      </c>
      <c r="CO239" t="s">
        <v>234</v>
      </c>
      <c r="CP239" t="s">
        <v>234</v>
      </c>
      <c r="CQ239" t="s">
        <v>234</v>
      </c>
      <c r="DF239" t="s">
        <v>234</v>
      </c>
      <c r="DG239" t="s">
        <v>234</v>
      </c>
      <c r="DH239" t="s">
        <v>234</v>
      </c>
      <c r="DI239" t="s">
        <v>234</v>
      </c>
      <c r="DJ239" t="s">
        <v>234</v>
      </c>
      <c r="DK239" t="s">
        <v>234</v>
      </c>
      <c r="DL239" t="s">
        <v>234</v>
      </c>
      <c r="DM239" t="s">
        <v>234</v>
      </c>
      <c r="DN239" t="s">
        <v>234</v>
      </c>
      <c r="DO239" t="s">
        <v>234</v>
      </c>
      <c r="DP239" t="s">
        <v>234</v>
      </c>
      <c r="DQ239" t="s">
        <v>234</v>
      </c>
      <c r="DR239" t="s">
        <v>234</v>
      </c>
      <c r="DS239" t="s">
        <v>234</v>
      </c>
      <c r="DT239" t="s">
        <v>234</v>
      </c>
      <c r="DX239" t="s">
        <v>234</v>
      </c>
      <c r="DY239" t="s">
        <v>234</v>
      </c>
      <c r="DZ239" t="s">
        <v>234</v>
      </c>
      <c r="EA239" t="s">
        <v>234</v>
      </c>
      <c r="EB239" t="s">
        <v>236</v>
      </c>
      <c r="EC239" t="s">
        <v>234</v>
      </c>
      <c r="ED239" t="s">
        <v>234</v>
      </c>
      <c r="EE239" t="s">
        <v>234</v>
      </c>
      <c r="EF239" t="s">
        <v>234</v>
      </c>
      <c r="EG239" t="s">
        <v>234</v>
      </c>
      <c r="EH239" t="s">
        <v>234</v>
      </c>
      <c r="EI239" t="s">
        <v>234</v>
      </c>
      <c r="EJ239" t="s">
        <v>234</v>
      </c>
      <c r="EK239" t="s">
        <v>234</v>
      </c>
      <c r="EL239" t="s">
        <v>234</v>
      </c>
      <c r="EM239" t="s">
        <v>234</v>
      </c>
      <c r="EN239" t="s">
        <v>234</v>
      </c>
      <c r="EO239" t="s">
        <v>234</v>
      </c>
      <c r="EP239" t="s">
        <v>234</v>
      </c>
      <c r="EQ239" t="s">
        <v>234</v>
      </c>
      <c r="ER239" t="s">
        <v>234</v>
      </c>
      <c r="ES239" t="s">
        <v>234</v>
      </c>
      <c r="ET239" t="s">
        <v>234</v>
      </c>
      <c r="EU239" t="s">
        <v>234</v>
      </c>
      <c r="EV239" t="s">
        <v>234</v>
      </c>
      <c r="EW239" t="s">
        <v>234</v>
      </c>
      <c r="EX239" t="s">
        <v>234</v>
      </c>
      <c r="EY239" t="s">
        <v>234</v>
      </c>
      <c r="EZ239" t="s">
        <v>234</v>
      </c>
      <c r="FA239" t="s">
        <v>234</v>
      </c>
      <c r="FB239" t="s">
        <v>234</v>
      </c>
      <c r="FC239" t="s">
        <v>234</v>
      </c>
      <c r="FD239" t="s">
        <v>234</v>
      </c>
      <c r="FE239" t="s">
        <v>234</v>
      </c>
      <c r="FF239" t="s">
        <v>234</v>
      </c>
      <c r="FG239" t="s">
        <v>234</v>
      </c>
      <c r="FH239" t="s">
        <v>234</v>
      </c>
      <c r="FI239" t="s">
        <v>234</v>
      </c>
      <c r="FJ239" t="s">
        <v>234</v>
      </c>
      <c r="FK239" t="s">
        <v>234</v>
      </c>
      <c r="FL239" t="s">
        <v>234</v>
      </c>
      <c r="FM239" t="s">
        <v>234</v>
      </c>
      <c r="FN239" t="s">
        <v>234</v>
      </c>
      <c r="FO239" t="s">
        <v>234</v>
      </c>
      <c r="FP239" t="s">
        <v>234</v>
      </c>
      <c r="FQ239" t="s">
        <v>234</v>
      </c>
      <c r="FR239" t="s">
        <v>234</v>
      </c>
      <c r="FU239" t="s">
        <v>234</v>
      </c>
      <c r="FV239" t="s">
        <v>234</v>
      </c>
      <c r="FW239" t="s">
        <v>234</v>
      </c>
      <c r="FX239" t="s">
        <v>234</v>
      </c>
      <c r="FY239" t="s">
        <v>234</v>
      </c>
      <c r="FZ239" t="s">
        <v>234</v>
      </c>
      <c r="GA239" t="s">
        <v>234</v>
      </c>
      <c r="GB239" t="s">
        <v>234</v>
      </c>
      <c r="GC239" t="s">
        <v>234</v>
      </c>
      <c r="GD239" t="s">
        <v>234</v>
      </c>
      <c r="GE239" t="s">
        <v>234</v>
      </c>
      <c r="GF239" t="s">
        <v>234</v>
      </c>
      <c r="GG239" t="s">
        <v>234</v>
      </c>
      <c r="GH239" t="s">
        <v>234</v>
      </c>
      <c r="GI239" t="s">
        <v>234</v>
      </c>
      <c r="GJ239" t="s">
        <v>234</v>
      </c>
      <c r="GK239" t="s">
        <v>234</v>
      </c>
      <c r="GL239" t="s">
        <v>234</v>
      </c>
      <c r="GM239" t="s">
        <v>234</v>
      </c>
      <c r="GN239" t="s">
        <v>234</v>
      </c>
      <c r="GO239" t="s">
        <v>234</v>
      </c>
      <c r="GP239" t="s">
        <v>234</v>
      </c>
      <c r="GQ239" t="s">
        <v>234</v>
      </c>
      <c r="GR239" t="s">
        <v>234</v>
      </c>
      <c r="GS239" t="s">
        <v>234</v>
      </c>
      <c r="GT239" t="s">
        <v>234</v>
      </c>
      <c r="GU239" t="s">
        <v>234</v>
      </c>
      <c r="GV239" t="s">
        <v>234</v>
      </c>
      <c r="GW239" t="s">
        <v>234</v>
      </c>
      <c r="GX239" t="s">
        <v>234</v>
      </c>
      <c r="GY239" t="s">
        <v>234</v>
      </c>
      <c r="GZ239" t="s">
        <v>234</v>
      </c>
      <c r="HA239" t="s">
        <v>234</v>
      </c>
      <c r="HB239" t="s">
        <v>234</v>
      </c>
      <c r="HC239" t="s">
        <v>234</v>
      </c>
      <c r="HD239" t="s">
        <v>234</v>
      </c>
      <c r="HE239" t="s">
        <v>234</v>
      </c>
      <c r="HF239" t="s">
        <v>234</v>
      </c>
      <c r="HG239" t="s">
        <v>234</v>
      </c>
      <c r="HH239" t="s">
        <v>234</v>
      </c>
      <c r="HI239" t="s">
        <v>234</v>
      </c>
      <c r="HJ239" t="s">
        <v>234</v>
      </c>
      <c r="HK239" t="s">
        <v>234</v>
      </c>
      <c r="HL239" t="s">
        <v>234</v>
      </c>
      <c r="HM239" t="s">
        <v>234</v>
      </c>
      <c r="HN239" t="s">
        <v>234</v>
      </c>
      <c r="HO239" t="s">
        <v>234</v>
      </c>
      <c r="HP239" t="s">
        <v>234</v>
      </c>
    </row>
    <row r="240" spans="1:224" x14ac:dyDescent="0.2">
      <c r="A240" t="s">
        <v>476</v>
      </c>
      <c r="B240" t="s">
        <v>234</v>
      </c>
      <c r="C240" t="s">
        <v>234</v>
      </c>
      <c r="D240" t="s">
        <v>234</v>
      </c>
      <c r="E240" t="s">
        <v>234</v>
      </c>
      <c r="F240" t="s">
        <v>234</v>
      </c>
      <c r="G240" t="s">
        <v>234</v>
      </c>
      <c r="H240" t="s">
        <v>234</v>
      </c>
      <c r="I240" t="s">
        <v>235</v>
      </c>
      <c r="J240" t="s">
        <v>234</v>
      </c>
      <c r="K240" t="s">
        <v>234</v>
      </c>
      <c r="L240" t="s">
        <v>234</v>
      </c>
      <c r="M240" t="s">
        <v>234</v>
      </c>
      <c r="N240" t="s">
        <v>234</v>
      </c>
      <c r="Q240" t="s">
        <v>234</v>
      </c>
      <c r="R240" t="s">
        <v>234</v>
      </c>
      <c r="S240" t="s">
        <v>234</v>
      </c>
      <c r="T240" t="s">
        <v>236</v>
      </c>
      <c r="U240" t="s">
        <v>234</v>
      </c>
      <c r="V240" t="s">
        <v>234</v>
      </c>
      <c r="W240" t="s">
        <v>236</v>
      </c>
      <c r="X240" t="s">
        <v>234</v>
      </c>
      <c r="Y240" t="s">
        <v>234</v>
      </c>
      <c r="Z240" t="s">
        <v>236</v>
      </c>
      <c r="AA240" t="s">
        <v>234</v>
      </c>
      <c r="AB240" t="s">
        <v>234</v>
      </c>
      <c r="AC240" t="s">
        <v>237</v>
      </c>
      <c r="AF240" t="s">
        <v>234</v>
      </c>
      <c r="AG240" t="s">
        <v>234</v>
      </c>
      <c r="AH240" t="s">
        <v>236</v>
      </c>
      <c r="AI240" t="s">
        <v>234</v>
      </c>
      <c r="AJ240" t="s">
        <v>237</v>
      </c>
      <c r="AK240" t="s">
        <v>234</v>
      </c>
      <c r="AL240" t="s">
        <v>234</v>
      </c>
      <c r="AM240" t="s">
        <v>234</v>
      </c>
      <c r="AN240" t="s">
        <v>234</v>
      </c>
      <c r="AO240" t="s">
        <v>234</v>
      </c>
      <c r="AP240" t="s">
        <v>234</v>
      </c>
      <c r="AQ240" t="s">
        <v>234</v>
      </c>
      <c r="AR240" t="s">
        <v>237</v>
      </c>
      <c r="AU240" t="s">
        <v>234</v>
      </c>
      <c r="AV240" t="s">
        <v>234</v>
      </c>
      <c r="AW240" t="s">
        <v>234</v>
      </c>
      <c r="AX240" t="s">
        <v>236</v>
      </c>
      <c r="AY240" t="s">
        <v>236</v>
      </c>
      <c r="AZ240" t="s">
        <v>234</v>
      </c>
      <c r="BA240" t="s">
        <v>234</v>
      </c>
      <c r="BB240" t="s">
        <v>236</v>
      </c>
      <c r="BC240" t="s">
        <v>234</v>
      </c>
      <c r="BD240" t="s">
        <v>234</v>
      </c>
      <c r="BE240" t="s">
        <v>234</v>
      </c>
      <c r="BH240" t="s">
        <v>234</v>
      </c>
      <c r="BI240" t="s">
        <v>234</v>
      </c>
      <c r="BJ240" t="s">
        <v>234</v>
      </c>
      <c r="BK240" t="s">
        <v>234</v>
      </c>
      <c r="BL240" t="s">
        <v>234</v>
      </c>
      <c r="BM240" t="s">
        <v>234</v>
      </c>
      <c r="BN240" t="s">
        <v>234</v>
      </c>
      <c r="BO240" t="s">
        <v>234</v>
      </c>
      <c r="BP240" t="s">
        <v>234</v>
      </c>
      <c r="BQ240" t="s">
        <v>234</v>
      </c>
      <c r="BR240" t="s">
        <v>234</v>
      </c>
      <c r="BS240" t="s">
        <v>234</v>
      </c>
      <c r="BT240" t="s">
        <v>236</v>
      </c>
      <c r="BW240" t="s">
        <v>234</v>
      </c>
      <c r="BX240" t="s">
        <v>234</v>
      </c>
      <c r="BY240" t="s">
        <v>234</v>
      </c>
      <c r="BZ240" t="s">
        <v>234</v>
      </c>
      <c r="CA240" t="s">
        <v>234</v>
      </c>
      <c r="CB240" t="s">
        <v>234</v>
      </c>
      <c r="CC240" t="s">
        <v>238</v>
      </c>
      <c r="CD240" t="s">
        <v>234</v>
      </c>
      <c r="CE240" t="s">
        <v>234</v>
      </c>
      <c r="CF240" t="s">
        <v>234</v>
      </c>
      <c r="CG240" t="s">
        <v>234</v>
      </c>
      <c r="CH240" t="s">
        <v>234</v>
      </c>
      <c r="CK240" t="s">
        <v>234</v>
      </c>
      <c r="CL240" t="s">
        <v>234</v>
      </c>
      <c r="CM240" t="s">
        <v>234</v>
      </c>
      <c r="CN240" t="s">
        <v>234</v>
      </c>
      <c r="CO240" t="s">
        <v>234</v>
      </c>
      <c r="CP240" t="s">
        <v>234</v>
      </c>
      <c r="CQ240" t="s">
        <v>234</v>
      </c>
      <c r="DF240" t="s">
        <v>234</v>
      </c>
      <c r="DG240" t="s">
        <v>234</v>
      </c>
      <c r="DH240" t="s">
        <v>234</v>
      </c>
      <c r="DI240" t="s">
        <v>234</v>
      </c>
      <c r="DJ240" t="s">
        <v>234</v>
      </c>
      <c r="DK240" t="s">
        <v>234</v>
      </c>
      <c r="DL240" t="s">
        <v>234</v>
      </c>
      <c r="DM240" t="s">
        <v>234</v>
      </c>
      <c r="DN240" t="s">
        <v>234</v>
      </c>
      <c r="DO240" t="s">
        <v>234</v>
      </c>
      <c r="DP240" t="s">
        <v>234</v>
      </c>
      <c r="DQ240" t="s">
        <v>234</v>
      </c>
      <c r="DR240" t="s">
        <v>234</v>
      </c>
      <c r="DS240" t="s">
        <v>234</v>
      </c>
      <c r="DT240" t="s">
        <v>234</v>
      </c>
      <c r="DX240" t="s">
        <v>234</v>
      </c>
      <c r="DY240" t="s">
        <v>234</v>
      </c>
      <c r="DZ240" t="s">
        <v>234</v>
      </c>
      <c r="EA240" t="s">
        <v>234</v>
      </c>
      <c r="EB240" t="s">
        <v>235</v>
      </c>
      <c r="EC240" t="s">
        <v>236</v>
      </c>
      <c r="ED240" t="s">
        <v>234</v>
      </c>
      <c r="EE240" t="s">
        <v>234</v>
      </c>
      <c r="EF240" t="s">
        <v>234</v>
      </c>
      <c r="EG240" t="s">
        <v>234</v>
      </c>
      <c r="EH240" t="s">
        <v>234</v>
      </c>
      <c r="EI240" t="s">
        <v>234</v>
      </c>
      <c r="EJ240" t="s">
        <v>234</v>
      </c>
      <c r="EK240" t="s">
        <v>234</v>
      </c>
      <c r="EL240" t="s">
        <v>234</v>
      </c>
      <c r="EM240" t="s">
        <v>234</v>
      </c>
      <c r="EN240" t="s">
        <v>234</v>
      </c>
      <c r="EO240" t="s">
        <v>234</v>
      </c>
      <c r="EP240" t="s">
        <v>234</v>
      </c>
      <c r="EQ240" t="s">
        <v>234</v>
      </c>
      <c r="ER240" t="s">
        <v>234</v>
      </c>
      <c r="ES240" t="s">
        <v>234</v>
      </c>
      <c r="ET240" t="s">
        <v>234</v>
      </c>
      <c r="EU240" t="s">
        <v>234</v>
      </c>
      <c r="EV240" t="s">
        <v>234</v>
      </c>
      <c r="EW240" t="s">
        <v>234</v>
      </c>
      <c r="EX240" t="s">
        <v>234</v>
      </c>
      <c r="EY240" t="s">
        <v>234</v>
      </c>
      <c r="EZ240" t="s">
        <v>234</v>
      </c>
      <c r="FA240" t="s">
        <v>234</v>
      </c>
      <c r="FB240" t="s">
        <v>234</v>
      </c>
      <c r="FC240" t="s">
        <v>234</v>
      </c>
      <c r="FD240" t="s">
        <v>234</v>
      </c>
      <c r="FE240" t="s">
        <v>234</v>
      </c>
      <c r="FF240" t="s">
        <v>234</v>
      </c>
      <c r="FG240" t="s">
        <v>237</v>
      </c>
      <c r="FH240" t="s">
        <v>234</v>
      </c>
      <c r="FI240" t="s">
        <v>234</v>
      </c>
      <c r="FJ240" t="s">
        <v>234</v>
      </c>
      <c r="FK240" t="s">
        <v>234</v>
      </c>
      <c r="FL240" t="s">
        <v>234</v>
      </c>
      <c r="FM240" t="s">
        <v>234</v>
      </c>
      <c r="FN240" t="s">
        <v>234</v>
      </c>
      <c r="FO240" t="s">
        <v>234</v>
      </c>
      <c r="FP240" t="s">
        <v>234</v>
      </c>
      <c r="FQ240" t="s">
        <v>234</v>
      </c>
      <c r="FR240" t="s">
        <v>234</v>
      </c>
      <c r="FU240" t="s">
        <v>234</v>
      </c>
      <c r="FV240" t="s">
        <v>234</v>
      </c>
      <c r="FW240" t="s">
        <v>234</v>
      </c>
      <c r="FX240" t="s">
        <v>234</v>
      </c>
      <c r="FY240" t="s">
        <v>234</v>
      </c>
      <c r="FZ240" t="s">
        <v>236</v>
      </c>
      <c r="GA240" t="s">
        <v>234</v>
      </c>
      <c r="GB240" t="s">
        <v>234</v>
      </c>
      <c r="GC240" t="s">
        <v>234</v>
      </c>
      <c r="GD240" t="s">
        <v>234</v>
      </c>
      <c r="GE240" t="s">
        <v>234</v>
      </c>
      <c r="GF240" t="s">
        <v>234</v>
      </c>
      <c r="GG240" t="s">
        <v>234</v>
      </c>
      <c r="GH240" t="s">
        <v>234</v>
      </c>
      <c r="GI240" t="s">
        <v>234</v>
      </c>
      <c r="GJ240" t="s">
        <v>234</v>
      </c>
      <c r="GK240" t="s">
        <v>234</v>
      </c>
      <c r="GL240" t="s">
        <v>234</v>
      </c>
      <c r="GM240" t="s">
        <v>234</v>
      </c>
      <c r="GN240" t="s">
        <v>234</v>
      </c>
      <c r="GO240" t="s">
        <v>234</v>
      </c>
      <c r="GP240" t="s">
        <v>234</v>
      </c>
      <c r="GQ240" t="s">
        <v>234</v>
      </c>
      <c r="GR240" t="s">
        <v>234</v>
      </c>
      <c r="GS240" t="s">
        <v>234</v>
      </c>
      <c r="GT240" t="s">
        <v>234</v>
      </c>
      <c r="GU240" t="s">
        <v>234</v>
      </c>
      <c r="GV240" t="s">
        <v>234</v>
      </c>
      <c r="GW240" t="s">
        <v>234</v>
      </c>
      <c r="GX240" t="s">
        <v>234</v>
      </c>
      <c r="GY240" t="s">
        <v>234</v>
      </c>
      <c r="GZ240" t="s">
        <v>234</v>
      </c>
      <c r="HA240" t="s">
        <v>234</v>
      </c>
      <c r="HB240" t="s">
        <v>234</v>
      </c>
      <c r="HC240" t="s">
        <v>234</v>
      </c>
      <c r="HD240" t="s">
        <v>234</v>
      </c>
      <c r="HE240" t="s">
        <v>237</v>
      </c>
      <c r="HF240" t="s">
        <v>234</v>
      </c>
      <c r="HG240" t="s">
        <v>234</v>
      </c>
      <c r="HH240" t="s">
        <v>234</v>
      </c>
      <c r="HI240" t="s">
        <v>234</v>
      </c>
      <c r="HJ240" t="s">
        <v>234</v>
      </c>
      <c r="HK240" t="s">
        <v>234</v>
      </c>
      <c r="HL240" t="s">
        <v>234</v>
      </c>
      <c r="HM240" t="s">
        <v>234</v>
      </c>
      <c r="HN240" t="s">
        <v>234</v>
      </c>
      <c r="HO240" t="s">
        <v>234</v>
      </c>
      <c r="HP240" t="s">
        <v>234</v>
      </c>
    </row>
    <row r="241" spans="1:224" x14ac:dyDescent="0.2">
      <c r="A241" t="s">
        <v>477</v>
      </c>
      <c r="B241" t="s">
        <v>234</v>
      </c>
      <c r="C241" t="s">
        <v>234</v>
      </c>
      <c r="D241" t="s">
        <v>236</v>
      </c>
      <c r="E241" t="s">
        <v>234</v>
      </c>
      <c r="F241" t="s">
        <v>234</v>
      </c>
      <c r="G241" t="s">
        <v>241</v>
      </c>
      <c r="H241" t="s">
        <v>234</v>
      </c>
      <c r="I241" t="s">
        <v>234</v>
      </c>
      <c r="J241" t="s">
        <v>234</v>
      </c>
      <c r="K241" t="s">
        <v>234</v>
      </c>
      <c r="L241" t="s">
        <v>234</v>
      </c>
      <c r="M241" t="s">
        <v>234</v>
      </c>
      <c r="N241" t="s">
        <v>234</v>
      </c>
      <c r="Q241" t="s">
        <v>234</v>
      </c>
      <c r="R241" t="s">
        <v>234</v>
      </c>
      <c r="S241" t="s">
        <v>234</v>
      </c>
      <c r="T241" t="s">
        <v>234</v>
      </c>
      <c r="U241" t="s">
        <v>234</v>
      </c>
      <c r="V241" t="s">
        <v>234</v>
      </c>
      <c r="W241" t="s">
        <v>236</v>
      </c>
      <c r="X241" t="s">
        <v>234</v>
      </c>
      <c r="Y241" t="s">
        <v>234</v>
      </c>
      <c r="Z241" t="s">
        <v>236</v>
      </c>
      <c r="AA241" t="s">
        <v>234</v>
      </c>
      <c r="AB241" t="s">
        <v>234</v>
      </c>
      <c r="AC241" t="s">
        <v>234</v>
      </c>
      <c r="AF241" t="s">
        <v>234</v>
      </c>
      <c r="AG241" t="s">
        <v>234</v>
      </c>
      <c r="AH241" t="s">
        <v>236</v>
      </c>
      <c r="AI241" t="s">
        <v>234</v>
      </c>
      <c r="AJ241" t="s">
        <v>234</v>
      </c>
      <c r="AK241" t="s">
        <v>234</v>
      </c>
      <c r="AL241" t="s">
        <v>234</v>
      </c>
      <c r="AM241" t="s">
        <v>234</v>
      </c>
      <c r="AN241" t="s">
        <v>234</v>
      </c>
      <c r="AO241" t="s">
        <v>234</v>
      </c>
      <c r="AP241" t="s">
        <v>234</v>
      </c>
      <c r="AQ241" t="s">
        <v>234</v>
      </c>
      <c r="AR241" t="s">
        <v>234</v>
      </c>
      <c r="AU241" t="s">
        <v>234</v>
      </c>
      <c r="AV241" t="s">
        <v>234</v>
      </c>
      <c r="AW241" t="s">
        <v>234</v>
      </c>
      <c r="AX241" t="s">
        <v>236</v>
      </c>
      <c r="AY241" t="s">
        <v>234</v>
      </c>
      <c r="AZ241" t="s">
        <v>234</v>
      </c>
      <c r="BA241" t="s">
        <v>234</v>
      </c>
      <c r="BB241" t="s">
        <v>234</v>
      </c>
      <c r="BC241" t="s">
        <v>234</v>
      </c>
      <c r="BD241" t="s">
        <v>234</v>
      </c>
      <c r="BE241" t="s">
        <v>234</v>
      </c>
      <c r="BH241" t="s">
        <v>234</v>
      </c>
      <c r="BI241" t="s">
        <v>234</v>
      </c>
      <c r="BJ241" t="s">
        <v>234</v>
      </c>
      <c r="BK241" t="s">
        <v>234</v>
      </c>
      <c r="BL241" t="s">
        <v>234</v>
      </c>
      <c r="BM241" t="s">
        <v>234</v>
      </c>
      <c r="BN241" t="s">
        <v>234</v>
      </c>
      <c r="BO241" t="s">
        <v>234</v>
      </c>
      <c r="BP241" t="s">
        <v>236</v>
      </c>
      <c r="BQ241" t="s">
        <v>234</v>
      </c>
      <c r="BR241" t="s">
        <v>234</v>
      </c>
      <c r="BS241" t="s">
        <v>234</v>
      </c>
      <c r="BT241" t="s">
        <v>236</v>
      </c>
      <c r="BW241" t="s">
        <v>234</v>
      </c>
      <c r="BX241" t="s">
        <v>234</v>
      </c>
      <c r="BY241" t="s">
        <v>234</v>
      </c>
      <c r="BZ241" t="s">
        <v>234</v>
      </c>
      <c r="CA241" t="s">
        <v>234</v>
      </c>
      <c r="CB241" t="s">
        <v>234</v>
      </c>
      <c r="CC241" t="s">
        <v>238</v>
      </c>
      <c r="CD241" t="s">
        <v>234</v>
      </c>
      <c r="CE241" t="s">
        <v>234</v>
      </c>
      <c r="CF241" t="s">
        <v>234</v>
      </c>
      <c r="CG241" t="s">
        <v>234</v>
      </c>
      <c r="CH241" t="s">
        <v>234</v>
      </c>
      <c r="CK241" t="s">
        <v>234</v>
      </c>
      <c r="CL241" t="s">
        <v>234</v>
      </c>
      <c r="CM241" t="s">
        <v>234</v>
      </c>
      <c r="CN241" t="s">
        <v>234</v>
      </c>
      <c r="CO241" t="s">
        <v>234</v>
      </c>
      <c r="CP241" t="s">
        <v>234</v>
      </c>
      <c r="CQ241" t="s">
        <v>234</v>
      </c>
      <c r="DF241" t="s">
        <v>234</v>
      </c>
      <c r="DG241" t="s">
        <v>234</v>
      </c>
      <c r="DH241" t="s">
        <v>234</v>
      </c>
      <c r="DI241" t="s">
        <v>234</v>
      </c>
      <c r="DJ241" t="s">
        <v>234</v>
      </c>
      <c r="DK241" t="s">
        <v>234</v>
      </c>
      <c r="DL241" t="s">
        <v>234</v>
      </c>
      <c r="DM241" t="s">
        <v>234</v>
      </c>
      <c r="DN241" t="s">
        <v>234</v>
      </c>
      <c r="DO241" t="s">
        <v>234</v>
      </c>
      <c r="DP241" t="s">
        <v>234</v>
      </c>
      <c r="DQ241" t="s">
        <v>234</v>
      </c>
      <c r="DR241" t="s">
        <v>234</v>
      </c>
      <c r="DS241" t="s">
        <v>234</v>
      </c>
      <c r="DT241" t="s">
        <v>234</v>
      </c>
      <c r="DX241" t="s">
        <v>234</v>
      </c>
      <c r="DY241" t="s">
        <v>234</v>
      </c>
      <c r="DZ241" t="s">
        <v>234</v>
      </c>
      <c r="EA241" t="s">
        <v>234</v>
      </c>
      <c r="EB241" t="s">
        <v>241</v>
      </c>
      <c r="EC241" t="s">
        <v>234</v>
      </c>
      <c r="ED241" t="s">
        <v>234</v>
      </c>
      <c r="EE241" t="s">
        <v>234</v>
      </c>
      <c r="EF241" t="s">
        <v>234</v>
      </c>
      <c r="EG241" t="s">
        <v>234</v>
      </c>
      <c r="EH241" t="s">
        <v>234</v>
      </c>
      <c r="EI241" t="s">
        <v>234</v>
      </c>
      <c r="EJ241" t="s">
        <v>234</v>
      </c>
      <c r="EK241" t="s">
        <v>234</v>
      </c>
      <c r="EL241" t="s">
        <v>234</v>
      </c>
      <c r="EM241" t="s">
        <v>234</v>
      </c>
      <c r="EN241" t="s">
        <v>234</v>
      </c>
      <c r="EO241" t="s">
        <v>234</v>
      </c>
      <c r="EP241" t="s">
        <v>234</v>
      </c>
      <c r="EQ241" t="s">
        <v>234</v>
      </c>
      <c r="ER241" t="s">
        <v>234</v>
      </c>
      <c r="ES241" t="s">
        <v>234</v>
      </c>
      <c r="ET241" t="s">
        <v>234</v>
      </c>
      <c r="EU241" t="s">
        <v>234</v>
      </c>
      <c r="EV241" t="s">
        <v>234</v>
      </c>
      <c r="EW241" t="s">
        <v>234</v>
      </c>
      <c r="EX241" t="s">
        <v>234</v>
      </c>
      <c r="EY241" t="s">
        <v>234</v>
      </c>
      <c r="EZ241" t="s">
        <v>234</v>
      </c>
      <c r="FA241" t="s">
        <v>234</v>
      </c>
      <c r="FB241" t="s">
        <v>234</v>
      </c>
      <c r="FC241" t="s">
        <v>234</v>
      </c>
      <c r="FD241" t="s">
        <v>241</v>
      </c>
      <c r="FE241" t="s">
        <v>234</v>
      </c>
      <c r="FF241" t="s">
        <v>234</v>
      </c>
      <c r="FG241" t="s">
        <v>234</v>
      </c>
      <c r="FH241" t="s">
        <v>234</v>
      </c>
      <c r="FI241" t="s">
        <v>234</v>
      </c>
      <c r="FJ241" t="s">
        <v>234</v>
      </c>
      <c r="FK241" t="s">
        <v>234</v>
      </c>
      <c r="FL241" t="s">
        <v>234</v>
      </c>
      <c r="FM241" t="s">
        <v>234</v>
      </c>
      <c r="FN241" t="s">
        <v>234</v>
      </c>
      <c r="FO241" t="s">
        <v>234</v>
      </c>
      <c r="FP241" t="s">
        <v>234</v>
      </c>
      <c r="FQ241" t="s">
        <v>234</v>
      </c>
      <c r="FR241" t="s">
        <v>234</v>
      </c>
      <c r="FU241" t="s">
        <v>234</v>
      </c>
      <c r="FV241" t="s">
        <v>234</v>
      </c>
      <c r="FW241" t="s">
        <v>234</v>
      </c>
      <c r="FX241" t="s">
        <v>234</v>
      </c>
      <c r="FY241" t="s">
        <v>234</v>
      </c>
      <c r="FZ241" t="s">
        <v>234</v>
      </c>
      <c r="GA241" t="s">
        <v>234</v>
      </c>
      <c r="GB241" t="s">
        <v>234</v>
      </c>
      <c r="GC241" t="s">
        <v>234</v>
      </c>
      <c r="GD241" t="s">
        <v>234</v>
      </c>
      <c r="GE241" t="s">
        <v>234</v>
      </c>
      <c r="GF241" t="s">
        <v>234</v>
      </c>
      <c r="GG241" t="s">
        <v>234</v>
      </c>
      <c r="GH241" t="s">
        <v>234</v>
      </c>
      <c r="GI241" t="s">
        <v>234</v>
      </c>
      <c r="GJ241" t="s">
        <v>234</v>
      </c>
      <c r="GK241" t="s">
        <v>234</v>
      </c>
      <c r="GL241" t="s">
        <v>234</v>
      </c>
      <c r="GM241" t="s">
        <v>234</v>
      </c>
      <c r="GN241" t="s">
        <v>234</v>
      </c>
      <c r="GO241" t="s">
        <v>234</v>
      </c>
      <c r="GP241" t="s">
        <v>234</v>
      </c>
      <c r="GQ241" t="s">
        <v>234</v>
      </c>
      <c r="GR241" t="s">
        <v>234</v>
      </c>
      <c r="GS241" t="s">
        <v>234</v>
      </c>
      <c r="GT241" t="s">
        <v>234</v>
      </c>
      <c r="GU241" t="s">
        <v>234</v>
      </c>
      <c r="GV241" t="s">
        <v>234</v>
      </c>
      <c r="GW241" t="s">
        <v>234</v>
      </c>
      <c r="GX241" t="s">
        <v>234</v>
      </c>
      <c r="GY241" t="s">
        <v>234</v>
      </c>
      <c r="GZ241" t="s">
        <v>234</v>
      </c>
      <c r="HA241" t="s">
        <v>234</v>
      </c>
      <c r="HB241" t="s">
        <v>234</v>
      </c>
      <c r="HC241" t="s">
        <v>234</v>
      </c>
      <c r="HD241" t="s">
        <v>234</v>
      </c>
      <c r="HE241" t="s">
        <v>234</v>
      </c>
      <c r="HF241" t="s">
        <v>234</v>
      </c>
      <c r="HG241" t="s">
        <v>234</v>
      </c>
      <c r="HH241" t="s">
        <v>234</v>
      </c>
      <c r="HI241" t="s">
        <v>234</v>
      </c>
      <c r="HJ241" t="s">
        <v>241</v>
      </c>
      <c r="HK241" t="s">
        <v>234</v>
      </c>
      <c r="HL241" t="s">
        <v>234</v>
      </c>
      <c r="HM241" t="s">
        <v>234</v>
      </c>
      <c r="HN241" t="s">
        <v>234</v>
      </c>
      <c r="HO241" t="s">
        <v>234</v>
      </c>
      <c r="HP241" t="s">
        <v>234</v>
      </c>
    </row>
    <row r="242" spans="1:224" x14ac:dyDescent="0.2">
      <c r="A242" t="s">
        <v>478</v>
      </c>
      <c r="B242" t="s">
        <v>234</v>
      </c>
      <c r="C242" t="s">
        <v>234</v>
      </c>
      <c r="D242" t="s">
        <v>234</v>
      </c>
      <c r="E242" t="s">
        <v>234</v>
      </c>
      <c r="F242" t="s">
        <v>234</v>
      </c>
      <c r="G242" t="s">
        <v>234</v>
      </c>
      <c r="H242" t="s">
        <v>234</v>
      </c>
      <c r="I242" t="s">
        <v>236</v>
      </c>
      <c r="J242" t="s">
        <v>234</v>
      </c>
      <c r="K242" t="s">
        <v>234</v>
      </c>
      <c r="L242" t="s">
        <v>234</v>
      </c>
      <c r="M242" t="s">
        <v>234</v>
      </c>
      <c r="N242" t="s">
        <v>234</v>
      </c>
      <c r="Q242" t="s">
        <v>234</v>
      </c>
      <c r="R242" t="s">
        <v>234</v>
      </c>
      <c r="S242" t="s">
        <v>234</v>
      </c>
      <c r="T242" t="s">
        <v>234</v>
      </c>
      <c r="U242" t="s">
        <v>234</v>
      </c>
      <c r="V242" t="s">
        <v>234</v>
      </c>
      <c r="W242" t="s">
        <v>236</v>
      </c>
      <c r="X242" t="s">
        <v>234</v>
      </c>
      <c r="Y242" t="s">
        <v>234</v>
      </c>
      <c r="Z242" t="s">
        <v>236</v>
      </c>
      <c r="AA242" t="s">
        <v>234</v>
      </c>
      <c r="AB242" t="s">
        <v>234</v>
      </c>
      <c r="AC242" t="s">
        <v>234</v>
      </c>
      <c r="AF242" t="s">
        <v>234</v>
      </c>
      <c r="AG242" t="s">
        <v>234</v>
      </c>
      <c r="AH242" t="s">
        <v>236</v>
      </c>
      <c r="AI242" t="s">
        <v>234</v>
      </c>
      <c r="AJ242" t="s">
        <v>234</v>
      </c>
      <c r="AK242" t="s">
        <v>234</v>
      </c>
      <c r="AL242" t="s">
        <v>234</v>
      </c>
      <c r="AM242" t="s">
        <v>234</v>
      </c>
      <c r="AN242" t="s">
        <v>234</v>
      </c>
      <c r="AO242" t="s">
        <v>234</v>
      </c>
      <c r="AP242" t="s">
        <v>234</v>
      </c>
      <c r="AQ242" t="s">
        <v>234</v>
      </c>
      <c r="AR242" t="s">
        <v>234</v>
      </c>
      <c r="AU242" t="s">
        <v>234</v>
      </c>
      <c r="AV242" t="s">
        <v>234</v>
      </c>
      <c r="AW242" t="s">
        <v>234</v>
      </c>
      <c r="AX242" t="s">
        <v>236</v>
      </c>
      <c r="AY242" t="s">
        <v>234</v>
      </c>
      <c r="AZ242" t="s">
        <v>234</v>
      </c>
      <c r="BA242" t="s">
        <v>234</v>
      </c>
      <c r="BB242" t="s">
        <v>234</v>
      </c>
      <c r="BC242" t="s">
        <v>234</v>
      </c>
      <c r="BD242" t="s">
        <v>234</v>
      </c>
      <c r="BE242" t="s">
        <v>234</v>
      </c>
      <c r="BH242" t="s">
        <v>234</v>
      </c>
      <c r="BI242" t="s">
        <v>234</v>
      </c>
      <c r="BJ242" t="s">
        <v>234</v>
      </c>
      <c r="BK242" t="s">
        <v>234</v>
      </c>
      <c r="BL242" t="s">
        <v>234</v>
      </c>
      <c r="BM242" t="s">
        <v>234</v>
      </c>
      <c r="BN242" t="s">
        <v>234</v>
      </c>
      <c r="BO242" t="s">
        <v>234</v>
      </c>
      <c r="BP242" t="s">
        <v>234</v>
      </c>
      <c r="BQ242" t="s">
        <v>234</v>
      </c>
      <c r="BR242" t="s">
        <v>234</v>
      </c>
      <c r="BS242" t="s">
        <v>234</v>
      </c>
      <c r="BT242" t="s">
        <v>236</v>
      </c>
      <c r="BW242" t="s">
        <v>234</v>
      </c>
      <c r="BX242" t="s">
        <v>234</v>
      </c>
      <c r="BY242" t="s">
        <v>234</v>
      </c>
      <c r="BZ242" t="s">
        <v>234</v>
      </c>
      <c r="CA242" t="s">
        <v>234</v>
      </c>
      <c r="CB242" t="s">
        <v>234</v>
      </c>
      <c r="CC242" t="s">
        <v>238</v>
      </c>
      <c r="CD242" t="s">
        <v>234</v>
      </c>
      <c r="CE242" t="s">
        <v>234</v>
      </c>
      <c r="CF242" t="s">
        <v>234</v>
      </c>
      <c r="CG242" t="s">
        <v>234</v>
      </c>
      <c r="CH242" t="s">
        <v>234</v>
      </c>
      <c r="CK242" t="s">
        <v>234</v>
      </c>
      <c r="CL242" t="s">
        <v>234</v>
      </c>
      <c r="CM242" t="s">
        <v>234</v>
      </c>
      <c r="CN242" t="s">
        <v>234</v>
      </c>
      <c r="CO242" t="s">
        <v>234</v>
      </c>
      <c r="CP242" t="s">
        <v>234</v>
      </c>
      <c r="CQ242" t="s">
        <v>234</v>
      </c>
      <c r="DF242" t="s">
        <v>234</v>
      </c>
      <c r="DG242" t="s">
        <v>234</v>
      </c>
      <c r="DH242" t="s">
        <v>234</v>
      </c>
      <c r="DI242" t="s">
        <v>234</v>
      </c>
      <c r="DJ242" t="s">
        <v>234</v>
      </c>
      <c r="DK242" t="s">
        <v>234</v>
      </c>
      <c r="DL242" t="s">
        <v>234</v>
      </c>
      <c r="DM242" t="s">
        <v>234</v>
      </c>
      <c r="DN242" t="s">
        <v>234</v>
      </c>
      <c r="DO242" t="s">
        <v>234</v>
      </c>
      <c r="DP242" t="s">
        <v>234</v>
      </c>
      <c r="DQ242" t="s">
        <v>234</v>
      </c>
      <c r="DR242" t="s">
        <v>234</v>
      </c>
      <c r="DS242" t="s">
        <v>234</v>
      </c>
      <c r="DT242" t="s">
        <v>234</v>
      </c>
      <c r="DX242" t="s">
        <v>234</v>
      </c>
      <c r="DY242" t="s">
        <v>234</v>
      </c>
      <c r="DZ242" t="s">
        <v>234</v>
      </c>
      <c r="EA242" t="s">
        <v>234</v>
      </c>
      <c r="EB242" t="s">
        <v>234</v>
      </c>
      <c r="EC242" t="s">
        <v>234</v>
      </c>
      <c r="ED242" t="s">
        <v>234</v>
      </c>
      <c r="EE242" t="s">
        <v>234</v>
      </c>
      <c r="EF242" t="s">
        <v>234</v>
      </c>
      <c r="EG242" t="s">
        <v>234</v>
      </c>
      <c r="EH242" t="s">
        <v>234</v>
      </c>
      <c r="EI242" t="s">
        <v>234</v>
      </c>
      <c r="EJ242" t="s">
        <v>234</v>
      </c>
      <c r="EK242" t="s">
        <v>234</v>
      </c>
      <c r="EL242" t="s">
        <v>234</v>
      </c>
      <c r="EM242" t="s">
        <v>234</v>
      </c>
      <c r="EN242" t="s">
        <v>234</v>
      </c>
      <c r="EO242" t="s">
        <v>234</v>
      </c>
      <c r="EP242" t="s">
        <v>234</v>
      </c>
      <c r="EQ242" t="s">
        <v>234</v>
      </c>
      <c r="ER242" t="s">
        <v>234</v>
      </c>
      <c r="ES242" t="s">
        <v>234</v>
      </c>
      <c r="ET242" t="s">
        <v>234</v>
      </c>
      <c r="EU242" t="s">
        <v>234</v>
      </c>
      <c r="EV242" t="s">
        <v>234</v>
      </c>
      <c r="EW242" t="s">
        <v>234</v>
      </c>
      <c r="EX242" t="s">
        <v>234</v>
      </c>
      <c r="EY242" t="s">
        <v>234</v>
      </c>
      <c r="EZ242" t="s">
        <v>234</v>
      </c>
      <c r="FA242" t="s">
        <v>234</v>
      </c>
      <c r="FB242" t="s">
        <v>234</v>
      </c>
      <c r="FC242" t="s">
        <v>234</v>
      </c>
      <c r="FD242" t="s">
        <v>234</v>
      </c>
      <c r="FE242" t="s">
        <v>234</v>
      </c>
      <c r="FF242" t="s">
        <v>234</v>
      </c>
      <c r="FG242" t="s">
        <v>234</v>
      </c>
      <c r="FH242" t="s">
        <v>234</v>
      </c>
      <c r="FI242" t="s">
        <v>234</v>
      </c>
      <c r="FJ242" t="s">
        <v>234</v>
      </c>
      <c r="FK242" t="s">
        <v>234</v>
      </c>
      <c r="FL242" t="s">
        <v>234</v>
      </c>
      <c r="FM242" t="s">
        <v>234</v>
      </c>
      <c r="FN242" t="s">
        <v>234</v>
      </c>
      <c r="FO242" t="s">
        <v>234</v>
      </c>
      <c r="FP242" t="s">
        <v>234</v>
      </c>
      <c r="FQ242" t="s">
        <v>234</v>
      </c>
      <c r="FR242" t="s">
        <v>234</v>
      </c>
      <c r="FU242" t="s">
        <v>234</v>
      </c>
      <c r="FV242" t="s">
        <v>234</v>
      </c>
      <c r="FW242" t="s">
        <v>234</v>
      </c>
      <c r="FX242" t="s">
        <v>234</v>
      </c>
      <c r="FY242" t="s">
        <v>234</v>
      </c>
      <c r="FZ242" t="s">
        <v>234</v>
      </c>
      <c r="GA242" t="s">
        <v>234</v>
      </c>
      <c r="GB242" t="s">
        <v>234</v>
      </c>
      <c r="GC242" t="s">
        <v>234</v>
      </c>
      <c r="GD242" t="s">
        <v>234</v>
      </c>
      <c r="GE242" t="s">
        <v>234</v>
      </c>
      <c r="GF242" t="s">
        <v>234</v>
      </c>
      <c r="GG242" t="s">
        <v>234</v>
      </c>
      <c r="GH242" t="s">
        <v>234</v>
      </c>
      <c r="GI242" t="s">
        <v>234</v>
      </c>
      <c r="GJ242" t="s">
        <v>234</v>
      </c>
      <c r="GK242" t="s">
        <v>234</v>
      </c>
      <c r="GL242" t="s">
        <v>234</v>
      </c>
      <c r="GM242" t="s">
        <v>238</v>
      </c>
      <c r="GN242" t="s">
        <v>234</v>
      </c>
      <c r="GO242" t="s">
        <v>234</v>
      </c>
      <c r="GP242" t="s">
        <v>234</v>
      </c>
      <c r="GQ242" t="s">
        <v>234</v>
      </c>
      <c r="GR242" t="s">
        <v>234</v>
      </c>
      <c r="GS242" t="s">
        <v>234</v>
      </c>
      <c r="GT242" t="s">
        <v>234</v>
      </c>
      <c r="GU242" t="s">
        <v>234</v>
      </c>
      <c r="GV242" t="s">
        <v>234</v>
      </c>
      <c r="GW242" t="s">
        <v>234</v>
      </c>
      <c r="GX242" t="s">
        <v>234</v>
      </c>
      <c r="GY242" t="s">
        <v>234</v>
      </c>
      <c r="GZ242" t="s">
        <v>234</v>
      </c>
      <c r="HA242" t="s">
        <v>234</v>
      </c>
      <c r="HB242" t="s">
        <v>234</v>
      </c>
      <c r="HC242" t="s">
        <v>234</v>
      </c>
      <c r="HD242" t="s">
        <v>234</v>
      </c>
      <c r="HE242" t="s">
        <v>234</v>
      </c>
      <c r="HF242" t="s">
        <v>234</v>
      </c>
      <c r="HG242" t="s">
        <v>234</v>
      </c>
      <c r="HH242" t="s">
        <v>234</v>
      </c>
      <c r="HI242" t="s">
        <v>234</v>
      </c>
      <c r="HJ242" t="s">
        <v>234</v>
      </c>
      <c r="HK242" t="s">
        <v>234</v>
      </c>
      <c r="HL242" t="s">
        <v>234</v>
      </c>
      <c r="HM242" t="s">
        <v>234</v>
      </c>
      <c r="HN242" t="s">
        <v>234</v>
      </c>
      <c r="HO242" t="s">
        <v>234</v>
      </c>
      <c r="HP242" t="s">
        <v>234</v>
      </c>
    </row>
    <row r="243" spans="1:224" x14ac:dyDescent="0.2">
      <c r="A243" t="s">
        <v>479</v>
      </c>
      <c r="B243" t="s">
        <v>234</v>
      </c>
      <c r="C243" t="s">
        <v>234</v>
      </c>
      <c r="D243" t="s">
        <v>234</v>
      </c>
      <c r="E243" t="s">
        <v>234</v>
      </c>
      <c r="F243" t="s">
        <v>234</v>
      </c>
      <c r="G243" t="s">
        <v>234</v>
      </c>
      <c r="H243" t="s">
        <v>234</v>
      </c>
      <c r="I243" t="s">
        <v>236</v>
      </c>
      <c r="J243" t="s">
        <v>234</v>
      </c>
      <c r="K243" t="s">
        <v>234</v>
      </c>
      <c r="L243" t="s">
        <v>234</v>
      </c>
      <c r="M243" t="s">
        <v>234</v>
      </c>
      <c r="N243" t="s">
        <v>234</v>
      </c>
      <c r="Q243" t="s">
        <v>234</v>
      </c>
      <c r="R243" t="s">
        <v>234</v>
      </c>
      <c r="S243" t="s">
        <v>236</v>
      </c>
      <c r="T243" t="s">
        <v>234</v>
      </c>
      <c r="U243" t="s">
        <v>234</v>
      </c>
      <c r="V243" t="s">
        <v>234</v>
      </c>
      <c r="W243" t="s">
        <v>236</v>
      </c>
      <c r="X243" t="s">
        <v>234</v>
      </c>
      <c r="Y243" t="s">
        <v>234</v>
      </c>
      <c r="Z243" t="s">
        <v>236</v>
      </c>
      <c r="AA243" t="s">
        <v>234</v>
      </c>
      <c r="AB243" t="s">
        <v>234</v>
      </c>
      <c r="AC243" t="s">
        <v>234</v>
      </c>
      <c r="AF243" t="s">
        <v>234</v>
      </c>
      <c r="AG243" t="s">
        <v>234</v>
      </c>
      <c r="AH243" t="s">
        <v>236</v>
      </c>
      <c r="AI243" t="s">
        <v>234</v>
      </c>
      <c r="AJ243" t="s">
        <v>234</v>
      </c>
      <c r="AK243" t="s">
        <v>234</v>
      </c>
      <c r="AL243" t="s">
        <v>234</v>
      </c>
      <c r="AM243" t="s">
        <v>234</v>
      </c>
      <c r="AN243" t="s">
        <v>234</v>
      </c>
      <c r="AO243" t="s">
        <v>234</v>
      </c>
      <c r="AP243" t="s">
        <v>234</v>
      </c>
      <c r="AQ243" t="s">
        <v>234</v>
      </c>
      <c r="AR243" t="s">
        <v>234</v>
      </c>
      <c r="AU243" t="s">
        <v>237</v>
      </c>
      <c r="AV243" t="s">
        <v>234</v>
      </c>
      <c r="AW243" t="s">
        <v>234</v>
      </c>
      <c r="AX243" t="s">
        <v>236</v>
      </c>
      <c r="AY243" t="s">
        <v>234</v>
      </c>
      <c r="AZ243" t="s">
        <v>234</v>
      </c>
      <c r="BA243" t="s">
        <v>234</v>
      </c>
      <c r="BB243" t="s">
        <v>234</v>
      </c>
      <c r="BC243" t="s">
        <v>234</v>
      </c>
      <c r="BD243" t="s">
        <v>234</v>
      </c>
      <c r="BE243" t="s">
        <v>234</v>
      </c>
      <c r="BH243" t="s">
        <v>234</v>
      </c>
      <c r="BI243" t="s">
        <v>234</v>
      </c>
      <c r="BJ243" t="s">
        <v>234</v>
      </c>
      <c r="BK243" t="s">
        <v>234</v>
      </c>
      <c r="BL243" t="s">
        <v>234</v>
      </c>
      <c r="BM243" t="s">
        <v>234</v>
      </c>
      <c r="BN243" t="s">
        <v>234</v>
      </c>
      <c r="BO243" t="s">
        <v>234</v>
      </c>
      <c r="BP243" t="s">
        <v>234</v>
      </c>
      <c r="BQ243" t="s">
        <v>234</v>
      </c>
      <c r="BR243" t="s">
        <v>234</v>
      </c>
      <c r="BS243" t="s">
        <v>234</v>
      </c>
      <c r="BT243" t="s">
        <v>236</v>
      </c>
      <c r="BW243" t="s">
        <v>234</v>
      </c>
      <c r="BX243" t="s">
        <v>234</v>
      </c>
      <c r="BY243" t="s">
        <v>234</v>
      </c>
      <c r="BZ243" t="s">
        <v>234</v>
      </c>
      <c r="CA243" t="s">
        <v>234</v>
      </c>
      <c r="CB243" t="s">
        <v>234</v>
      </c>
      <c r="CC243" t="s">
        <v>238</v>
      </c>
      <c r="CD243" t="s">
        <v>234</v>
      </c>
      <c r="CE243" t="s">
        <v>234</v>
      </c>
      <c r="CF243" t="s">
        <v>234</v>
      </c>
      <c r="CG243" t="s">
        <v>234</v>
      </c>
      <c r="CH243" t="s">
        <v>234</v>
      </c>
      <c r="CK243" t="s">
        <v>234</v>
      </c>
      <c r="CL243" t="s">
        <v>234</v>
      </c>
      <c r="CM243" t="s">
        <v>234</v>
      </c>
      <c r="CN243" t="s">
        <v>234</v>
      </c>
      <c r="CO243" t="s">
        <v>234</v>
      </c>
      <c r="CP243" t="s">
        <v>234</v>
      </c>
      <c r="CQ243" t="s">
        <v>234</v>
      </c>
      <c r="DF243" t="s">
        <v>234</v>
      </c>
      <c r="DG243" t="s">
        <v>234</v>
      </c>
      <c r="DH243" t="s">
        <v>234</v>
      </c>
      <c r="DI243" t="s">
        <v>234</v>
      </c>
      <c r="DJ243" t="s">
        <v>234</v>
      </c>
      <c r="DK243" t="s">
        <v>234</v>
      </c>
      <c r="DL243" t="s">
        <v>234</v>
      </c>
      <c r="DM243" t="s">
        <v>234</v>
      </c>
      <c r="DN243" t="s">
        <v>234</v>
      </c>
      <c r="DO243" t="s">
        <v>234</v>
      </c>
      <c r="DP243" t="s">
        <v>236</v>
      </c>
      <c r="DQ243" t="s">
        <v>234</v>
      </c>
      <c r="DR243" t="s">
        <v>234</v>
      </c>
      <c r="DS243" t="s">
        <v>234</v>
      </c>
      <c r="DT243" t="s">
        <v>234</v>
      </c>
      <c r="DX243" t="s">
        <v>234</v>
      </c>
      <c r="DY243" t="s">
        <v>234</v>
      </c>
      <c r="DZ243" t="s">
        <v>234</v>
      </c>
      <c r="EA243" t="s">
        <v>234</v>
      </c>
      <c r="EB243" t="s">
        <v>234</v>
      </c>
      <c r="EC243" t="s">
        <v>234</v>
      </c>
      <c r="ED243" t="s">
        <v>234</v>
      </c>
      <c r="EE243" t="s">
        <v>234</v>
      </c>
      <c r="EF243" t="s">
        <v>234</v>
      </c>
      <c r="EG243" t="s">
        <v>234</v>
      </c>
      <c r="EH243" t="s">
        <v>234</v>
      </c>
      <c r="EI243" t="s">
        <v>234</v>
      </c>
      <c r="EJ243" t="s">
        <v>234</v>
      </c>
      <c r="EK243" t="s">
        <v>234</v>
      </c>
      <c r="EL243" t="s">
        <v>234</v>
      </c>
      <c r="EM243" t="s">
        <v>234</v>
      </c>
      <c r="EN243" t="s">
        <v>234</v>
      </c>
      <c r="EO243" t="s">
        <v>236</v>
      </c>
      <c r="EP243" t="s">
        <v>234</v>
      </c>
      <c r="EQ243" t="s">
        <v>234</v>
      </c>
      <c r="ER243" t="s">
        <v>234</v>
      </c>
      <c r="ES243" t="s">
        <v>234</v>
      </c>
      <c r="ET243" t="s">
        <v>234</v>
      </c>
      <c r="EU243" t="s">
        <v>234</v>
      </c>
      <c r="EV243" t="s">
        <v>234</v>
      </c>
      <c r="EW243" t="s">
        <v>234</v>
      </c>
      <c r="EX243" t="s">
        <v>234</v>
      </c>
      <c r="EY243" t="s">
        <v>234</v>
      </c>
      <c r="EZ243" t="s">
        <v>234</v>
      </c>
      <c r="FA243" t="s">
        <v>234</v>
      </c>
      <c r="FB243" t="s">
        <v>234</v>
      </c>
      <c r="FC243" t="s">
        <v>234</v>
      </c>
      <c r="FD243" t="s">
        <v>234</v>
      </c>
      <c r="FE243" t="s">
        <v>234</v>
      </c>
      <c r="FF243" t="s">
        <v>234</v>
      </c>
      <c r="FG243" t="s">
        <v>234</v>
      </c>
      <c r="FH243" t="s">
        <v>234</v>
      </c>
      <c r="FI243" t="s">
        <v>234</v>
      </c>
      <c r="FJ243" t="s">
        <v>234</v>
      </c>
      <c r="FK243" t="s">
        <v>234</v>
      </c>
      <c r="FL243" t="s">
        <v>234</v>
      </c>
      <c r="FM243" t="s">
        <v>234</v>
      </c>
      <c r="FN243" t="s">
        <v>234</v>
      </c>
      <c r="FO243" t="s">
        <v>234</v>
      </c>
      <c r="FP243" t="s">
        <v>234</v>
      </c>
      <c r="FQ243" t="s">
        <v>234</v>
      </c>
      <c r="FR243" t="s">
        <v>234</v>
      </c>
      <c r="FU243" t="s">
        <v>234</v>
      </c>
      <c r="FV243" t="s">
        <v>234</v>
      </c>
      <c r="FW243" t="s">
        <v>234</v>
      </c>
      <c r="FX243" t="s">
        <v>234</v>
      </c>
      <c r="FY243" t="s">
        <v>234</v>
      </c>
      <c r="FZ243" t="s">
        <v>234</v>
      </c>
      <c r="GA243" t="s">
        <v>234</v>
      </c>
      <c r="GB243" t="s">
        <v>234</v>
      </c>
      <c r="GC243" t="s">
        <v>234</v>
      </c>
      <c r="GD243" t="s">
        <v>238</v>
      </c>
      <c r="GE243" t="s">
        <v>234</v>
      </c>
      <c r="GF243" t="s">
        <v>234</v>
      </c>
      <c r="GG243" t="s">
        <v>234</v>
      </c>
      <c r="GH243" t="s">
        <v>234</v>
      </c>
      <c r="GI243" t="s">
        <v>234</v>
      </c>
      <c r="GJ243" t="s">
        <v>234</v>
      </c>
      <c r="GK243" t="s">
        <v>234</v>
      </c>
      <c r="GL243" t="s">
        <v>234</v>
      </c>
      <c r="GM243" t="s">
        <v>235</v>
      </c>
      <c r="GN243" t="s">
        <v>234</v>
      </c>
      <c r="GO243" t="s">
        <v>234</v>
      </c>
      <c r="GP243" t="s">
        <v>234</v>
      </c>
      <c r="GQ243" t="s">
        <v>234</v>
      </c>
      <c r="GR243" t="s">
        <v>234</v>
      </c>
      <c r="GS243" t="s">
        <v>234</v>
      </c>
      <c r="GT243" t="s">
        <v>234</v>
      </c>
      <c r="GU243" t="s">
        <v>234</v>
      </c>
      <c r="GV243" t="s">
        <v>234</v>
      </c>
      <c r="GW243" t="s">
        <v>234</v>
      </c>
      <c r="GX243" t="s">
        <v>234</v>
      </c>
      <c r="GY243" t="s">
        <v>234</v>
      </c>
      <c r="GZ243" t="s">
        <v>234</v>
      </c>
      <c r="HA243" t="s">
        <v>234</v>
      </c>
      <c r="HB243" t="s">
        <v>234</v>
      </c>
      <c r="HC243" t="s">
        <v>234</v>
      </c>
      <c r="HD243" t="s">
        <v>234</v>
      </c>
      <c r="HE243" t="s">
        <v>234</v>
      </c>
      <c r="HF243" t="s">
        <v>234</v>
      </c>
      <c r="HG243" t="s">
        <v>234</v>
      </c>
      <c r="HH243" t="s">
        <v>234</v>
      </c>
      <c r="HI243" t="s">
        <v>234</v>
      </c>
      <c r="HJ243" t="s">
        <v>234</v>
      </c>
      <c r="HK243" t="s">
        <v>236</v>
      </c>
      <c r="HL243" t="s">
        <v>236</v>
      </c>
      <c r="HM243" t="s">
        <v>236</v>
      </c>
      <c r="HN243" t="s">
        <v>236</v>
      </c>
      <c r="HO243" t="s">
        <v>234</v>
      </c>
      <c r="HP243" t="s">
        <v>236</v>
      </c>
    </row>
    <row r="244" spans="1:224" x14ac:dyDescent="0.2">
      <c r="A244" t="s">
        <v>480</v>
      </c>
      <c r="B244" t="s">
        <v>234</v>
      </c>
      <c r="C244" t="s">
        <v>234</v>
      </c>
      <c r="D244" t="s">
        <v>234</v>
      </c>
      <c r="E244" t="s">
        <v>234</v>
      </c>
      <c r="F244" t="s">
        <v>237</v>
      </c>
      <c r="G244" t="s">
        <v>236</v>
      </c>
      <c r="H244" t="s">
        <v>234</v>
      </c>
      <c r="I244" t="s">
        <v>236</v>
      </c>
      <c r="J244" t="s">
        <v>234</v>
      </c>
      <c r="K244" t="s">
        <v>234</v>
      </c>
      <c r="L244" t="s">
        <v>234</v>
      </c>
      <c r="M244" t="s">
        <v>234</v>
      </c>
      <c r="N244" t="s">
        <v>234</v>
      </c>
      <c r="Q244" t="s">
        <v>234</v>
      </c>
      <c r="R244" t="s">
        <v>234</v>
      </c>
      <c r="S244" t="s">
        <v>238</v>
      </c>
      <c r="T244" t="s">
        <v>234</v>
      </c>
      <c r="U244" t="s">
        <v>234</v>
      </c>
      <c r="V244" t="s">
        <v>234</v>
      </c>
      <c r="W244" t="s">
        <v>236</v>
      </c>
      <c r="X244" t="s">
        <v>234</v>
      </c>
      <c r="Y244" t="s">
        <v>234</v>
      </c>
      <c r="Z244" t="s">
        <v>236</v>
      </c>
      <c r="AA244" t="s">
        <v>234</v>
      </c>
      <c r="AB244" t="s">
        <v>234</v>
      </c>
      <c r="AC244" t="s">
        <v>234</v>
      </c>
      <c r="AF244" t="s">
        <v>234</v>
      </c>
      <c r="AG244" t="s">
        <v>234</v>
      </c>
      <c r="AH244" t="s">
        <v>236</v>
      </c>
      <c r="AI244" t="s">
        <v>234</v>
      </c>
      <c r="AJ244" t="s">
        <v>241</v>
      </c>
      <c r="AK244" t="s">
        <v>234</v>
      </c>
      <c r="AL244" t="s">
        <v>234</v>
      </c>
      <c r="AM244" t="s">
        <v>234</v>
      </c>
      <c r="AN244" t="s">
        <v>234</v>
      </c>
      <c r="AO244" t="s">
        <v>234</v>
      </c>
      <c r="AP244" t="s">
        <v>234</v>
      </c>
      <c r="AQ244" t="s">
        <v>234</v>
      </c>
      <c r="AR244" t="s">
        <v>234</v>
      </c>
      <c r="AU244" t="s">
        <v>234</v>
      </c>
      <c r="AV244" t="s">
        <v>234</v>
      </c>
      <c r="AW244" t="s">
        <v>234</v>
      </c>
      <c r="AX244" t="s">
        <v>236</v>
      </c>
      <c r="AY244" t="s">
        <v>234</v>
      </c>
      <c r="AZ244" t="s">
        <v>234</v>
      </c>
      <c r="BA244" t="s">
        <v>238</v>
      </c>
      <c r="BB244" t="s">
        <v>241</v>
      </c>
      <c r="BC244" t="s">
        <v>241</v>
      </c>
      <c r="BD244" t="s">
        <v>234</v>
      </c>
      <c r="BE244" t="s">
        <v>241</v>
      </c>
      <c r="BH244" t="s">
        <v>237</v>
      </c>
      <c r="BI244" t="s">
        <v>234</v>
      </c>
      <c r="BJ244" t="s">
        <v>234</v>
      </c>
      <c r="BK244" t="s">
        <v>234</v>
      </c>
      <c r="BL244" t="s">
        <v>234</v>
      </c>
      <c r="BM244" t="s">
        <v>237</v>
      </c>
      <c r="BN244" t="s">
        <v>234</v>
      </c>
      <c r="BO244" t="s">
        <v>234</v>
      </c>
      <c r="BP244" t="s">
        <v>234</v>
      </c>
      <c r="BQ244" t="s">
        <v>234</v>
      </c>
      <c r="BR244" t="s">
        <v>234</v>
      </c>
      <c r="BS244" t="s">
        <v>234</v>
      </c>
      <c r="BT244" t="s">
        <v>236</v>
      </c>
      <c r="BW244" t="s">
        <v>234</v>
      </c>
      <c r="BX244" t="s">
        <v>234</v>
      </c>
      <c r="BY244" t="s">
        <v>234</v>
      </c>
      <c r="BZ244" t="s">
        <v>234</v>
      </c>
      <c r="CA244" t="s">
        <v>234</v>
      </c>
      <c r="CB244" t="s">
        <v>234</v>
      </c>
      <c r="CC244" t="s">
        <v>238</v>
      </c>
      <c r="CD244" t="s">
        <v>234</v>
      </c>
      <c r="CE244" t="s">
        <v>234</v>
      </c>
      <c r="CF244" t="s">
        <v>234</v>
      </c>
      <c r="CG244" t="s">
        <v>234</v>
      </c>
      <c r="CH244" t="s">
        <v>234</v>
      </c>
      <c r="CK244" t="s">
        <v>234</v>
      </c>
      <c r="CL244" t="s">
        <v>241</v>
      </c>
      <c r="CM244" t="s">
        <v>234</v>
      </c>
      <c r="CN244" t="s">
        <v>234</v>
      </c>
      <c r="CO244" t="s">
        <v>234</v>
      </c>
      <c r="CP244" t="s">
        <v>234</v>
      </c>
      <c r="CQ244" t="s">
        <v>238</v>
      </c>
      <c r="DF244" t="s">
        <v>234</v>
      </c>
      <c r="DG244" t="s">
        <v>234</v>
      </c>
      <c r="DH244" t="s">
        <v>234</v>
      </c>
      <c r="DI244" t="s">
        <v>234</v>
      </c>
      <c r="DJ244" t="s">
        <v>234</v>
      </c>
      <c r="DK244" t="s">
        <v>234</v>
      </c>
      <c r="DL244" t="s">
        <v>234</v>
      </c>
      <c r="DM244" t="s">
        <v>234</v>
      </c>
      <c r="DN244" t="s">
        <v>234</v>
      </c>
      <c r="DO244" t="s">
        <v>234</v>
      </c>
      <c r="DP244" t="s">
        <v>234</v>
      </c>
      <c r="DQ244" t="s">
        <v>234</v>
      </c>
      <c r="DR244" t="s">
        <v>234</v>
      </c>
      <c r="DS244" t="s">
        <v>234</v>
      </c>
      <c r="DT244" t="s">
        <v>234</v>
      </c>
      <c r="DX244" t="s">
        <v>234</v>
      </c>
      <c r="DY244" t="s">
        <v>234</v>
      </c>
      <c r="DZ244" t="s">
        <v>234</v>
      </c>
      <c r="EA244" t="s">
        <v>234</v>
      </c>
      <c r="EB244" t="s">
        <v>235</v>
      </c>
      <c r="EC244" t="s">
        <v>234</v>
      </c>
      <c r="ED244" t="s">
        <v>234</v>
      </c>
      <c r="EE244" t="s">
        <v>234</v>
      </c>
      <c r="EF244" t="s">
        <v>234</v>
      </c>
      <c r="EG244" t="s">
        <v>234</v>
      </c>
      <c r="EH244" t="s">
        <v>234</v>
      </c>
      <c r="EI244" t="s">
        <v>234</v>
      </c>
      <c r="EJ244" t="s">
        <v>234</v>
      </c>
      <c r="EK244" t="s">
        <v>234</v>
      </c>
      <c r="EL244" t="s">
        <v>234</v>
      </c>
      <c r="EM244" t="s">
        <v>234</v>
      </c>
      <c r="EN244" t="s">
        <v>234</v>
      </c>
      <c r="EO244" t="s">
        <v>237</v>
      </c>
      <c r="EP244" t="s">
        <v>234</v>
      </c>
      <c r="EQ244" t="s">
        <v>237</v>
      </c>
      <c r="ER244" t="s">
        <v>234</v>
      </c>
      <c r="ES244" t="s">
        <v>237</v>
      </c>
      <c r="ET244" t="s">
        <v>234</v>
      </c>
      <c r="EU244" t="s">
        <v>234</v>
      </c>
      <c r="EV244" t="s">
        <v>234</v>
      </c>
      <c r="EW244" t="s">
        <v>234</v>
      </c>
      <c r="EX244" t="s">
        <v>234</v>
      </c>
      <c r="EY244" t="s">
        <v>234</v>
      </c>
      <c r="EZ244" t="s">
        <v>234</v>
      </c>
      <c r="FA244" t="s">
        <v>234</v>
      </c>
      <c r="FB244" t="s">
        <v>234</v>
      </c>
      <c r="FC244" t="s">
        <v>234</v>
      </c>
      <c r="FD244" t="s">
        <v>234</v>
      </c>
      <c r="FE244" t="s">
        <v>234</v>
      </c>
      <c r="FF244" t="s">
        <v>234</v>
      </c>
      <c r="FG244" t="s">
        <v>234</v>
      </c>
      <c r="FH244" t="s">
        <v>234</v>
      </c>
      <c r="FI244" t="s">
        <v>234</v>
      </c>
      <c r="FJ244" t="s">
        <v>234</v>
      </c>
      <c r="FK244" t="s">
        <v>234</v>
      </c>
      <c r="FL244" t="s">
        <v>234</v>
      </c>
      <c r="FM244" t="s">
        <v>234</v>
      </c>
      <c r="FN244" t="s">
        <v>234</v>
      </c>
      <c r="FO244" t="s">
        <v>241</v>
      </c>
      <c r="FP244" t="s">
        <v>234</v>
      </c>
      <c r="FQ244" t="s">
        <v>234</v>
      </c>
      <c r="FR244" t="s">
        <v>234</v>
      </c>
      <c r="FU244" t="s">
        <v>234</v>
      </c>
      <c r="FV244" t="s">
        <v>234</v>
      </c>
      <c r="FW244" t="s">
        <v>234</v>
      </c>
      <c r="FX244" t="s">
        <v>234</v>
      </c>
      <c r="FY244" t="s">
        <v>234</v>
      </c>
      <c r="FZ244" t="s">
        <v>234</v>
      </c>
      <c r="GA244" t="s">
        <v>234</v>
      </c>
      <c r="GB244" t="s">
        <v>234</v>
      </c>
      <c r="GC244" t="s">
        <v>234</v>
      </c>
      <c r="GD244" t="s">
        <v>237</v>
      </c>
      <c r="GE244" t="s">
        <v>234</v>
      </c>
      <c r="GF244" t="s">
        <v>234</v>
      </c>
      <c r="GG244" t="s">
        <v>234</v>
      </c>
      <c r="GH244" t="s">
        <v>234</v>
      </c>
      <c r="GI244" t="s">
        <v>234</v>
      </c>
      <c r="GJ244" t="s">
        <v>234</v>
      </c>
      <c r="GK244" t="s">
        <v>234</v>
      </c>
      <c r="GL244" t="s">
        <v>234</v>
      </c>
      <c r="GM244" t="s">
        <v>234</v>
      </c>
      <c r="GN244" t="s">
        <v>234</v>
      </c>
      <c r="GO244" t="s">
        <v>234</v>
      </c>
      <c r="GP244" t="s">
        <v>234</v>
      </c>
      <c r="GQ244" t="s">
        <v>234</v>
      </c>
      <c r="GR244" t="s">
        <v>234</v>
      </c>
      <c r="GS244" t="s">
        <v>234</v>
      </c>
      <c r="GT244" t="s">
        <v>234</v>
      </c>
      <c r="GU244" t="s">
        <v>234</v>
      </c>
      <c r="GV244" t="s">
        <v>234</v>
      </c>
      <c r="GW244" t="s">
        <v>234</v>
      </c>
      <c r="GX244" t="s">
        <v>234</v>
      </c>
      <c r="GY244" t="s">
        <v>234</v>
      </c>
      <c r="GZ244" t="s">
        <v>234</v>
      </c>
      <c r="HA244" t="s">
        <v>234</v>
      </c>
      <c r="HB244" t="s">
        <v>234</v>
      </c>
      <c r="HC244" t="s">
        <v>234</v>
      </c>
      <c r="HD244" t="s">
        <v>234</v>
      </c>
      <c r="HE244" t="s">
        <v>234</v>
      </c>
      <c r="HF244" t="s">
        <v>234</v>
      </c>
      <c r="HG244" t="s">
        <v>234</v>
      </c>
      <c r="HH244" t="s">
        <v>234</v>
      </c>
      <c r="HI244" t="s">
        <v>234</v>
      </c>
      <c r="HJ244" t="s">
        <v>234</v>
      </c>
      <c r="HK244" t="s">
        <v>234</v>
      </c>
      <c r="HL244" t="s">
        <v>234</v>
      </c>
      <c r="HM244" t="s">
        <v>234</v>
      </c>
      <c r="HN244" t="s">
        <v>241</v>
      </c>
      <c r="HO244" t="s">
        <v>234</v>
      </c>
      <c r="HP244" t="s">
        <v>234</v>
      </c>
    </row>
    <row r="245" spans="1:224" x14ac:dyDescent="0.2">
      <c r="A245" t="s">
        <v>481</v>
      </c>
      <c r="B245" t="s">
        <v>234</v>
      </c>
      <c r="C245" t="s">
        <v>234</v>
      </c>
      <c r="D245" t="s">
        <v>234</v>
      </c>
      <c r="E245" t="s">
        <v>234</v>
      </c>
      <c r="F245" t="s">
        <v>234</v>
      </c>
      <c r="G245" t="s">
        <v>234</v>
      </c>
      <c r="H245" t="s">
        <v>234</v>
      </c>
      <c r="I245" t="s">
        <v>234</v>
      </c>
      <c r="J245" t="s">
        <v>234</v>
      </c>
      <c r="K245" t="s">
        <v>234</v>
      </c>
      <c r="L245" t="s">
        <v>234</v>
      </c>
      <c r="M245" t="s">
        <v>234</v>
      </c>
      <c r="N245" t="s">
        <v>234</v>
      </c>
      <c r="Q245" t="s">
        <v>234</v>
      </c>
      <c r="R245" t="s">
        <v>234</v>
      </c>
      <c r="S245" t="s">
        <v>234</v>
      </c>
      <c r="T245" t="s">
        <v>234</v>
      </c>
      <c r="U245" t="s">
        <v>234</v>
      </c>
      <c r="V245" t="s">
        <v>234</v>
      </c>
      <c r="W245" t="s">
        <v>236</v>
      </c>
      <c r="X245" t="s">
        <v>234</v>
      </c>
      <c r="Y245" t="s">
        <v>234</v>
      </c>
      <c r="Z245" t="s">
        <v>236</v>
      </c>
      <c r="AA245" t="s">
        <v>234</v>
      </c>
      <c r="AB245" t="s">
        <v>234</v>
      </c>
      <c r="AC245" t="s">
        <v>234</v>
      </c>
      <c r="AF245" t="s">
        <v>234</v>
      </c>
      <c r="AG245" t="s">
        <v>234</v>
      </c>
      <c r="AH245" t="s">
        <v>236</v>
      </c>
      <c r="AI245" t="s">
        <v>234</v>
      </c>
      <c r="AJ245" t="s">
        <v>234</v>
      </c>
      <c r="AK245" t="s">
        <v>234</v>
      </c>
      <c r="AL245" t="s">
        <v>234</v>
      </c>
      <c r="AM245" t="s">
        <v>234</v>
      </c>
      <c r="AN245" t="s">
        <v>234</v>
      </c>
      <c r="AO245" t="s">
        <v>234</v>
      </c>
      <c r="AP245" t="s">
        <v>234</v>
      </c>
      <c r="AQ245" t="s">
        <v>234</v>
      </c>
      <c r="AR245" t="s">
        <v>234</v>
      </c>
      <c r="AU245" t="s">
        <v>234</v>
      </c>
      <c r="AV245" t="s">
        <v>234</v>
      </c>
      <c r="AW245" t="s">
        <v>234</v>
      </c>
      <c r="AX245" t="s">
        <v>236</v>
      </c>
      <c r="AY245" t="s">
        <v>234</v>
      </c>
      <c r="AZ245" t="s">
        <v>234</v>
      </c>
      <c r="BA245" t="s">
        <v>234</v>
      </c>
      <c r="BB245" t="s">
        <v>234</v>
      </c>
      <c r="BC245" t="s">
        <v>234</v>
      </c>
      <c r="BD245" t="s">
        <v>234</v>
      </c>
      <c r="BE245" t="s">
        <v>234</v>
      </c>
      <c r="BH245" t="s">
        <v>234</v>
      </c>
      <c r="BI245" t="s">
        <v>234</v>
      </c>
      <c r="BJ245" t="s">
        <v>234</v>
      </c>
      <c r="BK245" t="s">
        <v>234</v>
      </c>
      <c r="BL245" t="s">
        <v>234</v>
      </c>
      <c r="BM245" t="s">
        <v>234</v>
      </c>
      <c r="BN245" t="s">
        <v>234</v>
      </c>
      <c r="BO245" t="s">
        <v>234</v>
      </c>
      <c r="BP245" t="s">
        <v>234</v>
      </c>
      <c r="BQ245" t="s">
        <v>234</v>
      </c>
      <c r="BR245" t="s">
        <v>234</v>
      </c>
      <c r="BS245" t="s">
        <v>234</v>
      </c>
      <c r="BT245" t="s">
        <v>236</v>
      </c>
      <c r="BW245" t="s">
        <v>234</v>
      </c>
      <c r="BX245" t="s">
        <v>234</v>
      </c>
      <c r="BY245" t="s">
        <v>234</v>
      </c>
      <c r="BZ245" t="s">
        <v>234</v>
      </c>
      <c r="CA245" t="s">
        <v>234</v>
      </c>
      <c r="CB245" t="s">
        <v>234</v>
      </c>
      <c r="CC245" t="s">
        <v>238</v>
      </c>
      <c r="CD245" t="s">
        <v>234</v>
      </c>
      <c r="CE245" t="s">
        <v>234</v>
      </c>
      <c r="CF245" t="s">
        <v>234</v>
      </c>
      <c r="CG245" t="s">
        <v>234</v>
      </c>
      <c r="CH245" t="s">
        <v>234</v>
      </c>
      <c r="CK245" t="s">
        <v>234</v>
      </c>
      <c r="CL245" t="s">
        <v>234</v>
      </c>
      <c r="CM245" t="s">
        <v>234</v>
      </c>
      <c r="CN245" t="s">
        <v>234</v>
      </c>
      <c r="CO245" t="s">
        <v>234</v>
      </c>
      <c r="CP245" t="s">
        <v>234</v>
      </c>
      <c r="CQ245" t="s">
        <v>234</v>
      </c>
      <c r="DF245" t="s">
        <v>234</v>
      </c>
      <c r="DG245" t="s">
        <v>234</v>
      </c>
      <c r="DH245" t="s">
        <v>234</v>
      </c>
      <c r="DI245" t="s">
        <v>234</v>
      </c>
      <c r="DJ245" t="s">
        <v>234</v>
      </c>
      <c r="DK245" t="s">
        <v>234</v>
      </c>
      <c r="DL245" t="s">
        <v>234</v>
      </c>
      <c r="DM245" t="s">
        <v>234</v>
      </c>
      <c r="DN245" t="s">
        <v>234</v>
      </c>
      <c r="DO245" t="s">
        <v>234</v>
      </c>
      <c r="DP245" t="s">
        <v>234</v>
      </c>
      <c r="DQ245" t="s">
        <v>234</v>
      </c>
      <c r="DR245" t="s">
        <v>234</v>
      </c>
      <c r="DS245" t="s">
        <v>234</v>
      </c>
      <c r="DT245" t="s">
        <v>234</v>
      </c>
      <c r="DX245" t="s">
        <v>234</v>
      </c>
      <c r="DY245" t="s">
        <v>234</v>
      </c>
      <c r="DZ245" t="s">
        <v>234</v>
      </c>
      <c r="EA245" t="s">
        <v>234</v>
      </c>
      <c r="EB245" t="s">
        <v>234</v>
      </c>
      <c r="EC245" t="s">
        <v>234</v>
      </c>
      <c r="ED245" t="s">
        <v>234</v>
      </c>
      <c r="EE245" t="s">
        <v>234</v>
      </c>
      <c r="EF245" t="s">
        <v>234</v>
      </c>
      <c r="EG245" t="s">
        <v>234</v>
      </c>
      <c r="EH245" t="s">
        <v>234</v>
      </c>
      <c r="EI245" t="s">
        <v>234</v>
      </c>
      <c r="EJ245" t="s">
        <v>234</v>
      </c>
      <c r="EK245" t="s">
        <v>234</v>
      </c>
      <c r="EL245" t="s">
        <v>234</v>
      </c>
      <c r="EM245" t="s">
        <v>234</v>
      </c>
      <c r="EN245" t="s">
        <v>234</v>
      </c>
      <c r="EO245" t="s">
        <v>234</v>
      </c>
      <c r="EP245" t="s">
        <v>234</v>
      </c>
      <c r="EQ245" t="s">
        <v>234</v>
      </c>
      <c r="ER245" t="s">
        <v>234</v>
      </c>
      <c r="ES245" t="s">
        <v>234</v>
      </c>
      <c r="ET245" t="s">
        <v>234</v>
      </c>
      <c r="EU245" t="s">
        <v>234</v>
      </c>
      <c r="EV245" t="s">
        <v>234</v>
      </c>
      <c r="EW245" t="s">
        <v>234</v>
      </c>
      <c r="EX245" t="s">
        <v>234</v>
      </c>
      <c r="EY245" t="s">
        <v>234</v>
      </c>
      <c r="EZ245" t="s">
        <v>234</v>
      </c>
      <c r="FA245" t="s">
        <v>234</v>
      </c>
      <c r="FB245" t="s">
        <v>234</v>
      </c>
      <c r="FC245" t="s">
        <v>234</v>
      </c>
      <c r="FD245" t="s">
        <v>234</v>
      </c>
      <c r="FE245" t="s">
        <v>234</v>
      </c>
      <c r="FF245" t="s">
        <v>234</v>
      </c>
      <c r="FG245" t="s">
        <v>234</v>
      </c>
      <c r="FH245" t="s">
        <v>234</v>
      </c>
      <c r="FI245" t="s">
        <v>234</v>
      </c>
      <c r="FJ245" t="s">
        <v>234</v>
      </c>
      <c r="FK245" t="s">
        <v>234</v>
      </c>
      <c r="FL245" t="s">
        <v>234</v>
      </c>
      <c r="FM245" t="s">
        <v>234</v>
      </c>
      <c r="FN245" t="s">
        <v>234</v>
      </c>
      <c r="FO245" t="s">
        <v>234</v>
      </c>
      <c r="FP245" t="s">
        <v>234</v>
      </c>
      <c r="FQ245" t="s">
        <v>234</v>
      </c>
      <c r="FR245" t="s">
        <v>234</v>
      </c>
      <c r="FU245" t="s">
        <v>235</v>
      </c>
      <c r="FV245" t="s">
        <v>234</v>
      </c>
      <c r="FW245" t="s">
        <v>234</v>
      </c>
      <c r="FX245" t="s">
        <v>234</v>
      </c>
      <c r="FY245" t="s">
        <v>234</v>
      </c>
      <c r="FZ245" t="s">
        <v>234</v>
      </c>
      <c r="GA245" t="s">
        <v>234</v>
      </c>
      <c r="GB245" t="s">
        <v>234</v>
      </c>
      <c r="GC245" t="s">
        <v>234</v>
      </c>
      <c r="GD245" t="s">
        <v>234</v>
      </c>
      <c r="GE245" t="s">
        <v>241</v>
      </c>
      <c r="GF245" t="s">
        <v>234</v>
      </c>
      <c r="GG245" t="s">
        <v>234</v>
      </c>
      <c r="GH245" t="s">
        <v>234</v>
      </c>
      <c r="GI245" t="s">
        <v>234</v>
      </c>
      <c r="GJ245" t="s">
        <v>234</v>
      </c>
      <c r="GK245" t="s">
        <v>234</v>
      </c>
      <c r="GL245" t="s">
        <v>234</v>
      </c>
      <c r="GM245" t="s">
        <v>234</v>
      </c>
      <c r="GN245" t="s">
        <v>234</v>
      </c>
      <c r="GO245" t="s">
        <v>234</v>
      </c>
      <c r="GP245" t="s">
        <v>234</v>
      </c>
      <c r="GQ245" t="s">
        <v>234</v>
      </c>
      <c r="GR245" t="s">
        <v>234</v>
      </c>
      <c r="GS245" t="s">
        <v>234</v>
      </c>
      <c r="GT245" t="s">
        <v>234</v>
      </c>
      <c r="GU245" t="s">
        <v>234</v>
      </c>
      <c r="GV245" t="s">
        <v>234</v>
      </c>
      <c r="GW245" t="s">
        <v>234</v>
      </c>
      <c r="GX245" t="s">
        <v>234</v>
      </c>
      <c r="GY245" t="s">
        <v>234</v>
      </c>
      <c r="GZ245" t="s">
        <v>234</v>
      </c>
      <c r="HA245" t="s">
        <v>234</v>
      </c>
      <c r="HB245" t="s">
        <v>234</v>
      </c>
      <c r="HC245" t="s">
        <v>234</v>
      </c>
      <c r="HD245" t="s">
        <v>234</v>
      </c>
      <c r="HE245" t="s">
        <v>234</v>
      </c>
      <c r="HF245" t="s">
        <v>234</v>
      </c>
      <c r="HG245" t="s">
        <v>234</v>
      </c>
      <c r="HH245" t="s">
        <v>234</v>
      </c>
      <c r="HI245" t="s">
        <v>234</v>
      </c>
      <c r="HJ245" t="s">
        <v>234</v>
      </c>
      <c r="HK245" t="s">
        <v>234</v>
      </c>
      <c r="HL245" t="s">
        <v>234</v>
      </c>
      <c r="HM245" t="s">
        <v>234</v>
      </c>
      <c r="HN245" t="s">
        <v>234</v>
      </c>
      <c r="HO245" t="s">
        <v>234</v>
      </c>
      <c r="HP245" t="s">
        <v>234</v>
      </c>
    </row>
    <row r="246" spans="1:224" x14ac:dyDescent="0.2">
      <c r="A246" t="s">
        <v>482</v>
      </c>
      <c r="B246" t="s">
        <v>234</v>
      </c>
      <c r="C246" t="s">
        <v>234</v>
      </c>
      <c r="D246" t="s">
        <v>234</v>
      </c>
      <c r="E246" t="s">
        <v>234</v>
      </c>
      <c r="F246" t="s">
        <v>238</v>
      </c>
      <c r="G246" t="s">
        <v>234</v>
      </c>
      <c r="H246" t="s">
        <v>234</v>
      </c>
      <c r="I246" t="s">
        <v>236</v>
      </c>
      <c r="J246" t="s">
        <v>234</v>
      </c>
      <c r="K246" t="s">
        <v>234</v>
      </c>
      <c r="L246" t="s">
        <v>234</v>
      </c>
      <c r="M246" t="s">
        <v>234</v>
      </c>
      <c r="N246" t="s">
        <v>234</v>
      </c>
      <c r="Q246" t="s">
        <v>236</v>
      </c>
      <c r="R246" t="s">
        <v>234</v>
      </c>
      <c r="S246" t="s">
        <v>234</v>
      </c>
      <c r="T246" t="s">
        <v>234</v>
      </c>
      <c r="U246" t="s">
        <v>234</v>
      </c>
      <c r="V246" t="s">
        <v>234</v>
      </c>
      <c r="W246" t="s">
        <v>236</v>
      </c>
      <c r="X246" t="s">
        <v>234</v>
      </c>
      <c r="Y246" t="s">
        <v>234</v>
      </c>
      <c r="Z246" t="s">
        <v>236</v>
      </c>
      <c r="AA246" t="s">
        <v>234</v>
      </c>
      <c r="AB246" t="s">
        <v>234</v>
      </c>
      <c r="AC246" t="s">
        <v>234</v>
      </c>
      <c r="AF246" t="s">
        <v>234</v>
      </c>
      <c r="AG246" t="s">
        <v>234</v>
      </c>
      <c r="AH246" t="s">
        <v>236</v>
      </c>
      <c r="AI246" t="s">
        <v>234</v>
      </c>
      <c r="AJ246" t="s">
        <v>236</v>
      </c>
      <c r="AK246" t="s">
        <v>234</v>
      </c>
      <c r="AL246" t="s">
        <v>237</v>
      </c>
      <c r="AM246" t="s">
        <v>237</v>
      </c>
      <c r="AN246" t="s">
        <v>236</v>
      </c>
      <c r="AO246" t="s">
        <v>234</v>
      </c>
      <c r="AP246" t="s">
        <v>237</v>
      </c>
      <c r="AQ246" t="s">
        <v>234</v>
      </c>
      <c r="AR246" t="s">
        <v>234</v>
      </c>
      <c r="AU246" t="s">
        <v>234</v>
      </c>
      <c r="AV246" t="s">
        <v>234</v>
      </c>
      <c r="AW246" t="s">
        <v>234</v>
      </c>
      <c r="AX246" t="s">
        <v>236</v>
      </c>
      <c r="AY246" t="s">
        <v>234</v>
      </c>
      <c r="AZ246" t="s">
        <v>234</v>
      </c>
      <c r="BA246" t="s">
        <v>238</v>
      </c>
      <c r="BB246" t="s">
        <v>234</v>
      </c>
      <c r="BC246" t="s">
        <v>237</v>
      </c>
      <c r="BD246" t="s">
        <v>234</v>
      </c>
      <c r="BE246" t="s">
        <v>234</v>
      </c>
      <c r="BH246" t="s">
        <v>234</v>
      </c>
      <c r="BI246" t="s">
        <v>234</v>
      </c>
      <c r="BJ246" t="s">
        <v>237</v>
      </c>
      <c r="BK246" t="s">
        <v>234</v>
      </c>
      <c r="BL246" t="s">
        <v>234</v>
      </c>
      <c r="BM246" t="s">
        <v>234</v>
      </c>
      <c r="BN246" t="s">
        <v>234</v>
      </c>
      <c r="BO246" t="s">
        <v>234</v>
      </c>
      <c r="BP246" t="s">
        <v>234</v>
      </c>
      <c r="BQ246" t="s">
        <v>234</v>
      </c>
      <c r="BR246" t="s">
        <v>234</v>
      </c>
      <c r="BS246" t="s">
        <v>234</v>
      </c>
      <c r="BT246" t="s">
        <v>236</v>
      </c>
      <c r="BW246" t="s">
        <v>234</v>
      </c>
      <c r="BX246" t="s">
        <v>234</v>
      </c>
      <c r="BY246" t="s">
        <v>234</v>
      </c>
      <c r="BZ246" t="s">
        <v>234</v>
      </c>
      <c r="CA246" t="s">
        <v>234</v>
      </c>
      <c r="CB246" t="s">
        <v>234</v>
      </c>
      <c r="CC246" t="s">
        <v>238</v>
      </c>
      <c r="CD246" t="s">
        <v>234</v>
      </c>
      <c r="CE246" t="s">
        <v>234</v>
      </c>
      <c r="CF246" t="s">
        <v>234</v>
      </c>
      <c r="CG246" t="s">
        <v>234</v>
      </c>
      <c r="CH246" t="s">
        <v>234</v>
      </c>
      <c r="CK246" t="s">
        <v>234</v>
      </c>
      <c r="CL246" t="s">
        <v>238</v>
      </c>
      <c r="CM246" t="s">
        <v>234</v>
      </c>
      <c r="CN246" t="s">
        <v>237</v>
      </c>
      <c r="CO246" t="s">
        <v>238</v>
      </c>
      <c r="CP246" t="s">
        <v>238</v>
      </c>
      <c r="CQ246" t="s">
        <v>234</v>
      </c>
      <c r="DF246" t="s">
        <v>234</v>
      </c>
      <c r="DG246" t="s">
        <v>234</v>
      </c>
      <c r="DH246" t="s">
        <v>234</v>
      </c>
      <c r="DI246" t="s">
        <v>234</v>
      </c>
      <c r="DJ246" t="s">
        <v>234</v>
      </c>
      <c r="DK246" t="s">
        <v>234</v>
      </c>
      <c r="DL246" t="s">
        <v>234</v>
      </c>
      <c r="DM246" t="s">
        <v>234</v>
      </c>
      <c r="DN246" t="s">
        <v>234</v>
      </c>
      <c r="DO246" t="s">
        <v>234</v>
      </c>
      <c r="DP246" t="s">
        <v>234</v>
      </c>
      <c r="DQ246" t="s">
        <v>234</v>
      </c>
      <c r="DR246" t="s">
        <v>234</v>
      </c>
      <c r="DS246" t="s">
        <v>234</v>
      </c>
      <c r="DT246" t="s">
        <v>234</v>
      </c>
      <c r="DX246" t="s">
        <v>234</v>
      </c>
      <c r="DY246" t="s">
        <v>234</v>
      </c>
      <c r="DZ246" t="s">
        <v>234</v>
      </c>
      <c r="EA246" t="s">
        <v>234</v>
      </c>
      <c r="EB246" t="s">
        <v>234</v>
      </c>
      <c r="EC246" t="s">
        <v>234</v>
      </c>
      <c r="ED246" t="s">
        <v>234</v>
      </c>
      <c r="EE246" t="s">
        <v>234</v>
      </c>
      <c r="EF246" t="s">
        <v>234</v>
      </c>
      <c r="EG246" t="s">
        <v>234</v>
      </c>
      <c r="EH246" t="s">
        <v>234</v>
      </c>
      <c r="EI246" t="s">
        <v>234</v>
      </c>
      <c r="EJ246" t="s">
        <v>234</v>
      </c>
      <c r="EK246" t="s">
        <v>234</v>
      </c>
      <c r="EL246" t="s">
        <v>234</v>
      </c>
      <c r="EM246" t="s">
        <v>234</v>
      </c>
      <c r="EN246" t="s">
        <v>234</v>
      </c>
      <c r="EO246" t="s">
        <v>234</v>
      </c>
      <c r="EP246" t="s">
        <v>234</v>
      </c>
      <c r="EQ246" t="s">
        <v>234</v>
      </c>
      <c r="ER246" t="s">
        <v>234</v>
      </c>
      <c r="ES246" t="s">
        <v>234</v>
      </c>
      <c r="ET246" t="s">
        <v>236</v>
      </c>
      <c r="EU246" t="s">
        <v>236</v>
      </c>
      <c r="EV246" t="s">
        <v>234</v>
      </c>
      <c r="EW246" t="s">
        <v>234</v>
      </c>
      <c r="EX246" t="s">
        <v>234</v>
      </c>
      <c r="EY246" t="s">
        <v>234</v>
      </c>
      <c r="EZ246" t="s">
        <v>234</v>
      </c>
      <c r="FA246" t="s">
        <v>234</v>
      </c>
      <c r="FB246" t="s">
        <v>234</v>
      </c>
      <c r="FC246" t="s">
        <v>234</v>
      </c>
      <c r="FD246" t="s">
        <v>234</v>
      </c>
      <c r="FE246" t="s">
        <v>234</v>
      </c>
      <c r="FF246" t="s">
        <v>234</v>
      </c>
      <c r="FG246" t="s">
        <v>234</v>
      </c>
      <c r="FH246" t="s">
        <v>234</v>
      </c>
      <c r="FI246" t="s">
        <v>234</v>
      </c>
      <c r="FJ246" t="s">
        <v>234</v>
      </c>
      <c r="FK246" t="s">
        <v>234</v>
      </c>
      <c r="FL246" t="s">
        <v>234</v>
      </c>
      <c r="FM246" t="s">
        <v>234</v>
      </c>
      <c r="FN246" t="s">
        <v>236</v>
      </c>
      <c r="FO246" t="s">
        <v>234</v>
      </c>
      <c r="FP246" t="s">
        <v>234</v>
      </c>
      <c r="FQ246" t="s">
        <v>234</v>
      </c>
      <c r="FR246" t="s">
        <v>234</v>
      </c>
      <c r="FU246" t="s">
        <v>236</v>
      </c>
      <c r="FV246" t="s">
        <v>234</v>
      </c>
      <c r="FW246" t="s">
        <v>234</v>
      </c>
      <c r="FX246" t="s">
        <v>234</v>
      </c>
      <c r="FY246" t="s">
        <v>234</v>
      </c>
      <c r="FZ246" t="s">
        <v>236</v>
      </c>
      <c r="GA246" t="s">
        <v>234</v>
      </c>
      <c r="GB246" t="s">
        <v>234</v>
      </c>
      <c r="GC246" t="s">
        <v>234</v>
      </c>
      <c r="GD246" t="s">
        <v>236</v>
      </c>
      <c r="GE246" t="s">
        <v>234</v>
      </c>
      <c r="GF246" t="s">
        <v>234</v>
      </c>
      <c r="GG246" t="s">
        <v>234</v>
      </c>
      <c r="GH246" t="s">
        <v>234</v>
      </c>
      <c r="GI246" t="s">
        <v>234</v>
      </c>
      <c r="GJ246" t="s">
        <v>234</v>
      </c>
      <c r="GK246" t="s">
        <v>234</v>
      </c>
      <c r="GL246" t="s">
        <v>234</v>
      </c>
      <c r="GM246" t="s">
        <v>234</v>
      </c>
      <c r="GN246" t="s">
        <v>234</v>
      </c>
      <c r="GO246" t="s">
        <v>234</v>
      </c>
      <c r="GP246" t="s">
        <v>234</v>
      </c>
      <c r="GQ246" t="s">
        <v>234</v>
      </c>
      <c r="GR246" t="s">
        <v>234</v>
      </c>
      <c r="GS246" t="s">
        <v>234</v>
      </c>
      <c r="GT246" t="s">
        <v>234</v>
      </c>
      <c r="GU246" t="s">
        <v>234</v>
      </c>
      <c r="GV246" t="s">
        <v>234</v>
      </c>
      <c r="GW246" t="s">
        <v>234</v>
      </c>
      <c r="GX246" t="s">
        <v>234</v>
      </c>
      <c r="GY246" t="s">
        <v>234</v>
      </c>
      <c r="GZ246" t="s">
        <v>234</v>
      </c>
      <c r="HA246" t="s">
        <v>234</v>
      </c>
      <c r="HB246" t="s">
        <v>234</v>
      </c>
      <c r="HC246" t="s">
        <v>237</v>
      </c>
      <c r="HD246" t="s">
        <v>234</v>
      </c>
      <c r="HE246" t="s">
        <v>234</v>
      </c>
      <c r="HF246" t="s">
        <v>234</v>
      </c>
      <c r="HG246" t="s">
        <v>234</v>
      </c>
      <c r="HH246" t="s">
        <v>234</v>
      </c>
      <c r="HI246" t="s">
        <v>234</v>
      </c>
      <c r="HJ246" t="s">
        <v>234</v>
      </c>
      <c r="HK246" t="s">
        <v>234</v>
      </c>
      <c r="HL246" t="s">
        <v>234</v>
      </c>
      <c r="HM246" t="s">
        <v>234</v>
      </c>
      <c r="HN246" t="s">
        <v>234</v>
      </c>
      <c r="HO246" t="s">
        <v>234</v>
      </c>
      <c r="HP246" t="s">
        <v>234</v>
      </c>
    </row>
    <row r="247" spans="1:224" x14ac:dyDescent="0.2">
      <c r="A247" t="s">
        <v>483</v>
      </c>
      <c r="B247" t="s">
        <v>236</v>
      </c>
      <c r="C247" t="s">
        <v>236</v>
      </c>
      <c r="D247" t="s">
        <v>236</v>
      </c>
      <c r="E247" t="s">
        <v>236</v>
      </c>
      <c r="F247" t="s">
        <v>236</v>
      </c>
      <c r="G247" t="s">
        <v>236</v>
      </c>
      <c r="H247" t="s">
        <v>236</v>
      </c>
      <c r="I247" t="s">
        <v>236</v>
      </c>
      <c r="J247" t="s">
        <v>236</v>
      </c>
      <c r="K247" t="s">
        <v>236</v>
      </c>
      <c r="L247" t="s">
        <v>236</v>
      </c>
      <c r="M247" t="s">
        <v>236</v>
      </c>
      <c r="N247" t="s">
        <v>236</v>
      </c>
      <c r="Q247" t="s">
        <v>236</v>
      </c>
      <c r="R247" t="s">
        <v>236</v>
      </c>
      <c r="S247" t="s">
        <v>236</v>
      </c>
      <c r="T247" t="s">
        <v>236</v>
      </c>
      <c r="U247" t="s">
        <v>236</v>
      </c>
      <c r="V247" t="s">
        <v>236</v>
      </c>
      <c r="W247" t="s">
        <v>236</v>
      </c>
      <c r="X247" t="s">
        <v>236</v>
      </c>
      <c r="Y247" t="s">
        <v>236</v>
      </c>
      <c r="Z247" t="s">
        <v>236</v>
      </c>
      <c r="AA247" t="s">
        <v>236</v>
      </c>
      <c r="AB247" t="s">
        <v>236</v>
      </c>
      <c r="AC247" t="s">
        <v>236</v>
      </c>
      <c r="AF247" t="s">
        <v>236</v>
      </c>
      <c r="AG247" t="s">
        <v>236</v>
      </c>
      <c r="AH247" t="s">
        <v>236</v>
      </c>
      <c r="AI247" t="s">
        <v>236</v>
      </c>
      <c r="AJ247" t="s">
        <v>236</v>
      </c>
      <c r="AK247" t="s">
        <v>236</v>
      </c>
      <c r="AL247" t="s">
        <v>236</v>
      </c>
      <c r="AM247" t="s">
        <v>236</v>
      </c>
      <c r="AN247" t="s">
        <v>236</v>
      </c>
      <c r="AO247" t="s">
        <v>236</v>
      </c>
      <c r="AP247" t="s">
        <v>236</v>
      </c>
      <c r="AQ247" t="s">
        <v>236</v>
      </c>
      <c r="AR247" t="s">
        <v>236</v>
      </c>
      <c r="AU247" t="s">
        <v>236</v>
      </c>
      <c r="AV247" t="s">
        <v>236</v>
      </c>
      <c r="AW247" t="s">
        <v>236</v>
      </c>
      <c r="AX247" t="s">
        <v>236</v>
      </c>
      <c r="AY247" t="s">
        <v>236</v>
      </c>
      <c r="AZ247" t="s">
        <v>236</v>
      </c>
      <c r="BA247" t="s">
        <v>236</v>
      </c>
      <c r="BB247" t="s">
        <v>236</v>
      </c>
      <c r="BC247" t="s">
        <v>236</v>
      </c>
      <c r="BD247" t="s">
        <v>236</v>
      </c>
      <c r="BE247" t="s">
        <v>236</v>
      </c>
      <c r="BH247" t="s">
        <v>236</v>
      </c>
      <c r="BI247" t="s">
        <v>236</v>
      </c>
      <c r="BJ247" t="s">
        <v>236</v>
      </c>
      <c r="BK247" t="s">
        <v>236</v>
      </c>
      <c r="BL247" t="s">
        <v>236</v>
      </c>
      <c r="BM247" t="s">
        <v>236</v>
      </c>
      <c r="BN247" t="s">
        <v>236</v>
      </c>
      <c r="BO247" t="s">
        <v>236</v>
      </c>
      <c r="BP247" t="s">
        <v>236</v>
      </c>
      <c r="BQ247" t="s">
        <v>236</v>
      </c>
      <c r="BR247" t="s">
        <v>236</v>
      </c>
      <c r="BS247" t="s">
        <v>236</v>
      </c>
      <c r="BT247" t="s">
        <v>236</v>
      </c>
      <c r="BW247" t="s">
        <v>236</v>
      </c>
      <c r="BX247" t="s">
        <v>236</v>
      </c>
      <c r="BY247" t="s">
        <v>236</v>
      </c>
      <c r="BZ247" t="s">
        <v>236</v>
      </c>
      <c r="CA247" t="s">
        <v>236</v>
      </c>
      <c r="CB247" t="s">
        <v>236</v>
      </c>
      <c r="CC247" t="s">
        <v>238</v>
      </c>
      <c r="CD247" t="s">
        <v>236</v>
      </c>
      <c r="CE247" t="s">
        <v>236</v>
      </c>
      <c r="CF247" t="s">
        <v>236</v>
      </c>
      <c r="CG247" t="s">
        <v>236</v>
      </c>
      <c r="CH247" t="s">
        <v>236</v>
      </c>
      <c r="CK247" t="s">
        <v>236</v>
      </c>
      <c r="CL247" t="s">
        <v>236</v>
      </c>
      <c r="CM247" t="s">
        <v>236</v>
      </c>
      <c r="CN247" t="s">
        <v>236</v>
      </c>
      <c r="CO247" t="s">
        <v>236</v>
      </c>
      <c r="CP247" t="s">
        <v>236</v>
      </c>
      <c r="CQ247" t="s">
        <v>236</v>
      </c>
      <c r="DF247" t="s">
        <v>234</v>
      </c>
      <c r="DG247" t="s">
        <v>234</v>
      </c>
      <c r="DH247" t="s">
        <v>234</v>
      </c>
      <c r="DI247" t="s">
        <v>234</v>
      </c>
      <c r="DJ247" t="s">
        <v>234</v>
      </c>
      <c r="DK247" t="s">
        <v>234</v>
      </c>
      <c r="DL247" t="s">
        <v>234</v>
      </c>
      <c r="DM247" t="s">
        <v>236</v>
      </c>
      <c r="DN247" t="s">
        <v>236</v>
      </c>
      <c r="DO247" t="s">
        <v>236</v>
      </c>
      <c r="DP247" t="s">
        <v>236</v>
      </c>
      <c r="DQ247" t="s">
        <v>236</v>
      </c>
      <c r="DR247" t="s">
        <v>236</v>
      </c>
      <c r="DS247" t="s">
        <v>236</v>
      </c>
      <c r="DT247" t="s">
        <v>236</v>
      </c>
      <c r="DX247" t="s">
        <v>234</v>
      </c>
      <c r="DY247" t="s">
        <v>236</v>
      </c>
      <c r="DZ247" t="s">
        <v>234</v>
      </c>
      <c r="EA247" t="s">
        <v>234</v>
      </c>
      <c r="EB247" t="s">
        <v>234</v>
      </c>
      <c r="EC247" t="s">
        <v>234</v>
      </c>
      <c r="ED247" t="s">
        <v>236</v>
      </c>
      <c r="EE247" t="s">
        <v>236</v>
      </c>
      <c r="EF247" t="s">
        <v>236</v>
      </c>
      <c r="EG247" t="s">
        <v>236</v>
      </c>
      <c r="EH247" t="s">
        <v>236</v>
      </c>
      <c r="EI247" t="s">
        <v>236</v>
      </c>
      <c r="EJ247" t="s">
        <v>234</v>
      </c>
      <c r="EK247" t="s">
        <v>234</v>
      </c>
      <c r="EL247" t="s">
        <v>234</v>
      </c>
      <c r="EM247" t="s">
        <v>234</v>
      </c>
      <c r="EN247" t="s">
        <v>234</v>
      </c>
      <c r="EO247" t="s">
        <v>234</v>
      </c>
      <c r="EP247" t="s">
        <v>236</v>
      </c>
      <c r="EQ247" t="s">
        <v>236</v>
      </c>
      <c r="ER247" t="s">
        <v>236</v>
      </c>
      <c r="ES247" t="s">
        <v>236</v>
      </c>
      <c r="ET247" t="s">
        <v>236</v>
      </c>
      <c r="EU247" t="s">
        <v>236</v>
      </c>
      <c r="EV247" t="s">
        <v>236</v>
      </c>
      <c r="EW247" t="s">
        <v>236</v>
      </c>
      <c r="EX247" t="s">
        <v>236</v>
      </c>
      <c r="EY247" t="s">
        <v>236</v>
      </c>
      <c r="EZ247" t="s">
        <v>236</v>
      </c>
      <c r="FA247" t="s">
        <v>236</v>
      </c>
      <c r="FB247" t="s">
        <v>234</v>
      </c>
      <c r="FC247" t="s">
        <v>236</v>
      </c>
      <c r="FD247" t="s">
        <v>236</v>
      </c>
      <c r="FE247" t="s">
        <v>236</v>
      </c>
      <c r="FF247" t="s">
        <v>236</v>
      </c>
      <c r="FG247" t="s">
        <v>236</v>
      </c>
      <c r="FH247" t="s">
        <v>236</v>
      </c>
      <c r="FI247" t="s">
        <v>236</v>
      </c>
      <c r="FJ247" t="s">
        <v>236</v>
      </c>
      <c r="FK247" t="s">
        <v>236</v>
      </c>
      <c r="FL247" t="s">
        <v>236</v>
      </c>
      <c r="FM247" t="s">
        <v>236</v>
      </c>
      <c r="FN247" t="s">
        <v>236</v>
      </c>
      <c r="FO247" t="s">
        <v>236</v>
      </c>
      <c r="FP247" t="s">
        <v>236</v>
      </c>
      <c r="FQ247" t="s">
        <v>236</v>
      </c>
      <c r="FR247" t="s">
        <v>236</v>
      </c>
      <c r="FU247" t="s">
        <v>234</v>
      </c>
      <c r="FV247" t="s">
        <v>234</v>
      </c>
      <c r="FW247" t="s">
        <v>234</v>
      </c>
      <c r="FX247" t="s">
        <v>234</v>
      </c>
      <c r="FY247" t="s">
        <v>234</v>
      </c>
      <c r="FZ247" t="s">
        <v>234</v>
      </c>
      <c r="GA247" t="s">
        <v>236</v>
      </c>
      <c r="GB247" t="s">
        <v>236</v>
      </c>
      <c r="GC247" t="s">
        <v>236</v>
      </c>
      <c r="GD247" t="s">
        <v>236</v>
      </c>
      <c r="GE247" t="s">
        <v>236</v>
      </c>
      <c r="GF247" t="s">
        <v>236</v>
      </c>
      <c r="GG247" t="s">
        <v>234</v>
      </c>
      <c r="GH247" t="s">
        <v>234</v>
      </c>
      <c r="GI247" t="s">
        <v>236</v>
      </c>
      <c r="GJ247" t="s">
        <v>234</v>
      </c>
      <c r="GK247" t="s">
        <v>234</v>
      </c>
      <c r="GL247" t="s">
        <v>234</v>
      </c>
      <c r="GM247" t="s">
        <v>236</v>
      </c>
      <c r="GN247" t="s">
        <v>236</v>
      </c>
      <c r="GO247" t="s">
        <v>236</v>
      </c>
      <c r="GP247" t="s">
        <v>236</v>
      </c>
      <c r="GQ247" t="s">
        <v>236</v>
      </c>
      <c r="GR247" t="s">
        <v>236</v>
      </c>
      <c r="GS247" t="s">
        <v>236</v>
      </c>
      <c r="GT247" t="s">
        <v>236</v>
      </c>
      <c r="GU247" t="s">
        <v>236</v>
      </c>
      <c r="GV247" t="s">
        <v>236</v>
      </c>
      <c r="GW247" t="s">
        <v>236</v>
      </c>
      <c r="GX247" t="s">
        <v>236</v>
      </c>
      <c r="GY247" t="s">
        <v>236</v>
      </c>
      <c r="GZ247" t="s">
        <v>236</v>
      </c>
      <c r="HA247" t="s">
        <v>236</v>
      </c>
      <c r="HB247" t="s">
        <v>236</v>
      </c>
      <c r="HC247" t="s">
        <v>236</v>
      </c>
      <c r="HD247" t="s">
        <v>236</v>
      </c>
      <c r="HE247" t="s">
        <v>236</v>
      </c>
      <c r="HF247" t="s">
        <v>236</v>
      </c>
      <c r="HG247" t="s">
        <v>236</v>
      </c>
      <c r="HH247" t="s">
        <v>236</v>
      </c>
      <c r="HI247" t="s">
        <v>236</v>
      </c>
      <c r="HJ247" t="s">
        <v>236</v>
      </c>
      <c r="HK247" t="s">
        <v>236</v>
      </c>
      <c r="HL247" t="s">
        <v>236</v>
      </c>
      <c r="HM247" t="s">
        <v>236</v>
      </c>
      <c r="HN247" t="s">
        <v>236</v>
      </c>
      <c r="HO247" t="s">
        <v>236</v>
      </c>
      <c r="HP247" t="s">
        <v>236</v>
      </c>
    </row>
    <row r="248" spans="1:224" x14ac:dyDescent="0.2">
      <c r="A248" t="s">
        <v>484</v>
      </c>
      <c r="B248" t="s">
        <v>234</v>
      </c>
      <c r="C248" t="s">
        <v>234</v>
      </c>
      <c r="D248" t="s">
        <v>234</v>
      </c>
      <c r="E248" t="s">
        <v>234</v>
      </c>
      <c r="F248" t="s">
        <v>234</v>
      </c>
      <c r="G248" t="s">
        <v>234</v>
      </c>
      <c r="H248" t="s">
        <v>234</v>
      </c>
      <c r="I248" t="s">
        <v>236</v>
      </c>
      <c r="J248" t="s">
        <v>234</v>
      </c>
      <c r="K248" t="s">
        <v>234</v>
      </c>
      <c r="L248" t="s">
        <v>235</v>
      </c>
      <c r="M248" t="s">
        <v>234</v>
      </c>
      <c r="N248" t="s">
        <v>234</v>
      </c>
      <c r="Q248" t="s">
        <v>234</v>
      </c>
      <c r="R248" t="s">
        <v>234</v>
      </c>
      <c r="S248" t="s">
        <v>234</v>
      </c>
      <c r="T248" t="s">
        <v>234</v>
      </c>
      <c r="U248" t="s">
        <v>234</v>
      </c>
      <c r="V248" t="s">
        <v>234</v>
      </c>
      <c r="W248" t="s">
        <v>236</v>
      </c>
      <c r="X248" t="s">
        <v>234</v>
      </c>
      <c r="Y248" t="s">
        <v>234</v>
      </c>
      <c r="Z248" t="s">
        <v>236</v>
      </c>
      <c r="AA248" t="s">
        <v>234</v>
      </c>
      <c r="AB248" t="s">
        <v>234</v>
      </c>
      <c r="AC248" t="s">
        <v>234</v>
      </c>
      <c r="AF248" t="s">
        <v>234</v>
      </c>
      <c r="AG248" t="s">
        <v>234</v>
      </c>
      <c r="AH248" t="s">
        <v>236</v>
      </c>
      <c r="AI248" t="s">
        <v>234</v>
      </c>
      <c r="AJ248" t="s">
        <v>234</v>
      </c>
      <c r="AK248" t="s">
        <v>234</v>
      </c>
      <c r="AL248" t="s">
        <v>234</v>
      </c>
      <c r="AM248" t="s">
        <v>234</v>
      </c>
      <c r="AN248" t="s">
        <v>234</v>
      </c>
      <c r="AO248" t="s">
        <v>234</v>
      </c>
      <c r="AP248" t="s">
        <v>234</v>
      </c>
      <c r="AQ248" t="s">
        <v>234</v>
      </c>
      <c r="AR248" t="s">
        <v>234</v>
      </c>
      <c r="AU248" t="s">
        <v>234</v>
      </c>
      <c r="AV248" t="s">
        <v>234</v>
      </c>
      <c r="AW248" t="s">
        <v>234</v>
      </c>
      <c r="AX248" t="s">
        <v>236</v>
      </c>
      <c r="AY248" t="s">
        <v>234</v>
      </c>
      <c r="AZ248" t="s">
        <v>234</v>
      </c>
      <c r="BA248" t="s">
        <v>234</v>
      </c>
      <c r="BB248" t="s">
        <v>234</v>
      </c>
      <c r="BC248" t="s">
        <v>234</v>
      </c>
      <c r="BD248" t="s">
        <v>234</v>
      </c>
      <c r="BE248" t="s">
        <v>234</v>
      </c>
      <c r="BH248" t="s">
        <v>234</v>
      </c>
      <c r="BI248" t="s">
        <v>234</v>
      </c>
      <c r="BJ248" t="s">
        <v>234</v>
      </c>
      <c r="BK248" t="s">
        <v>234</v>
      </c>
      <c r="BL248" t="s">
        <v>234</v>
      </c>
      <c r="BM248" t="s">
        <v>234</v>
      </c>
      <c r="BN248" t="s">
        <v>234</v>
      </c>
      <c r="BO248" t="s">
        <v>234</v>
      </c>
      <c r="BP248" t="s">
        <v>234</v>
      </c>
      <c r="BQ248" t="s">
        <v>234</v>
      </c>
      <c r="BR248" t="s">
        <v>234</v>
      </c>
      <c r="BS248" t="s">
        <v>234</v>
      </c>
      <c r="BT248" t="s">
        <v>236</v>
      </c>
      <c r="BW248" t="s">
        <v>234</v>
      </c>
      <c r="BX248" t="s">
        <v>234</v>
      </c>
      <c r="BY248" t="s">
        <v>234</v>
      </c>
      <c r="BZ248" t="s">
        <v>234</v>
      </c>
      <c r="CA248" t="s">
        <v>234</v>
      </c>
      <c r="CB248" t="s">
        <v>234</v>
      </c>
      <c r="CC248" t="s">
        <v>238</v>
      </c>
      <c r="CD248" t="s">
        <v>234</v>
      </c>
      <c r="CE248" t="s">
        <v>234</v>
      </c>
      <c r="CF248" t="s">
        <v>234</v>
      </c>
      <c r="CG248" t="s">
        <v>234</v>
      </c>
      <c r="CH248" t="s">
        <v>234</v>
      </c>
      <c r="CK248" t="s">
        <v>234</v>
      </c>
      <c r="CL248" t="s">
        <v>236</v>
      </c>
      <c r="CM248" t="s">
        <v>234</v>
      </c>
      <c r="CN248" t="s">
        <v>234</v>
      </c>
      <c r="CO248" t="s">
        <v>234</v>
      </c>
      <c r="CP248" t="s">
        <v>234</v>
      </c>
      <c r="CQ248" t="s">
        <v>234</v>
      </c>
      <c r="DF248" t="s">
        <v>234</v>
      </c>
      <c r="DG248" t="s">
        <v>234</v>
      </c>
      <c r="DH248" t="s">
        <v>234</v>
      </c>
      <c r="DI248" t="s">
        <v>234</v>
      </c>
      <c r="DJ248" t="s">
        <v>234</v>
      </c>
      <c r="DK248" t="s">
        <v>234</v>
      </c>
      <c r="DL248" t="s">
        <v>234</v>
      </c>
      <c r="DM248" t="s">
        <v>234</v>
      </c>
      <c r="DN248" t="s">
        <v>234</v>
      </c>
      <c r="DO248" t="s">
        <v>234</v>
      </c>
      <c r="DP248" t="s">
        <v>234</v>
      </c>
      <c r="DQ248" t="s">
        <v>234</v>
      </c>
      <c r="DR248" t="s">
        <v>234</v>
      </c>
      <c r="DS248" t="s">
        <v>234</v>
      </c>
      <c r="DT248" t="s">
        <v>234</v>
      </c>
      <c r="DX248" t="s">
        <v>234</v>
      </c>
      <c r="DY248" t="s">
        <v>234</v>
      </c>
      <c r="DZ248" t="s">
        <v>234</v>
      </c>
      <c r="EA248" t="s">
        <v>234</v>
      </c>
      <c r="EB248" t="s">
        <v>234</v>
      </c>
      <c r="EC248" t="s">
        <v>234</v>
      </c>
      <c r="ED248" t="s">
        <v>234</v>
      </c>
      <c r="EE248" t="s">
        <v>234</v>
      </c>
      <c r="EF248" t="s">
        <v>234</v>
      </c>
      <c r="EG248" t="s">
        <v>234</v>
      </c>
      <c r="EH248" t="s">
        <v>234</v>
      </c>
      <c r="EI248" t="s">
        <v>234</v>
      </c>
      <c r="EJ248" t="s">
        <v>234</v>
      </c>
      <c r="EK248" t="s">
        <v>234</v>
      </c>
      <c r="EL248" t="s">
        <v>234</v>
      </c>
      <c r="EM248" t="s">
        <v>234</v>
      </c>
      <c r="EN248" t="s">
        <v>234</v>
      </c>
      <c r="EO248" t="s">
        <v>234</v>
      </c>
      <c r="EP248" t="s">
        <v>234</v>
      </c>
      <c r="EQ248" t="s">
        <v>234</v>
      </c>
      <c r="ER248" t="s">
        <v>234</v>
      </c>
      <c r="ES248" t="s">
        <v>234</v>
      </c>
      <c r="ET248" t="s">
        <v>234</v>
      </c>
      <c r="EU248" t="s">
        <v>234</v>
      </c>
      <c r="EV248" t="s">
        <v>234</v>
      </c>
      <c r="EW248" t="s">
        <v>234</v>
      </c>
      <c r="EX248" t="s">
        <v>234</v>
      </c>
      <c r="EY248" t="s">
        <v>234</v>
      </c>
      <c r="EZ248" t="s">
        <v>234</v>
      </c>
      <c r="FA248" t="s">
        <v>234</v>
      </c>
      <c r="FB248" t="s">
        <v>234</v>
      </c>
      <c r="FC248" t="s">
        <v>234</v>
      </c>
      <c r="FD248" t="s">
        <v>234</v>
      </c>
      <c r="FE248" t="s">
        <v>234</v>
      </c>
      <c r="FF248" t="s">
        <v>234</v>
      </c>
      <c r="FG248" t="s">
        <v>234</v>
      </c>
      <c r="FH248" t="s">
        <v>234</v>
      </c>
      <c r="FI248" t="s">
        <v>234</v>
      </c>
      <c r="FJ248" t="s">
        <v>234</v>
      </c>
      <c r="FK248" t="s">
        <v>234</v>
      </c>
      <c r="FL248" t="s">
        <v>234</v>
      </c>
      <c r="FM248" t="s">
        <v>234</v>
      </c>
      <c r="FN248" t="s">
        <v>234</v>
      </c>
      <c r="FO248" t="s">
        <v>234</v>
      </c>
      <c r="FP248" t="s">
        <v>234</v>
      </c>
      <c r="FQ248" t="s">
        <v>234</v>
      </c>
      <c r="FR248" t="s">
        <v>234</v>
      </c>
      <c r="FU248" t="s">
        <v>234</v>
      </c>
      <c r="FV248" t="s">
        <v>234</v>
      </c>
      <c r="FW248" t="s">
        <v>234</v>
      </c>
      <c r="FX248" t="s">
        <v>234</v>
      </c>
      <c r="FY248" t="s">
        <v>234</v>
      </c>
      <c r="FZ248" t="s">
        <v>234</v>
      </c>
      <c r="GA248" t="s">
        <v>234</v>
      </c>
      <c r="GB248" t="s">
        <v>234</v>
      </c>
      <c r="GC248" t="s">
        <v>234</v>
      </c>
      <c r="GD248" t="s">
        <v>234</v>
      </c>
      <c r="GE248" t="s">
        <v>241</v>
      </c>
      <c r="GF248" t="s">
        <v>234</v>
      </c>
      <c r="GG248" t="s">
        <v>234</v>
      </c>
      <c r="GH248" t="s">
        <v>234</v>
      </c>
      <c r="GI248" t="s">
        <v>234</v>
      </c>
      <c r="GJ248" t="s">
        <v>234</v>
      </c>
      <c r="GK248" t="s">
        <v>234</v>
      </c>
      <c r="GL248" t="s">
        <v>234</v>
      </c>
      <c r="GM248" t="s">
        <v>234</v>
      </c>
      <c r="GN248" t="s">
        <v>234</v>
      </c>
      <c r="GO248" t="s">
        <v>234</v>
      </c>
      <c r="GP248" t="s">
        <v>234</v>
      </c>
      <c r="GQ248" t="s">
        <v>234</v>
      </c>
      <c r="GR248" t="s">
        <v>234</v>
      </c>
      <c r="GS248" t="s">
        <v>234</v>
      </c>
      <c r="GT248" t="s">
        <v>234</v>
      </c>
      <c r="GU248" t="s">
        <v>234</v>
      </c>
      <c r="GV248" t="s">
        <v>234</v>
      </c>
      <c r="GW248" t="s">
        <v>234</v>
      </c>
      <c r="GX248" t="s">
        <v>234</v>
      </c>
      <c r="GY248" t="s">
        <v>234</v>
      </c>
      <c r="GZ248" t="s">
        <v>234</v>
      </c>
      <c r="HA248" t="s">
        <v>234</v>
      </c>
      <c r="HB248" t="s">
        <v>234</v>
      </c>
      <c r="HC248" t="s">
        <v>234</v>
      </c>
      <c r="HD248" t="s">
        <v>234</v>
      </c>
      <c r="HE248" t="s">
        <v>234</v>
      </c>
      <c r="HF248" t="s">
        <v>234</v>
      </c>
      <c r="HG248" t="s">
        <v>234</v>
      </c>
      <c r="HH248" t="s">
        <v>234</v>
      </c>
      <c r="HI248" t="s">
        <v>234</v>
      </c>
      <c r="HJ248" t="s">
        <v>234</v>
      </c>
      <c r="HK248" t="s">
        <v>234</v>
      </c>
      <c r="HL248" t="s">
        <v>234</v>
      </c>
      <c r="HM248" t="s">
        <v>234</v>
      </c>
      <c r="HN248" t="s">
        <v>234</v>
      </c>
      <c r="HO248" t="s">
        <v>234</v>
      </c>
      <c r="HP248" t="s">
        <v>234</v>
      </c>
    </row>
    <row r="249" spans="1:224" x14ac:dyDescent="0.2">
      <c r="A249" t="s">
        <v>485</v>
      </c>
      <c r="B249" t="s">
        <v>234</v>
      </c>
      <c r="C249" t="s">
        <v>234</v>
      </c>
      <c r="D249" t="s">
        <v>234</v>
      </c>
      <c r="E249" t="s">
        <v>234</v>
      </c>
      <c r="F249" t="s">
        <v>234</v>
      </c>
      <c r="G249" t="s">
        <v>234</v>
      </c>
      <c r="H249" t="s">
        <v>234</v>
      </c>
      <c r="I249" t="s">
        <v>234</v>
      </c>
      <c r="J249" t="s">
        <v>234</v>
      </c>
      <c r="K249" t="s">
        <v>234</v>
      </c>
      <c r="L249" t="s">
        <v>234</v>
      </c>
      <c r="M249" t="s">
        <v>234</v>
      </c>
      <c r="N249" t="s">
        <v>234</v>
      </c>
      <c r="Q249" t="s">
        <v>236</v>
      </c>
      <c r="R249" t="s">
        <v>234</v>
      </c>
      <c r="S249" t="s">
        <v>234</v>
      </c>
      <c r="T249" t="s">
        <v>234</v>
      </c>
      <c r="U249" t="s">
        <v>234</v>
      </c>
      <c r="V249" t="s">
        <v>234</v>
      </c>
      <c r="W249" t="s">
        <v>236</v>
      </c>
      <c r="X249" t="s">
        <v>234</v>
      </c>
      <c r="Y249" t="s">
        <v>234</v>
      </c>
      <c r="Z249" t="s">
        <v>236</v>
      </c>
      <c r="AA249" t="s">
        <v>234</v>
      </c>
      <c r="AB249" t="s">
        <v>234</v>
      </c>
      <c r="AC249" t="s">
        <v>234</v>
      </c>
      <c r="AF249" t="s">
        <v>234</v>
      </c>
      <c r="AG249" t="s">
        <v>234</v>
      </c>
      <c r="AH249" t="s">
        <v>236</v>
      </c>
      <c r="AI249" t="s">
        <v>234</v>
      </c>
      <c r="AJ249" t="s">
        <v>234</v>
      </c>
      <c r="AK249" t="s">
        <v>234</v>
      </c>
      <c r="AL249" t="s">
        <v>237</v>
      </c>
      <c r="AM249" t="s">
        <v>237</v>
      </c>
      <c r="AN249" t="s">
        <v>234</v>
      </c>
      <c r="AO249" t="s">
        <v>234</v>
      </c>
      <c r="AP249" t="s">
        <v>237</v>
      </c>
      <c r="AQ249" t="s">
        <v>234</v>
      </c>
      <c r="AR249" t="s">
        <v>234</v>
      </c>
      <c r="AU249" t="s">
        <v>234</v>
      </c>
      <c r="AV249" t="s">
        <v>234</v>
      </c>
      <c r="AW249" t="s">
        <v>234</v>
      </c>
      <c r="AX249" t="s">
        <v>236</v>
      </c>
      <c r="AY249" t="s">
        <v>234</v>
      </c>
      <c r="AZ249" t="s">
        <v>234</v>
      </c>
      <c r="BA249" t="s">
        <v>237</v>
      </c>
      <c r="BB249" t="s">
        <v>234</v>
      </c>
      <c r="BC249" t="s">
        <v>237</v>
      </c>
      <c r="BD249" t="s">
        <v>234</v>
      </c>
      <c r="BE249" t="s">
        <v>234</v>
      </c>
      <c r="BH249" t="s">
        <v>234</v>
      </c>
      <c r="BI249" t="s">
        <v>234</v>
      </c>
      <c r="BJ249" t="s">
        <v>234</v>
      </c>
      <c r="BK249" t="s">
        <v>234</v>
      </c>
      <c r="BL249" t="s">
        <v>234</v>
      </c>
      <c r="BM249" t="s">
        <v>234</v>
      </c>
      <c r="BN249" t="s">
        <v>234</v>
      </c>
      <c r="BO249" t="s">
        <v>234</v>
      </c>
      <c r="BP249" t="s">
        <v>234</v>
      </c>
      <c r="BQ249" t="s">
        <v>234</v>
      </c>
      <c r="BR249" t="s">
        <v>234</v>
      </c>
      <c r="BS249" t="s">
        <v>234</v>
      </c>
      <c r="BT249" t="s">
        <v>236</v>
      </c>
      <c r="BW249" t="s">
        <v>234</v>
      </c>
      <c r="BX249" t="s">
        <v>234</v>
      </c>
      <c r="BY249" t="s">
        <v>234</v>
      </c>
      <c r="BZ249" t="s">
        <v>234</v>
      </c>
      <c r="CA249" t="s">
        <v>234</v>
      </c>
      <c r="CB249" t="s">
        <v>234</v>
      </c>
      <c r="CC249" t="s">
        <v>237</v>
      </c>
      <c r="CD249" t="s">
        <v>234</v>
      </c>
      <c r="CE249" t="s">
        <v>234</v>
      </c>
      <c r="CF249" t="s">
        <v>234</v>
      </c>
      <c r="CG249" t="s">
        <v>234</v>
      </c>
      <c r="CH249" t="s">
        <v>234</v>
      </c>
      <c r="CK249" t="s">
        <v>234</v>
      </c>
      <c r="CL249" t="s">
        <v>234</v>
      </c>
      <c r="CM249" t="s">
        <v>234</v>
      </c>
      <c r="CN249" t="s">
        <v>234</v>
      </c>
      <c r="CO249" t="s">
        <v>234</v>
      </c>
      <c r="CP249" t="s">
        <v>234</v>
      </c>
      <c r="CQ249" t="s">
        <v>234</v>
      </c>
      <c r="DF249" t="s">
        <v>234</v>
      </c>
      <c r="DG249" t="s">
        <v>234</v>
      </c>
      <c r="DH249" t="s">
        <v>234</v>
      </c>
      <c r="DI249" t="s">
        <v>234</v>
      </c>
      <c r="DJ249" t="s">
        <v>234</v>
      </c>
      <c r="DK249" t="s">
        <v>234</v>
      </c>
      <c r="DL249" t="s">
        <v>234</v>
      </c>
      <c r="DM249" t="s">
        <v>234</v>
      </c>
      <c r="DN249" t="s">
        <v>234</v>
      </c>
      <c r="DO249" t="s">
        <v>234</v>
      </c>
      <c r="DP249" t="s">
        <v>234</v>
      </c>
      <c r="DQ249" t="s">
        <v>234</v>
      </c>
      <c r="DR249" t="s">
        <v>234</v>
      </c>
      <c r="DS249" t="s">
        <v>234</v>
      </c>
      <c r="DT249" t="s">
        <v>234</v>
      </c>
      <c r="DX249" t="s">
        <v>234</v>
      </c>
      <c r="DY249" t="s">
        <v>234</v>
      </c>
      <c r="DZ249" t="s">
        <v>234</v>
      </c>
      <c r="EA249" t="s">
        <v>234</v>
      </c>
      <c r="EB249" t="s">
        <v>235</v>
      </c>
      <c r="EC249" t="s">
        <v>234</v>
      </c>
      <c r="ED249" t="s">
        <v>234</v>
      </c>
      <c r="EE249" t="s">
        <v>234</v>
      </c>
      <c r="EF249" t="s">
        <v>234</v>
      </c>
      <c r="EG249" t="s">
        <v>234</v>
      </c>
      <c r="EH249" t="s">
        <v>234</v>
      </c>
      <c r="EI249" t="s">
        <v>237</v>
      </c>
      <c r="EJ249" t="s">
        <v>234</v>
      </c>
      <c r="EK249" t="s">
        <v>234</v>
      </c>
      <c r="EL249" t="s">
        <v>234</v>
      </c>
      <c r="EM249" t="s">
        <v>234</v>
      </c>
      <c r="EN249" t="s">
        <v>234</v>
      </c>
      <c r="EO249" t="s">
        <v>234</v>
      </c>
      <c r="EP249" t="s">
        <v>234</v>
      </c>
      <c r="EQ249" t="s">
        <v>234</v>
      </c>
      <c r="ER249" t="s">
        <v>234</v>
      </c>
      <c r="ES249" t="s">
        <v>234</v>
      </c>
      <c r="ET249" t="s">
        <v>234</v>
      </c>
      <c r="EU249" t="s">
        <v>234</v>
      </c>
      <c r="EV249" t="s">
        <v>234</v>
      </c>
      <c r="EW249" t="s">
        <v>234</v>
      </c>
      <c r="EX249" t="s">
        <v>234</v>
      </c>
      <c r="EY249" t="s">
        <v>234</v>
      </c>
      <c r="EZ249" t="s">
        <v>234</v>
      </c>
      <c r="FA249" t="s">
        <v>234</v>
      </c>
      <c r="FB249" t="s">
        <v>234</v>
      </c>
      <c r="FC249" t="s">
        <v>234</v>
      </c>
      <c r="FD249" t="s">
        <v>234</v>
      </c>
      <c r="FE249" t="s">
        <v>234</v>
      </c>
      <c r="FF249" t="s">
        <v>234</v>
      </c>
      <c r="FG249" t="s">
        <v>234</v>
      </c>
      <c r="FH249" t="s">
        <v>234</v>
      </c>
      <c r="FI249" t="s">
        <v>234</v>
      </c>
      <c r="FJ249" t="s">
        <v>234</v>
      </c>
      <c r="FK249" t="s">
        <v>234</v>
      </c>
      <c r="FL249" t="s">
        <v>234</v>
      </c>
      <c r="FM249" t="s">
        <v>234</v>
      </c>
      <c r="FN249" t="s">
        <v>234</v>
      </c>
      <c r="FO249" t="s">
        <v>234</v>
      </c>
      <c r="FP249" t="s">
        <v>234</v>
      </c>
      <c r="FQ249" t="s">
        <v>234</v>
      </c>
      <c r="FR249" t="s">
        <v>234</v>
      </c>
      <c r="FU249" t="s">
        <v>235</v>
      </c>
      <c r="FV249" t="s">
        <v>234</v>
      </c>
      <c r="FW249" t="s">
        <v>234</v>
      </c>
      <c r="FX249" t="s">
        <v>234</v>
      </c>
      <c r="FY249" t="s">
        <v>234</v>
      </c>
      <c r="FZ249" t="s">
        <v>234</v>
      </c>
      <c r="GA249" t="s">
        <v>234</v>
      </c>
      <c r="GB249" t="s">
        <v>234</v>
      </c>
      <c r="GC249" t="s">
        <v>234</v>
      </c>
      <c r="GD249" t="s">
        <v>234</v>
      </c>
      <c r="GE249" t="s">
        <v>234</v>
      </c>
      <c r="GF249" t="s">
        <v>234</v>
      </c>
      <c r="GG249" t="s">
        <v>234</v>
      </c>
      <c r="GH249" t="s">
        <v>234</v>
      </c>
      <c r="GI249" t="s">
        <v>234</v>
      </c>
      <c r="GJ249" t="s">
        <v>234</v>
      </c>
      <c r="GK249" t="s">
        <v>234</v>
      </c>
      <c r="GL249" t="s">
        <v>234</v>
      </c>
      <c r="GM249" t="s">
        <v>234</v>
      </c>
      <c r="GN249" t="s">
        <v>234</v>
      </c>
      <c r="GO249" t="s">
        <v>234</v>
      </c>
      <c r="GP249" t="s">
        <v>234</v>
      </c>
      <c r="GQ249" t="s">
        <v>234</v>
      </c>
      <c r="GR249" t="s">
        <v>234</v>
      </c>
      <c r="GS249" t="s">
        <v>234</v>
      </c>
      <c r="GT249" t="s">
        <v>234</v>
      </c>
      <c r="GU249" t="s">
        <v>234</v>
      </c>
      <c r="GV249" t="s">
        <v>234</v>
      </c>
      <c r="GW249" t="s">
        <v>234</v>
      </c>
      <c r="GX249" t="s">
        <v>234</v>
      </c>
      <c r="GY249" t="s">
        <v>234</v>
      </c>
      <c r="GZ249" t="s">
        <v>234</v>
      </c>
      <c r="HA249" t="s">
        <v>234</v>
      </c>
      <c r="HB249" t="s">
        <v>234</v>
      </c>
      <c r="HC249" t="s">
        <v>234</v>
      </c>
      <c r="HD249" t="s">
        <v>234</v>
      </c>
      <c r="HE249" t="s">
        <v>234</v>
      </c>
      <c r="HF249" t="s">
        <v>234</v>
      </c>
      <c r="HG249" t="s">
        <v>234</v>
      </c>
      <c r="HH249" t="s">
        <v>234</v>
      </c>
      <c r="HI249" t="s">
        <v>234</v>
      </c>
      <c r="HJ249" t="s">
        <v>234</v>
      </c>
      <c r="HK249" t="s">
        <v>234</v>
      </c>
      <c r="HL249" t="s">
        <v>234</v>
      </c>
      <c r="HM249" t="s">
        <v>234</v>
      </c>
      <c r="HN249" t="s">
        <v>234</v>
      </c>
      <c r="HO249" t="s">
        <v>234</v>
      </c>
      <c r="HP249" t="s">
        <v>234</v>
      </c>
    </row>
    <row r="250" spans="1:224" x14ac:dyDescent="0.2">
      <c r="A250" t="s">
        <v>486</v>
      </c>
      <c r="B250" t="s">
        <v>234</v>
      </c>
      <c r="C250" t="s">
        <v>234</v>
      </c>
      <c r="D250" t="s">
        <v>234</v>
      </c>
      <c r="E250" t="s">
        <v>234</v>
      </c>
      <c r="F250" t="s">
        <v>241</v>
      </c>
      <c r="G250" t="s">
        <v>234</v>
      </c>
      <c r="H250" t="s">
        <v>234</v>
      </c>
      <c r="I250" t="s">
        <v>234</v>
      </c>
      <c r="J250" t="s">
        <v>234</v>
      </c>
      <c r="K250" t="s">
        <v>234</v>
      </c>
      <c r="L250" t="s">
        <v>234</v>
      </c>
      <c r="M250" t="s">
        <v>234</v>
      </c>
      <c r="N250" t="s">
        <v>234</v>
      </c>
      <c r="Q250" t="s">
        <v>234</v>
      </c>
      <c r="R250" t="s">
        <v>234</v>
      </c>
      <c r="S250" t="s">
        <v>234</v>
      </c>
      <c r="T250" t="s">
        <v>234</v>
      </c>
      <c r="U250" t="s">
        <v>234</v>
      </c>
      <c r="V250" t="s">
        <v>234</v>
      </c>
      <c r="W250" t="s">
        <v>236</v>
      </c>
      <c r="X250" t="s">
        <v>234</v>
      </c>
      <c r="Y250" t="s">
        <v>234</v>
      </c>
      <c r="Z250" t="s">
        <v>236</v>
      </c>
      <c r="AA250" t="s">
        <v>234</v>
      </c>
      <c r="AB250" t="s">
        <v>234</v>
      </c>
      <c r="AC250" t="s">
        <v>234</v>
      </c>
      <c r="AF250" t="s">
        <v>234</v>
      </c>
      <c r="AG250" t="s">
        <v>234</v>
      </c>
      <c r="AH250" t="s">
        <v>236</v>
      </c>
      <c r="AI250" t="s">
        <v>234</v>
      </c>
      <c r="AJ250" t="s">
        <v>234</v>
      </c>
      <c r="AK250" t="s">
        <v>234</v>
      </c>
      <c r="AL250" t="s">
        <v>241</v>
      </c>
      <c r="AM250" t="s">
        <v>234</v>
      </c>
      <c r="AN250" t="s">
        <v>234</v>
      </c>
      <c r="AO250" t="s">
        <v>234</v>
      </c>
      <c r="AP250" t="s">
        <v>234</v>
      </c>
      <c r="AQ250" t="s">
        <v>234</v>
      </c>
      <c r="AR250" t="s">
        <v>241</v>
      </c>
      <c r="AU250" t="s">
        <v>234</v>
      </c>
      <c r="AV250" t="s">
        <v>234</v>
      </c>
      <c r="AW250" t="s">
        <v>234</v>
      </c>
      <c r="AX250" t="s">
        <v>236</v>
      </c>
      <c r="AY250" t="s">
        <v>234</v>
      </c>
      <c r="AZ250" t="s">
        <v>234</v>
      </c>
      <c r="BA250" t="s">
        <v>234</v>
      </c>
      <c r="BB250" t="s">
        <v>234</v>
      </c>
      <c r="BC250" t="s">
        <v>234</v>
      </c>
      <c r="BD250" t="s">
        <v>234</v>
      </c>
      <c r="BE250" t="s">
        <v>234</v>
      </c>
      <c r="BH250" t="s">
        <v>234</v>
      </c>
      <c r="BI250" t="s">
        <v>234</v>
      </c>
      <c r="BJ250" t="s">
        <v>234</v>
      </c>
      <c r="BK250" t="s">
        <v>234</v>
      </c>
      <c r="BL250" t="s">
        <v>234</v>
      </c>
      <c r="BM250" t="s">
        <v>234</v>
      </c>
      <c r="BN250" t="s">
        <v>234</v>
      </c>
      <c r="BO250" t="s">
        <v>234</v>
      </c>
      <c r="BP250" t="s">
        <v>234</v>
      </c>
      <c r="BQ250" t="s">
        <v>234</v>
      </c>
      <c r="BR250" t="s">
        <v>234</v>
      </c>
      <c r="BS250" t="s">
        <v>234</v>
      </c>
      <c r="BT250" t="s">
        <v>236</v>
      </c>
      <c r="BW250" t="s">
        <v>234</v>
      </c>
      <c r="BX250" t="s">
        <v>234</v>
      </c>
      <c r="BY250" t="s">
        <v>234</v>
      </c>
      <c r="BZ250" t="s">
        <v>234</v>
      </c>
      <c r="CA250" t="s">
        <v>234</v>
      </c>
      <c r="CB250" t="s">
        <v>234</v>
      </c>
      <c r="CC250" t="s">
        <v>238</v>
      </c>
      <c r="CD250" t="s">
        <v>234</v>
      </c>
      <c r="CE250" t="s">
        <v>234</v>
      </c>
      <c r="CF250" t="s">
        <v>234</v>
      </c>
      <c r="CG250" t="s">
        <v>234</v>
      </c>
      <c r="CH250" t="s">
        <v>234</v>
      </c>
      <c r="CK250" t="s">
        <v>234</v>
      </c>
      <c r="CL250" t="s">
        <v>234</v>
      </c>
      <c r="CM250" t="s">
        <v>234</v>
      </c>
      <c r="CN250" t="s">
        <v>234</v>
      </c>
      <c r="CO250" t="s">
        <v>234</v>
      </c>
      <c r="CP250" t="s">
        <v>234</v>
      </c>
      <c r="CQ250" t="s">
        <v>234</v>
      </c>
      <c r="DF250" t="s">
        <v>234</v>
      </c>
      <c r="DG250" t="s">
        <v>234</v>
      </c>
      <c r="DH250" t="s">
        <v>234</v>
      </c>
      <c r="DI250" t="s">
        <v>234</v>
      </c>
      <c r="DJ250" t="s">
        <v>234</v>
      </c>
      <c r="DK250" t="s">
        <v>234</v>
      </c>
      <c r="DL250" t="s">
        <v>234</v>
      </c>
      <c r="DM250" t="s">
        <v>234</v>
      </c>
      <c r="DN250" t="s">
        <v>234</v>
      </c>
      <c r="DO250" t="s">
        <v>234</v>
      </c>
      <c r="DP250" t="s">
        <v>241</v>
      </c>
      <c r="DQ250" t="s">
        <v>234</v>
      </c>
      <c r="DR250" t="s">
        <v>234</v>
      </c>
      <c r="DS250" t="s">
        <v>234</v>
      </c>
      <c r="DT250" t="s">
        <v>234</v>
      </c>
      <c r="DX250" t="s">
        <v>234</v>
      </c>
      <c r="DY250" t="s">
        <v>234</v>
      </c>
      <c r="DZ250" t="s">
        <v>234</v>
      </c>
      <c r="EA250" t="s">
        <v>234</v>
      </c>
      <c r="EB250" t="s">
        <v>234</v>
      </c>
      <c r="EC250" t="s">
        <v>234</v>
      </c>
      <c r="ED250" t="s">
        <v>234</v>
      </c>
      <c r="EE250" t="s">
        <v>234</v>
      </c>
      <c r="EF250" t="s">
        <v>234</v>
      </c>
      <c r="EG250" t="s">
        <v>234</v>
      </c>
      <c r="EH250" t="s">
        <v>234</v>
      </c>
      <c r="EI250" t="s">
        <v>234</v>
      </c>
      <c r="EJ250" t="s">
        <v>234</v>
      </c>
      <c r="EK250" t="s">
        <v>234</v>
      </c>
      <c r="EL250" t="s">
        <v>234</v>
      </c>
      <c r="EM250" t="s">
        <v>234</v>
      </c>
      <c r="EN250" t="s">
        <v>234</v>
      </c>
      <c r="EO250" t="s">
        <v>234</v>
      </c>
      <c r="EP250" t="s">
        <v>234</v>
      </c>
      <c r="EQ250" t="s">
        <v>234</v>
      </c>
      <c r="ER250" t="s">
        <v>234</v>
      </c>
      <c r="ES250" t="s">
        <v>234</v>
      </c>
      <c r="ET250" t="s">
        <v>234</v>
      </c>
      <c r="EU250" t="s">
        <v>234</v>
      </c>
      <c r="EV250" t="s">
        <v>234</v>
      </c>
      <c r="EW250" t="s">
        <v>234</v>
      </c>
      <c r="EX250" t="s">
        <v>234</v>
      </c>
      <c r="EY250" t="s">
        <v>234</v>
      </c>
      <c r="EZ250" t="s">
        <v>234</v>
      </c>
      <c r="FA250" t="s">
        <v>234</v>
      </c>
      <c r="FB250" t="s">
        <v>234</v>
      </c>
      <c r="FC250" t="s">
        <v>234</v>
      </c>
      <c r="FD250" t="s">
        <v>234</v>
      </c>
      <c r="FE250" t="s">
        <v>234</v>
      </c>
      <c r="FF250" t="s">
        <v>234</v>
      </c>
      <c r="FG250" t="s">
        <v>234</v>
      </c>
      <c r="FH250" t="s">
        <v>234</v>
      </c>
      <c r="FI250" t="s">
        <v>234</v>
      </c>
      <c r="FJ250" t="s">
        <v>234</v>
      </c>
      <c r="FK250" t="s">
        <v>234</v>
      </c>
      <c r="FL250" t="s">
        <v>234</v>
      </c>
      <c r="FM250" t="s">
        <v>234</v>
      </c>
      <c r="FN250" t="s">
        <v>234</v>
      </c>
      <c r="FO250" t="s">
        <v>234</v>
      </c>
      <c r="FP250" t="s">
        <v>234</v>
      </c>
      <c r="FQ250" t="s">
        <v>234</v>
      </c>
      <c r="FR250" t="s">
        <v>234</v>
      </c>
      <c r="FU250" t="s">
        <v>234</v>
      </c>
      <c r="FV250" t="s">
        <v>234</v>
      </c>
      <c r="FW250" t="s">
        <v>234</v>
      </c>
      <c r="FX250" t="s">
        <v>234</v>
      </c>
      <c r="FY250" t="s">
        <v>234</v>
      </c>
      <c r="FZ250" t="s">
        <v>234</v>
      </c>
      <c r="GA250" t="s">
        <v>234</v>
      </c>
      <c r="GB250" t="s">
        <v>234</v>
      </c>
      <c r="GC250" t="s">
        <v>234</v>
      </c>
      <c r="GD250" t="s">
        <v>234</v>
      </c>
      <c r="GE250" t="s">
        <v>234</v>
      </c>
      <c r="GF250" t="s">
        <v>234</v>
      </c>
      <c r="GG250" t="s">
        <v>241</v>
      </c>
      <c r="GH250" t="s">
        <v>241</v>
      </c>
      <c r="GI250" t="s">
        <v>234</v>
      </c>
      <c r="GJ250" t="s">
        <v>241</v>
      </c>
      <c r="GK250" t="s">
        <v>234</v>
      </c>
      <c r="GL250" t="s">
        <v>241</v>
      </c>
      <c r="GM250" t="s">
        <v>234</v>
      </c>
      <c r="GN250" t="s">
        <v>234</v>
      </c>
      <c r="GO250" t="s">
        <v>234</v>
      </c>
      <c r="GP250" t="s">
        <v>234</v>
      </c>
      <c r="GQ250" t="s">
        <v>234</v>
      </c>
      <c r="GR250" t="s">
        <v>234</v>
      </c>
      <c r="GS250" t="s">
        <v>234</v>
      </c>
      <c r="GT250" t="s">
        <v>234</v>
      </c>
      <c r="GU250" t="s">
        <v>234</v>
      </c>
      <c r="GV250" t="s">
        <v>234</v>
      </c>
      <c r="GW250" t="s">
        <v>234</v>
      </c>
      <c r="GX250" t="s">
        <v>234</v>
      </c>
      <c r="GY250" t="s">
        <v>234</v>
      </c>
      <c r="GZ250" t="s">
        <v>234</v>
      </c>
      <c r="HA250" t="s">
        <v>234</v>
      </c>
      <c r="HB250" t="s">
        <v>234</v>
      </c>
      <c r="HC250" t="s">
        <v>234</v>
      </c>
      <c r="HD250" t="s">
        <v>234</v>
      </c>
      <c r="HE250" t="s">
        <v>234</v>
      </c>
      <c r="HF250" t="s">
        <v>234</v>
      </c>
      <c r="HG250" t="s">
        <v>234</v>
      </c>
      <c r="HH250" t="s">
        <v>234</v>
      </c>
      <c r="HI250" t="s">
        <v>234</v>
      </c>
      <c r="HJ250" t="s">
        <v>234</v>
      </c>
      <c r="HK250" t="s">
        <v>234</v>
      </c>
      <c r="HL250" t="s">
        <v>234</v>
      </c>
      <c r="HM250" t="s">
        <v>234</v>
      </c>
      <c r="HN250" t="s">
        <v>234</v>
      </c>
      <c r="HO250" t="s">
        <v>234</v>
      </c>
      <c r="HP250" t="s">
        <v>234</v>
      </c>
    </row>
    <row r="251" spans="1:224" x14ac:dyDescent="0.2">
      <c r="A251" t="s">
        <v>487</v>
      </c>
      <c r="B251" t="s">
        <v>236</v>
      </c>
      <c r="C251" t="s">
        <v>236</v>
      </c>
      <c r="D251" t="s">
        <v>238</v>
      </c>
      <c r="E251" t="s">
        <v>234</v>
      </c>
      <c r="F251" t="s">
        <v>234</v>
      </c>
      <c r="G251" t="s">
        <v>236</v>
      </c>
      <c r="H251" t="s">
        <v>234</v>
      </c>
      <c r="I251" t="s">
        <v>234</v>
      </c>
      <c r="J251" t="s">
        <v>234</v>
      </c>
      <c r="K251" t="s">
        <v>234</v>
      </c>
      <c r="L251" t="s">
        <v>234</v>
      </c>
      <c r="M251" t="s">
        <v>234</v>
      </c>
      <c r="N251" t="s">
        <v>234</v>
      </c>
      <c r="Q251" t="s">
        <v>236</v>
      </c>
      <c r="R251" t="s">
        <v>236</v>
      </c>
      <c r="S251" t="s">
        <v>236</v>
      </c>
      <c r="T251" t="s">
        <v>236</v>
      </c>
      <c r="U251" t="s">
        <v>236</v>
      </c>
      <c r="V251" t="s">
        <v>236</v>
      </c>
      <c r="W251" t="s">
        <v>236</v>
      </c>
      <c r="X251" t="s">
        <v>236</v>
      </c>
      <c r="Y251" t="s">
        <v>236</v>
      </c>
      <c r="Z251" t="s">
        <v>236</v>
      </c>
      <c r="AA251" t="s">
        <v>236</v>
      </c>
      <c r="AB251" t="s">
        <v>236</v>
      </c>
      <c r="AC251" t="s">
        <v>236</v>
      </c>
      <c r="AF251" t="s">
        <v>234</v>
      </c>
      <c r="AG251" t="s">
        <v>238</v>
      </c>
      <c r="AH251" t="s">
        <v>236</v>
      </c>
      <c r="AI251" t="s">
        <v>234</v>
      </c>
      <c r="AJ251" t="s">
        <v>236</v>
      </c>
      <c r="AK251" t="s">
        <v>238</v>
      </c>
      <c r="AL251" t="s">
        <v>238</v>
      </c>
      <c r="AM251" t="s">
        <v>234</v>
      </c>
      <c r="AN251" t="s">
        <v>234</v>
      </c>
      <c r="AO251" t="s">
        <v>234</v>
      </c>
      <c r="AP251" t="s">
        <v>234</v>
      </c>
      <c r="AQ251" t="s">
        <v>234</v>
      </c>
      <c r="AR251" t="s">
        <v>234</v>
      </c>
      <c r="AU251" t="s">
        <v>234</v>
      </c>
      <c r="AV251" t="s">
        <v>234</v>
      </c>
      <c r="AW251" t="s">
        <v>234</v>
      </c>
      <c r="AX251" t="s">
        <v>236</v>
      </c>
      <c r="AY251" t="s">
        <v>234</v>
      </c>
      <c r="AZ251" t="s">
        <v>236</v>
      </c>
      <c r="BA251" t="s">
        <v>238</v>
      </c>
      <c r="BB251" t="s">
        <v>234</v>
      </c>
      <c r="BC251" t="s">
        <v>234</v>
      </c>
      <c r="BD251" t="s">
        <v>234</v>
      </c>
      <c r="BE251" t="s">
        <v>234</v>
      </c>
      <c r="BH251" t="s">
        <v>234</v>
      </c>
      <c r="BI251" t="s">
        <v>234</v>
      </c>
      <c r="BJ251" t="s">
        <v>234</v>
      </c>
      <c r="BK251" t="s">
        <v>234</v>
      </c>
      <c r="BL251" t="s">
        <v>234</v>
      </c>
      <c r="BM251" t="s">
        <v>234</v>
      </c>
      <c r="BN251" t="s">
        <v>234</v>
      </c>
      <c r="BO251" t="s">
        <v>234</v>
      </c>
      <c r="BP251" t="s">
        <v>234</v>
      </c>
      <c r="BQ251" t="s">
        <v>234</v>
      </c>
      <c r="BR251" t="s">
        <v>234</v>
      </c>
      <c r="BS251" t="s">
        <v>234</v>
      </c>
      <c r="BT251" t="s">
        <v>236</v>
      </c>
      <c r="BW251" t="s">
        <v>234</v>
      </c>
      <c r="BX251" t="s">
        <v>234</v>
      </c>
      <c r="BY251" t="s">
        <v>236</v>
      </c>
      <c r="BZ251" t="s">
        <v>236</v>
      </c>
      <c r="CA251" t="s">
        <v>236</v>
      </c>
      <c r="CB251" t="s">
        <v>236</v>
      </c>
      <c r="CC251" t="s">
        <v>238</v>
      </c>
      <c r="CD251" t="s">
        <v>234</v>
      </c>
      <c r="CE251" t="s">
        <v>234</v>
      </c>
      <c r="CF251" t="s">
        <v>234</v>
      </c>
      <c r="CG251" t="s">
        <v>234</v>
      </c>
      <c r="CH251" t="s">
        <v>234</v>
      </c>
      <c r="CK251" t="s">
        <v>234</v>
      </c>
      <c r="CL251" t="s">
        <v>238</v>
      </c>
      <c r="CM251" t="s">
        <v>234</v>
      </c>
      <c r="CN251" t="s">
        <v>234</v>
      </c>
      <c r="CO251" t="s">
        <v>234</v>
      </c>
      <c r="CP251" t="s">
        <v>234</v>
      </c>
      <c r="CQ251" t="s">
        <v>234</v>
      </c>
      <c r="DF251" t="s">
        <v>234</v>
      </c>
      <c r="DG251" t="s">
        <v>234</v>
      </c>
      <c r="DH251" t="s">
        <v>234</v>
      </c>
      <c r="DI251" t="s">
        <v>234</v>
      </c>
      <c r="DJ251" t="s">
        <v>234</v>
      </c>
      <c r="DK251" t="s">
        <v>234</v>
      </c>
      <c r="DL251" t="s">
        <v>234</v>
      </c>
      <c r="DM251" t="s">
        <v>234</v>
      </c>
      <c r="DN251" t="s">
        <v>234</v>
      </c>
      <c r="DO251" t="s">
        <v>234</v>
      </c>
      <c r="DP251" t="s">
        <v>234</v>
      </c>
      <c r="DQ251" t="s">
        <v>234</v>
      </c>
      <c r="DR251" t="s">
        <v>234</v>
      </c>
      <c r="DS251" t="s">
        <v>234</v>
      </c>
      <c r="DT251" t="s">
        <v>234</v>
      </c>
      <c r="DX251" t="s">
        <v>234</v>
      </c>
      <c r="DY251" t="s">
        <v>234</v>
      </c>
      <c r="DZ251" t="s">
        <v>234</v>
      </c>
      <c r="EA251" t="s">
        <v>234</v>
      </c>
      <c r="EB251" t="s">
        <v>234</v>
      </c>
      <c r="EC251" t="s">
        <v>234</v>
      </c>
      <c r="ED251" t="s">
        <v>234</v>
      </c>
      <c r="EE251" t="s">
        <v>234</v>
      </c>
      <c r="EF251" t="s">
        <v>237</v>
      </c>
      <c r="EG251" t="s">
        <v>234</v>
      </c>
      <c r="EH251" t="s">
        <v>234</v>
      </c>
      <c r="EI251" t="s">
        <v>234</v>
      </c>
      <c r="EJ251" t="s">
        <v>234</v>
      </c>
      <c r="EK251" t="s">
        <v>234</v>
      </c>
      <c r="EL251" t="s">
        <v>234</v>
      </c>
      <c r="EM251" t="s">
        <v>234</v>
      </c>
      <c r="EN251" t="s">
        <v>234</v>
      </c>
      <c r="EO251" t="s">
        <v>234</v>
      </c>
      <c r="EP251" t="s">
        <v>234</v>
      </c>
      <c r="EQ251" t="s">
        <v>234</v>
      </c>
      <c r="ER251" t="s">
        <v>234</v>
      </c>
      <c r="ES251" t="s">
        <v>234</v>
      </c>
      <c r="ET251" t="s">
        <v>234</v>
      </c>
      <c r="EU251" t="s">
        <v>234</v>
      </c>
      <c r="EV251" t="s">
        <v>234</v>
      </c>
      <c r="EW251" t="s">
        <v>234</v>
      </c>
      <c r="EX251" t="s">
        <v>234</v>
      </c>
      <c r="EY251" t="s">
        <v>234</v>
      </c>
      <c r="EZ251" t="s">
        <v>234</v>
      </c>
      <c r="FA251" t="s">
        <v>234</v>
      </c>
      <c r="FB251" t="s">
        <v>234</v>
      </c>
      <c r="FC251" t="s">
        <v>234</v>
      </c>
      <c r="FD251" t="s">
        <v>234</v>
      </c>
      <c r="FE251" t="s">
        <v>234</v>
      </c>
      <c r="FF251" t="s">
        <v>234</v>
      </c>
      <c r="FG251" t="s">
        <v>234</v>
      </c>
      <c r="FH251" t="s">
        <v>234</v>
      </c>
      <c r="FI251" t="s">
        <v>234</v>
      </c>
      <c r="FJ251" t="s">
        <v>234</v>
      </c>
      <c r="FK251" t="s">
        <v>234</v>
      </c>
      <c r="FL251" t="s">
        <v>234</v>
      </c>
      <c r="FM251" t="s">
        <v>234</v>
      </c>
      <c r="FN251" t="s">
        <v>234</v>
      </c>
      <c r="FO251" t="s">
        <v>234</v>
      </c>
      <c r="FP251" t="s">
        <v>234</v>
      </c>
      <c r="FQ251" t="s">
        <v>234</v>
      </c>
      <c r="FR251" t="s">
        <v>234</v>
      </c>
      <c r="FU251" t="s">
        <v>234</v>
      </c>
      <c r="FV251" t="s">
        <v>234</v>
      </c>
      <c r="FW251" t="s">
        <v>234</v>
      </c>
      <c r="FX251" t="s">
        <v>234</v>
      </c>
      <c r="FY251" t="s">
        <v>234</v>
      </c>
      <c r="FZ251" t="s">
        <v>234</v>
      </c>
      <c r="GA251" t="s">
        <v>238</v>
      </c>
      <c r="GB251" t="s">
        <v>234</v>
      </c>
      <c r="GC251" t="s">
        <v>234</v>
      </c>
      <c r="GD251" t="s">
        <v>234</v>
      </c>
      <c r="GE251" t="s">
        <v>234</v>
      </c>
      <c r="GF251" t="s">
        <v>234</v>
      </c>
      <c r="GG251" t="s">
        <v>234</v>
      </c>
      <c r="GH251" t="s">
        <v>234</v>
      </c>
      <c r="GI251" t="s">
        <v>234</v>
      </c>
      <c r="GJ251" t="s">
        <v>234</v>
      </c>
      <c r="GK251" t="s">
        <v>234</v>
      </c>
      <c r="GL251" t="s">
        <v>234</v>
      </c>
      <c r="GM251" t="s">
        <v>235</v>
      </c>
      <c r="GN251" t="s">
        <v>234</v>
      </c>
      <c r="GO251" t="s">
        <v>234</v>
      </c>
      <c r="GP251" t="s">
        <v>234</v>
      </c>
      <c r="GQ251" t="s">
        <v>234</v>
      </c>
      <c r="GR251" t="s">
        <v>234</v>
      </c>
      <c r="GS251" t="s">
        <v>234</v>
      </c>
      <c r="GT251" t="s">
        <v>234</v>
      </c>
      <c r="GU251" t="s">
        <v>234</v>
      </c>
      <c r="GV251" t="s">
        <v>234</v>
      </c>
      <c r="GW251" t="s">
        <v>234</v>
      </c>
      <c r="GX251" t="s">
        <v>234</v>
      </c>
      <c r="GY251" t="s">
        <v>234</v>
      </c>
      <c r="GZ251" t="s">
        <v>234</v>
      </c>
      <c r="HA251" t="s">
        <v>234</v>
      </c>
      <c r="HB251" t="s">
        <v>234</v>
      </c>
      <c r="HC251" t="s">
        <v>234</v>
      </c>
      <c r="HD251" t="s">
        <v>234</v>
      </c>
      <c r="HE251" t="s">
        <v>234</v>
      </c>
      <c r="HF251" t="s">
        <v>234</v>
      </c>
      <c r="HG251" t="s">
        <v>234</v>
      </c>
      <c r="HH251" t="s">
        <v>234</v>
      </c>
      <c r="HI251" t="s">
        <v>234</v>
      </c>
      <c r="HJ251" t="s">
        <v>234</v>
      </c>
      <c r="HK251" t="s">
        <v>234</v>
      </c>
      <c r="HL251" t="s">
        <v>234</v>
      </c>
      <c r="HM251" t="s">
        <v>234</v>
      </c>
      <c r="HN251" t="s">
        <v>234</v>
      </c>
      <c r="HO251" t="s">
        <v>234</v>
      </c>
      <c r="HP251" t="s">
        <v>234</v>
      </c>
    </row>
    <row r="252" spans="1:224" x14ac:dyDescent="0.2">
      <c r="A252" t="s">
        <v>488</v>
      </c>
      <c r="B252" t="s">
        <v>234</v>
      </c>
      <c r="C252" t="s">
        <v>234</v>
      </c>
      <c r="D252" t="s">
        <v>236</v>
      </c>
      <c r="E252" t="s">
        <v>234</v>
      </c>
      <c r="F252" t="s">
        <v>234</v>
      </c>
      <c r="G252" t="s">
        <v>241</v>
      </c>
      <c r="H252" t="s">
        <v>234</v>
      </c>
      <c r="I252" t="s">
        <v>236</v>
      </c>
      <c r="J252" t="s">
        <v>234</v>
      </c>
      <c r="K252" t="s">
        <v>234</v>
      </c>
      <c r="L252" t="s">
        <v>234</v>
      </c>
      <c r="M252" t="s">
        <v>234</v>
      </c>
      <c r="N252" t="s">
        <v>234</v>
      </c>
      <c r="Q252" t="s">
        <v>234</v>
      </c>
      <c r="R252" t="s">
        <v>234</v>
      </c>
      <c r="S252" t="s">
        <v>234</v>
      </c>
      <c r="T252" t="s">
        <v>234</v>
      </c>
      <c r="U252" t="s">
        <v>234</v>
      </c>
      <c r="V252" t="s">
        <v>234</v>
      </c>
      <c r="W252" t="s">
        <v>236</v>
      </c>
      <c r="X252" t="s">
        <v>234</v>
      </c>
      <c r="Y252" t="s">
        <v>234</v>
      </c>
      <c r="Z252" t="s">
        <v>236</v>
      </c>
      <c r="AA252" t="s">
        <v>234</v>
      </c>
      <c r="AB252" t="s">
        <v>234</v>
      </c>
      <c r="AC252" t="s">
        <v>234</v>
      </c>
      <c r="AF252" t="s">
        <v>234</v>
      </c>
      <c r="AG252" t="s">
        <v>234</v>
      </c>
      <c r="AH252" t="s">
        <v>236</v>
      </c>
      <c r="AI252" t="s">
        <v>234</v>
      </c>
      <c r="AJ252" t="s">
        <v>234</v>
      </c>
      <c r="AK252" t="s">
        <v>234</v>
      </c>
      <c r="AL252" t="s">
        <v>234</v>
      </c>
      <c r="AM252" t="s">
        <v>234</v>
      </c>
      <c r="AN252" t="s">
        <v>234</v>
      </c>
      <c r="AO252" t="s">
        <v>234</v>
      </c>
      <c r="AP252" t="s">
        <v>234</v>
      </c>
      <c r="AQ252" t="s">
        <v>234</v>
      </c>
      <c r="AR252" t="s">
        <v>234</v>
      </c>
      <c r="AU252" t="s">
        <v>234</v>
      </c>
      <c r="AV252" t="s">
        <v>234</v>
      </c>
      <c r="AW252" t="s">
        <v>234</v>
      </c>
      <c r="AX252" t="s">
        <v>236</v>
      </c>
      <c r="AY252" t="s">
        <v>234</v>
      </c>
      <c r="AZ252" t="s">
        <v>234</v>
      </c>
      <c r="BA252" t="s">
        <v>234</v>
      </c>
      <c r="BB252" t="s">
        <v>234</v>
      </c>
      <c r="BC252" t="s">
        <v>234</v>
      </c>
      <c r="BD252" t="s">
        <v>234</v>
      </c>
      <c r="BE252" t="s">
        <v>234</v>
      </c>
      <c r="BH252" t="s">
        <v>234</v>
      </c>
      <c r="BI252" t="s">
        <v>234</v>
      </c>
      <c r="BJ252" t="s">
        <v>234</v>
      </c>
      <c r="BK252" t="s">
        <v>234</v>
      </c>
      <c r="BL252" t="s">
        <v>234</v>
      </c>
      <c r="BM252" t="s">
        <v>234</v>
      </c>
      <c r="BN252" t="s">
        <v>234</v>
      </c>
      <c r="BO252" t="s">
        <v>234</v>
      </c>
      <c r="BP252" t="s">
        <v>236</v>
      </c>
      <c r="BQ252" t="s">
        <v>234</v>
      </c>
      <c r="BR252" t="s">
        <v>234</v>
      </c>
      <c r="BS252" t="s">
        <v>234</v>
      </c>
      <c r="BT252" t="s">
        <v>236</v>
      </c>
      <c r="BW252" t="s">
        <v>234</v>
      </c>
      <c r="BX252" t="s">
        <v>234</v>
      </c>
      <c r="BY252" t="s">
        <v>234</v>
      </c>
      <c r="BZ252" t="s">
        <v>234</v>
      </c>
      <c r="CA252" t="s">
        <v>234</v>
      </c>
      <c r="CB252" t="s">
        <v>234</v>
      </c>
      <c r="CC252" t="s">
        <v>238</v>
      </c>
      <c r="CD252" t="s">
        <v>234</v>
      </c>
      <c r="CE252" t="s">
        <v>234</v>
      </c>
      <c r="CF252" t="s">
        <v>234</v>
      </c>
      <c r="CG252" t="s">
        <v>234</v>
      </c>
      <c r="CH252" t="s">
        <v>234</v>
      </c>
      <c r="CK252" t="s">
        <v>234</v>
      </c>
      <c r="CL252" t="s">
        <v>234</v>
      </c>
      <c r="CM252" t="s">
        <v>234</v>
      </c>
      <c r="CN252" t="s">
        <v>234</v>
      </c>
      <c r="CO252" t="s">
        <v>234</v>
      </c>
      <c r="CP252" t="s">
        <v>234</v>
      </c>
      <c r="CQ252" t="s">
        <v>234</v>
      </c>
      <c r="DF252" t="s">
        <v>241</v>
      </c>
      <c r="DG252" t="s">
        <v>241</v>
      </c>
      <c r="DH252" t="s">
        <v>241</v>
      </c>
      <c r="DI252" t="s">
        <v>241</v>
      </c>
      <c r="DJ252" t="s">
        <v>241</v>
      </c>
      <c r="DK252" t="s">
        <v>234</v>
      </c>
      <c r="DL252" t="s">
        <v>241</v>
      </c>
      <c r="DM252" t="s">
        <v>234</v>
      </c>
      <c r="DN252" t="s">
        <v>234</v>
      </c>
      <c r="DO252" t="s">
        <v>241</v>
      </c>
      <c r="DP252" t="s">
        <v>241</v>
      </c>
      <c r="DQ252" t="s">
        <v>241</v>
      </c>
      <c r="DR252" t="s">
        <v>241</v>
      </c>
      <c r="DS252" t="s">
        <v>241</v>
      </c>
      <c r="DT252" t="s">
        <v>241</v>
      </c>
      <c r="DX252" t="s">
        <v>241</v>
      </c>
      <c r="DY252" t="s">
        <v>234</v>
      </c>
      <c r="DZ252" t="s">
        <v>241</v>
      </c>
      <c r="EA252" t="s">
        <v>241</v>
      </c>
      <c r="EB252" t="s">
        <v>234</v>
      </c>
      <c r="EC252" t="s">
        <v>234</v>
      </c>
      <c r="ED252" t="s">
        <v>234</v>
      </c>
      <c r="EE252" t="s">
        <v>234</v>
      </c>
      <c r="EF252" t="s">
        <v>234</v>
      </c>
      <c r="EG252" t="s">
        <v>234</v>
      </c>
      <c r="EH252" t="s">
        <v>234</v>
      </c>
      <c r="EI252" t="s">
        <v>234</v>
      </c>
      <c r="EJ252" t="s">
        <v>234</v>
      </c>
      <c r="EK252" t="s">
        <v>241</v>
      </c>
      <c r="EL252" t="s">
        <v>234</v>
      </c>
      <c r="EM252" t="s">
        <v>241</v>
      </c>
      <c r="EN252" t="s">
        <v>241</v>
      </c>
      <c r="EO252" t="s">
        <v>234</v>
      </c>
      <c r="EP252" t="s">
        <v>234</v>
      </c>
      <c r="EQ252" t="s">
        <v>234</v>
      </c>
      <c r="ER252" t="s">
        <v>234</v>
      </c>
      <c r="ES252" t="s">
        <v>234</v>
      </c>
      <c r="ET252" t="s">
        <v>234</v>
      </c>
      <c r="EU252" t="s">
        <v>234</v>
      </c>
      <c r="EV252" t="s">
        <v>241</v>
      </c>
      <c r="EW252" t="s">
        <v>241</v>
      </c>
      <c r="EX252" t="s">
        <v>234</v>
      </c>
      <c r="EY252" t="s">
        <v>234</v>
      </c>
      <c r="EZ252" t="s">
        <v>234</v>
      </c>
      <c r="FA252" t="s">
        <v>234</v>
      </c>
      <c r="FB252" t="s">
        <v>241</v>
      </c>
      <c r="FC252" t="s">
        <v>234</v>
      </c>
      <c r="FD252" t="s">
        <v>241</v>
      </c>
      <c r="FE252" t="s">
        <v>234</v>
      </c>
      <c r="FF252" t="s">
        <v>234</v>
      </c>
      <c r="FG252" t="s">
        <v>241</v>
      </c>
      <c r="FH252" t="s">
        <v>241</v>
      </c>
      <c r="FI252" t="s">
        <v>241</v>
      </c>
      <c r="FJ252" t="s">
        <v>234</v>
      </c>
      <c r="FK252" t="s">
        <v>241</v>
      </c>
      <c r="FL252" t="s">
        <v>241</v>
      </c>
      <c r="FM252" t="s">
        <v>241</v>
      </c>
      <c r="FN252" t="s">
        <v>241</v>
      </c>
      <c r="FO252" t="s">
        <v>241</v>
      </c>
      <c r="FP252" t="s">
        <v>241</v>
      </c>
      <c r="FQ252" t="s">
        <v>234</v>
      </c>
      <c r="FR252" t="s">
        <v>241</v>
      </c>
      <c r="FU252" t="s">
        <v>241</v>
      </c>
      <c r="FV252" t="s">
        <v>241</v>
      </c>
      <c r="FW252" t="s">
        <v>241</v>
      </c>
      <c r="FX252" t="s">
        <v>234</v>
      </c>
      <c r="FY252" t="s">
        <v>234</v>
      </c>
      <c r="FZ252" t="s">
        <v>234</v>
      </c>
      <c r="GA252" t="s">
        <v>234</v>
      </c>
      <c r="GB252" t="s">
        <v>234</v>
      </c>
      <c r="GC252" t="s">
        <v>234</v>
      </c>
      <c r="GD252" t="s">
        <v>234</v>
      </c>
      <c r="GE252" t="s">
        <v>241</v>
      </c>
      <c r="GF252" t="s">
        <v>234</v>
      </c>
      <c r="GG252" t="s">
        <v>234</v>
      </c>
      <c r="GH252" t="s">
        <v>241</v>
      </c>
      <c r="GI252" t="s">
        <v>234</v>
      </c>
      <c r="GJ252" t="s">
        <v>234</v>
      </c>
      <c r="GK252" t="s">
        <v>234</v>
      </c>
      <c r="GL252" t="s">
        <v>234</v>
      </c>
      <c r="GM252" t="s">
        <v>234</v>
      </c>
      <c r="GN252" t="s">
        <v>234</v>
      </c>
      <c r="GO252" t="s">
        <v>234</v>
      </c>
      <c r="GP252" t="s">
        <v>234</v>
      </c>
      <c r="GQ252" t="s">
        <v>234</v>
      </c>
      <c r="GR252" t="s">
        <v>234</v>
      </c>
      <c r="GS252" t="s">
        <v>241</v>
      </c>
      <c r="GT252" t="s">
        <v>241</v>
      </c>
      <c r="GU252" t="s">
        <v>241</v>
      </c>
      <c r="GV252" t="s">
        <v>234</v>
      </c>
      <c r="GW252" t="s">
        <v>241</v>
      </c>
      <c r="GX252" t="s">
        <v>234</v>
      </c>
      <c r="GY252" t="s">
        <v>234</v>
      </c>
      <c r="GZ252" t="s">
        <v>234</v>
      </c>
      <c r="HA252" t="s">
        <v>234</v>
      </c>
      <c r="HB252" t="s">
        <v>234</v>
      </c>
      <c r="HC252" t="s">
        <v>234</v>
      </c>
      <c r="HD252" t="s">
        <v>234</v>
      </c>
      <c r="HE252" t="s">
        <v>241</v>
      </c>
      <c r="HF252" t="s">
        <v>241</v>
      </c>
      <c r="HG252" t="s">
        <v>241</v>
      </c>
      <c r="HH252" t="s">
        <v>241</v>
      </c>
      <c r="HI252" t="s">
        <v>234</v>
      </c>
      <c r="HJ252" t="s">
        <v>241</v>
      </c>
      <c r="HK252" t="s">
        <v>241</v>
      </c>
      <c r="HL252" t="s">
        <v>241</v>
      </c>
      <c r="HM252" t="s">
        <v>241</v>
      </c>
      <c r="HN252" t="s">
        <v>241</v>
      </c>
      <c r="HO252" t="s">
        <v>241</v>
      </c>
      <c r="HP252" t="s">
        <v>234</v>
      </c>
    </row>
    <row r="253" spans="1:224" x14ac:dyDescent="0.2">
      <c r="A253" t="s">
        <v>489</v>
      </c>
      <c r="B253" t="s">
        <v>234</v>
      </c>
      <c r="C253" t="s">
        <v>234</v>
      </c>
      <c r="D253" t="s">
        <v>234</v>
      </c>
      <c r="E253" t="s">
        <v>234</v>
      </c>
      <c r="F253" t="s">
        <v>234</v>
      </c>
      <c r="G253" t="s">
        <v>234</v>
      </c>
      <c r="H253" t="s">
        <v>234</v>
      </c>
      <c r="I253" t="s">
        <v>234</v>
      </c>
      <c r="J253" t="s">
        <v>234</v>
      </c>
      <c r="K253" t="s">
        <v>234</v>
      </c>
      <c r="L253" t="s">
        <v>234</v>
      </c>
      <c r="M253" t="s">
        <v>234</v>
      </c>
      <c r="N253" t="s">
        <v>234</v>
      </c>
      <c r="Q253" t="s">
        <v>234</v>
      </c>
      <c r="R253" t="s">
        <v>234</v>
      </c>
      <c r="S253" t="s">
        <v>234</v>
      </c>
      <c r="T253" t="s">
        <v>234</v>
      </c>
      <c r="U253" t="s">
        <v>234</v>
      </c>
      <c r="V253" t="s">
        <v>234</v>
      </c>
      <c r="W253" t="s">
        <v>236</v>
      </c>
      <c r="X253" t="s">
        <v>234</v>
      </c>
      <c r="Y253" t="s">
        <v>234</v>
      </c>
      <c r="Z253" t="s">
        <v>236</v>
      </c>
      <c r="AA253" t="s">
        <v>234</v>
      </c>
      <c r="AB253" t="s">
        <v>234</v>
      </c>
      <c r="AC253" t="s">
        <v>234</v>
      </c>
      <c r="AF253" t="s">
        <v>234</v>
      </c>
      <c r="AG253" t="s">
        <v>234</v>
      </c>
      <c r="AH253" t="s">
        <v>236</v>
      </c>
      <c r="AI253" t="s">
        <v>234</v>
      </c>
      <c r="AJ253" t="s">
        <v>234</v>
      </c>
      <c r="AK253" t="s">
        <v>234</v>
      </c>
      <c r="AL253" t="s">
        <v>236</v>
      </c>
      <c r="AM253" t="s">
        <v>234</v>
      </c>
      <c r="AN253" t="s">
        <v>234</v>
      </c>
      <c r="AO253" t="s">
        <v>234</v>
      </c>
      <c r="AP253" t="s">
        <v>234</v>
      </c>
      <c r="AQ253" t="s">
        <v>234</v>
      </c>
      <c r="AR253" t="s">
        <v>234</v>
      </c>
      <c r="AU253" t="s">
        <v>234</v>
      </c>
      <c r="AV253" t="s">
        <v>234</v>
      </c>
      <c r="AW253" t="s">
        <v>234</v>
      </c>
      <c r="AX253" t="s">
        <v>236</v>
      </c>
      <c r="AY253" t="s">
        <v>234</v>
      </c>
      <c r="AZ253" t="s">
        <v>234</v>
      </c>
      <c r="BA253" t="s">
        <v>234</v>
      </c>
      <c r="BB253" t="s">
        <v>234</v>
      </c>
      <c r="BC253" t="s">
        <v>234</v>
      </c>
      <c r="BD253" t="s">
        <v>234</v>
      </c>
      <c r="BE253" t="s">
        <v>234</v>
      </c>
      <c r="BH253" t="s">
        <v>234</v>
      </c>
      <c r="BI253" t="s">
        <v>234</v>
      </c>
      <c r="BJ253" t="s">
        <v>234</v>
      </c>
      <c r="BK253" t="s">
        <v>234</v>
      </c>
      <c r="BL253" t="s">
        <v>234</v>
      </c>
      <c r="BM253" t="s">
        <v>234</v>
      </c>
      <c r="BN253" t="s">
        <v>234</v>
      </c>
      <c r="BO253" t="s">
        <v>234</v>
      </c>
      <c r="BP253" t="s">
        <v>234</v>
      </c>
      <c r="BQ253" t="s">
        <v>234</v>
      </c>
      <c r="BR253" t="s">
        <v>234</v>
      </c>
      <c r="BS253" t="s">
        <v>234</v>
      </c>
      <c r="BT253" t="s">
        <v>236</v>
      </c>
      <c r="BW253" t="s">
        <v>234</v>
      </c>
      <c r="BX253" t="s">
        <v>234</v>
      </c>
      <c r="BY253" t="s">
        <v>234</v>
      </c>
      <c r="BZ253" t="s">
        <v>234</v>
      </c>
      <c r="CA253" t="s">
        <v>234</v>
      </c>
      <c r="CB253" t="s">
        <v>234</v>
      </c>
      <c r="CC253" t="s">
        <v>238</v>
      </c>
      <c r="CD253" t="s">
        <v>234</v>
      </c>
      <c r="CE253" t="s">
        <v>234</v>
      </c>
      <c r="CF253" t="s">
        <v>234</v>
      </c>
      <c r="CG253" t="s">
        <v>234</v>
      </c>
      <c r="CH253" t="s">
        <v>234</v>
      </c>
      <c r="CK253" t="s">
        <v>234</v>
      </c>
      <c r="CL253" t="s">
        <v>234</v>
      </c>
      <c r="CM253" t="s">
        <v>234</v>
      </c>
      <c r="CN253" t="s">
        <v>234</v>
      </c>
      <c r="CO253" t="s">
        <v>234</v>
      </c>
      <c r="CP253" t="s">
        <v>234</v>
      </c>
      <c r="CQ253" t="s">
        <v>234</v>
      </c>
      <c r="DF253" t="s">
        <v>234</v>
      </c>
      <c r="DG253" t="s">
        <v>234</v>
      </c>
      <c r="DH253" t="s">
        <v>234</v>
      </c>
      <c r="DI253" t="s">
        <v>234</v>
      </c>
      <c r="DJ253" t="s">
        <v>234</v>
      </c>
      <c r="DK253" t="s">
        <v>234</v>
      </c>
      <c r="DL253" t="s">
        <v>234</v>
      </c>
      <c r="DM253" t="s">
        <v>234</v>
      </c>
      <c r="DN253" t="s">
        <v>234</v>
      </c>
      <c r="DO253" t="s">
        <v>234</v>
      </c>
      <c r="DP253" t="s">
        <v>234</v>
      </c>
      <c r="DQ253" t="s">
        <v>234</v>
      </c>
      <c r="DR253" t="s">
        <v>234</v>
      </c>
      <c r="DS253" t="s">
        <v>234</v>
      </c>
      <c r="DT253" t="s">
        <v>234</v>
      </c>
      <c r="DX253" t="s">
        <v>234</v>
      </c>
      <c r="DY253" t="s">
        <v>234</v>
      </c>
      <c r="DZ253" t="s">
        <v>234</v>
      </c>
      <c r="EA253" t="s">
        <v>234</v>
      </c>
      <c r="EB253" t="s">
        <v>234</v>
      </c>
      <c r="EC253" t="s">
        <v>234</v>
      </c>
      <c r="ED253" t="s">
        <v>234</v>
      </c>
      <c r="EE253" t="s">
        <v>234</v>
      </c>
      <c r="EF253" t="s">
        <v>234</v>
      </c>
      <c r="EG253" t="s">
        <v>234</v>
      </c>
      <c r="EH253" t="s">
        <v>234</v>
      </c>
      <c r="EI253" t="s">
        <v>234</v>
      </c>
      <c r="EJ253" t="s">
        <v>234</v>
      </c>
      <c r="EK253" t="s">
        <v>234</v>
      </c>
      <c r="EL253" t="s">
        <v>234</v>
      </c>
      <c r="EM253" t="s">
        <v>234</v>
      </c>
      <c r="EN253" t="s">
        <v>234</v>
      </c>
      <c r="EO253" t="s">
        <v>234</v>
      </c>
      <c r="EP253" t="s">
        <v>234</v>
      </c>
      <c r="EQ253" t="s">
        <v>234</v>
      </c>
      <c r="ER253" t="s">
        <v>234</v>
      </c>
      <c r="ES253" t="s">
        <v>234</v>
      </c>
      <c r="ET253" t="s">
        <v>234</v>
      </c>
      <c r="EU253" t="s">
        <v>234</v>
      </c>
      <c r="EV253" t="s">
        <v>234</v>
      </c>
      <c r="EW253" t="s">
        <v>234</v>
      </c>
      <c r="EX253" t="s">
        <v>234</v>
      </c>
      <c r="EY253" t="s">
        <v>234</v>
      </c>
      <c r="EZ253" t="s">
        <v>234</v>
      </c>
      <c r="FA253" t="s">
        <v>234</v>
      </c>
      <c r="FB253" t="s">
        <v>234</v>
      </c>
      <c r="FC253" t="s">
        <v>234</v>
      </c>
      <c r="FD253" t="s">
        <v>234</v>
      </c>
      <c r="FE253" t="s">
        <v>234</v>
      </c>
      <c r="FF253" t="s">
        <v>234</v>
      </c>
      <c r="FG253" t="s">
        <v>234</v>
      </c>
      <c r="FH253" t="s">
        <v>234</v>
      </c>
      <c r="FI253" t="s">
        <v>234</v>
      </c>
      <c r="FJ253" t="s">
        <v>234</v>
      </c>
      <c r="FK253" t="s">
        <v>234</v>
      </c>
      <c r="FL253" t="s">
        <v>234</v>
      </c>
      <c r="FM253" t="s">
        <v>234</v>
      </c>
      <c r="FN253" t="s">
        <v>234</v>
      </c>
      <c r="FO253" t="s">
        <v>234</v>
      </c>
      <c r="FP253" t="s">
        <v>234</v>
      </c>
      <c r="FQ253" t="s">
        <v>234</v>
      </c>
      <c r="FR253" t="s">
        <v>234</v>
      </c>
      <c r="FU253" t="s">
        <v>234</v>
      </c>
      <c r="FV253" t="s">
        <v>234</v>
      </c>
      <c r="FW253" t="s">
        <v>234</v>
      </c>
      <c r="FX253" t="s">
        <v>234</v>
      </c>
      <c r="FY253" t="s">
        <v>234</v>
      </c>
      <c r="FZ253" t="s">
        <v>234</v>
      </c>
      <c r="GA253" t="s">
        <v>234</v>
      </c>
      <c r="GB253" t="s">
        <v>234</v>
      </c>
      <c r="GC253" t="s">
        <v>234</v>
      </c>
      <c r="GD253" t="s">
        <v>234</v>
      </c>
      <c r="GE253" t="s">
        <v>234</v>
      </c>
      <c r="GF253" t="s">
        <v>234</v>
      </c>
      <c r="GG253" t="s">
        <v>234</v>
      </c>
      <c r="GH253" t="s">
        <v>234</v>
      </c>
      <c r="GI253" t="s">
        <v>234</v>
      </c>
      <c r="GJ253" t="s">
        <v>234</v>
      </c>
      <c r="GK253" t="s">
        <v>234</v>
      </c>
      <c r="GL253" t="s">
        <v>234</v>
      </c>
      <c r="GM253" t="s">
        <v>234</v>
      </c>
      <c r="GN253" t="s">
        <v>234</v>
      </c>
      <c r="GO253" t="s">
        <v>234</v>
      </c>
      <c r="GP253" t="s">
        <v>234</v>
      </c>
      <c r="GQ253" t="s">
        <v>234</v>
      </c>
      <c r="GR253" t="s">
        <v>234</v>
      </c>
      <c r="GS253" t="s">
        <v>234</v>
      </c>
      <c r="GT253" t="s">
        <v>234</v>
      </c>
      <c r="GU253" t="s">
        <v>234</v>
      </c>
      <c r="GV253" t="s">
        <v>234</v>
      </c>
      <c r="GW253" t="s">
        <v>234</v>
      </c>
      <c r="GX253" t="s">
        <v>234</v>
      </c>
      <c r="GY253" t="s">
        <v>234</v>
      </c>
      <c r="GZ253" t="s">
        <v>234</v>
      </c>
      <c r="HA253" t="s">
        <v>234</v>
      </c>
      <c r="HB253" t="s">
        <v>234</v>
      </c>
      <c r="HC253" t="s">
        <v>234</v>
      </c>
      <c r="HD253" t="s">
        <v>234</v>
      </c>
      <c r="HE253" t="s">
        <v>234</v>
      </c>
      <c r="HF253" t="s">
        <v>234</v>
      </c>
      <c r="HG253" t="s">
        <v>234</v>
      </c>
      <c r="HH253" t="s">
        <v>234</v>
      </c>
      <c r="HI253" t="s">
        <v>234</v>
      </c>
      <c r="HJ253" t="s">
        <v>234</v>
      </c>
      <c r="HK253" t="s">
        <v>234</v>
      </c>
      <c r="HL253" t="s">
        <v>234</v>
      </c>
      <c r="HM253" t="s">
        <v>234</v>
      </c>
      <c r="HN253" t="s">
        <v>234</v>
      </c>
      <c r="HO253" t="s">
        <v>234</v>
      </c>
      <c r="HP253" t="s">
        <v>234</v>
      </c>
    </row>
    <row r="254" spans="1:224" x14ac:dyDescent="0.2">
      <c r="A254" t="s">
        <v>490</v>
      </c>
      <c r="B254" t="s">
        <v>234</v>
      </c>
      <c r="C254" t="s">
        <v>234</v>
      </c>
      <c r="D254" t="s">
        <v>234</v>
      </c>
      <c r="E254" t="s">
        <v>234</v>
      </c>
      <c r="F254" t="s">
        <v>234</v>
      </c>
      <c r="G254" t="s">
        <v>234</v>
      </c>
      <c r="H254" t="s">
        <v>234</v>
      </c>
      <c r="I254" t="s">
        <v>235</v>
      </c>
      <c r="J254" t="s">
        <v>234</v>
      </c>
      <c r="K254" t="s">
        <v>234</v>
      </c>
      <c r="L254" t="s">
        <v>234</v>
      </c>
      <c r="M254" t="s">
        <v>234</v>
      </c>
      <c r="N254" t="s">
        <v>234</v>
      </c>
      <c r="Q254" t="s">
        <v>234</v>
      </c>
      <c r="R254" t="s">
        <v>234</v>
      </c>
      <c r="S254" t="s">
        <v>234</v>
      </c>
      <c r="T254" t="s">
        <v>237</v>
      </c>
      <c r="U254" t="s">
        <v>235</v>
      </c>
      <c r="V254" t="s">
        <v>234</v>
      </c>
      <c r="W254" t="s">
        <v>236</v>
      </c>
      <c r="X254" t="s">
        <v>234</v>
      </c>
      <c r="Y254" t="s">
        <v>234</v>
      </c>
      <c r="Z254" t="s">
        <v>236</v>
      </c>
      <c r="AA254" t="s">
        <v>234</v>
      </c>
      <c r="AB254" t="s">
        <v>234</v>
      </c>
      <c r="AC254" t="s">
        <v>237</v>
      </c>
      <c r="AF254" t="s">
        <v>234</v>
      </c>
      <c r="AG254" t="s">
        <v>234</v>
      </c>
      <c r="AH254" t="s">
        <v>236</v>
      </c>
      <c r="AI254" t="s">
        <v>234</v>
      </c>
      <c r="AJ254" t="s">
        <v>237</v>
      </c>
      <c r="AK254" t="s">
        <v>234</v>
      </c>
      <c r="AL254" t="s">
        <v>234</v>
      </c>
      <c r="AM254" t="s">
        <v>234</v>
      </c>
      <c r="AN254" t="s">
        <v>234</v>
      </c>
      <c r="AO254" t="s">
        <v>234</v>
      </c>
      <c r="AP254" t="s">
        <v>234</v>
      </c>
      <c r="AQ254" t="s">
        <v>234</v>
      </c>
      <c r="AR254" t="s">
        <v>238</v>
      </c>
      <c r="AU254" t="s">
        <v>234</v>
      </c>
      <c r="AV254" t="s">
        <v>234</v>
      </c>
      <c r="AW254" t="s">
        <v>234</v>
      </c>
      <c r="AX254" t="s">
        <v>236</v>
      </c>
      <c r="AY254" t="s">
        <v>234</v>
      </c>
      <c r="AZ254" t="s">
        <v>234</v>
      </c>
      <c r="BA254" t="s">
        <v>238</v>
      </c>
      <c r="BB254" t="s">
        <v>234</v>
      </c>
      <c r="BC254" t="s">
        <v>234</v>
      </c>
      <c r="BD254" t="s">
        <v>234</v>
      </c>
      <c r="BE254" t="s">
        <v>234</v>
      </c>
      <c r="BH254" t="s">
        <v>234</v>
      </c>
      <c r="BI254" t="s">
        <v>234</v>
      </c>
      <c r="BJ254" t="s">
        <v>234</v>
      </c>
      <c r="BK254" t="s">
        <v>237</v>
      </c>
      <c r="BL254" t="s">
        <v>234</v>
      </c>
      <c r="BM254" t="s">
        <v>234</v>
      </c>
      <c r="BN254" t="s">
        <v>234</v>
      </c>
      <c r="BO254" t="s">
        <v>234</v>
      </c>
      <c r="BP254" t="s">
        <v>234</v>
      </c>
      <c r="BQ254" t="s">
        <v>234</v>
      </c>
      <c r="BR254" t="s">
        <v>234</v>
      </c>
      <c r="BS254" t="s">
        <v>234</v>
      </c>
      <c r="BT254" t="s">
        <v>236</v>
      </c>
      <c r="BW254" t="s">
        <v>234</v>
      </c>
      <c r="BX254" t="s">
        <v>234</v>
      </c>
      <c r="BY254" t="s">
        <v>234</v>
      </c>
      <c r="BZ254" t="s">
        <v>234</v>
      </c>
      <c r="CA254" t="s">
        <v>234</v>
      </c>
      <c r="CB254" t="s">
        <v>234</v>
      </c>
      <c r="CC254" t="s">
        <v>238</v>
      </c>
      <c r="CD254" t="s">
        <v>234</v>
      </c>
      <c r="CE254" t="s">
        <v>234</v>
      </c>
      <c r="CF254" t="s">
        <v>234</v>
      </c>
      <c r="CG254" t="s">
        <v>234</v>
      </c>
      <c r="CH254" t="s">
        <v>234</v>
      </c>
      <c r="CK254" t="s">
        <v>234</v>
      </c>
      <c r="CL254" t="s">
        <v>234</v>
      </c>
      <c r="CM254" t="s">
        <v>234</v>
      </c>
      <c r="CN254" t="s">
        <v>234</v>
      </c>
      <c r="CO254" t="s">
        <v>234</v>
      </c>
      <c r="CP254" t="s">
        <v>234</v>
      </c>
      <c r="CQ254" t="s">
        <v>234</v>
      </c>
      <c r="DF254" t="s">
        <v>234</v>
      </c>
      <c r="DG254" t="s">
        <v>234</v>
      </c>
      <c r="DH254" t="s">
        <v>234</v>
      </c>
      <c r="DI254" t="s">
        <v>234</v>
      </c>
      <c r="DJ254" t="s">
        <v>234</v>
      </c>
      <c r="DK254" t="s">
        <v>234</v>
      </c>
      <c r="DL254" t="s">
        <v>234</v>
      </c>
      <c r="DM254" t="s">
        <v>234</v>
      </c>
      <c r="DN254" t="s">
        <v>234</v>
      </c>
      <c r="DO254" t="s">
        <v>234</v>
      </c>
      <c r="DP254" t="s">
        <v>234</v>
      </c>
      <c r="DQ254" t="s">
        <v>234</v>
      </c>
      <c r="DR254" t="s">
        <v>234</v>
      </c>
      <c r="DS254" t="s">
        <v>234</v>
      </c>
      <c r="DT254" t="s">
        <v>234</v>
      </c>
      <c r="DX254" t="s">
        <v>237</v>
      </c>
      <c r="DY254" t="s">
        <v>234</v>
      </c>
      <c r="DZ254" t="s">
        <v>234</v>
      </c>
      <c r="EA254" t="s">
        <v>234</v>
      </c>
      <c r="EB254" t="s">
        <v>235</v>
      </c>
      <c r="EC254" t="s">
        <v>234</v>
      </c>
      <c r="ED254" t="s">
        <v>234</v>
      </c>
      <c r="EE254" t="s">
        <v>234</v>
      </c>
      <c r="EF254" t="s">
        <v>234</v>
      </c>
      <c r="EG254" t="s">
        <v>234</v>
      </c>
      <c r="EH254" t="s">
        <v>234</v>
      </c>
      <c r="EI254" t="s">
        <v>234</v>
      </c>
      <c r="EJ254" t="s">
        <v>234</v>
      </c>
      <c r="EK254" t="s">
        <v>234</v>
      </c>
      <c r="EL254" t="s">
        <v>234</v>
      </c>
      <c r="EM254" t="s">
        <v>234</v>
      </c>
      <c r="EN254" t="s">
        <v>234</v>
      </c>
      <c r="EO254" t="s">
        <v>234</v>
      </c>
      <c r="EP254" t="s">
        <v>234</v>
      </c>
      <c r="EQ254" t="s">
        <v>234</v>
      </c>
      <c r="ER254" t="s">
        <v>234</v>
      </c>
      <c r="ES254" t="s">
        <v>234</v>
      </c>
      <c r="ET254" t="s">
        <v>234</v>
      </c>
      <c r="EU254" t="s">
        <v>234</v>
      </c>
      <c r="EV254" t="s">
        <v>234</v>
      </c>
      <c r="EW254" t="s">
        <v>234</v>
      </c>
      <c r="EX254" t="s">
        <v>234</v>
      </c>
      <c r="EY254" t="s">
        <v>234</v>
      </c>
      <c r="EZ254" t="s">
        <v>234</v>
      </c>
      <c r="FA254" t="s">
        <v>234</v>
      </c>
      <c r="FB254" t="s">
        <v>234</v>
      </c>
      <c r="FC254" t="s">
        <v>234</v>
      </c>
      <c r="FD254" t="s">
        <v>234</v>
      </c>
      <c r="FE254" t="s">
        <v>234</v>
      </c>
      <c r="FF254" t="s">
        <v>234</v>
      </c>
      <c r="FG254" t="s">
        <v>237</v>
      </c>
      <c r="FH254" t="s">
        <v>234</v>
      </c>
      <c r="FI254" t="s">
        <v>234</v>
      </c>
      <c r="FJ254" t="s">
        <v>234</v>
      </c>
      <c r="FK254" t="s">
        <v>234</v>
      </c>
      <c r="FL254" t="s">
        <v>234</v>
      </c>
      <c r="FM254" t="s">
        <v>234</v>
      </c>
      <c r="FN254" t="s">
        <v>234</v>
      </c>
      <c r="FO254" t="s">
        <v>234</v>
      </c>
      <c r="FP254" t="s">
        <v>234</v>
      </c>
      <c r="FQ254" t="s">
        <v>234</v>
      </c>
      <c r="FR254" t="s">
        <v>234</v>
      </c>
      <c r="FU254" t="s">
        <v>234</v>
      </c>
      <c r="FV254" t="s">
        <v>234</v>
      </c>
      <c r="FW254" t="s">
        <v>234</v>
      </c>
      <c r="FX254" t="s">
        <v>234</v>
      </c>
      <c r="FY254" t="s">
        <v>234</v>
      </c>
      <c r="FZ254" t="s">
        <v>234</v>
      </c>
      <c r="GA254" t="s">
        <v>234</v>
      </c>
      <c r="GB254" t="s">
        <v>234</v>
      </c>
      <c r="GC254" t="s">
        <v>234</v>
      </c>
      <c r="GD254" t="s">
        <v>234</v>
      </c>
      <c r="GE254" t="s">
        <v>234</v>
      </c>
      <c r="GF254" t="s">
        <v>234</v>
      </c>
      <c r="GG254" t="s">
        <v>234</v>
      </c>
      <c r="GH254" t="s">
        <v>234</v>
      </c>
      <c r="GI254" t="s">
        <v>234</v>
      </c>
      <c r="GJ254" t="s">
        <v>234</v>
      </c>
      <c r="GK254" t="s">
        <v>234</v>
      </c>
      <c r="GL254" t="s">
        <v>234</v>
      </c>
      <c r="GM254" t="s">
        <v>234</v>
      </c>
      <c r="GN254" t="s">
        <v>234</v>
      </c>
      <c r="GO254" t="s">
        <v>234</v>
      </c>
      <c r="GP254" t="s">
        <v>234</v>
      </c>
      <c r="GQ254" t="s">
        <v>234</v>
      </c>
      <c r="GR254" t="s">
        <v>234</v>
      </c>
      <c r="GS254" t="s">
        <v>234</v>
      </c>
      <c r="GT254" t="s">
        <v>234</v>
      </c>
      <c r="GU254" t="s">
        <v>234</v>
      </c>
      <c r="GV254" t="s">
        <v>234</v>
      </c>
      <c r="GW254" t="s">
        <v>234</v>
      </c>
      <c r="GX254" t="s">
        <v>234</v>
      </c>
      <c r="GY254" t="s">
        <v>234</v>
      </c>
      <c r="GZ254" t="s">
        <v>234</v>
      </c>
      <c r="HA254" t="s">
        <v>234</v>
      </c>
      <c r="HB254" t="s">
        <v>234</v>
      </c>
      <c r="HC254" t="s">
        <v>234</v>
      </c>
      <c r="HD254" t="s">
        <v>234</v>
      </c>
      <c r="HE254" t="s">
        <v>237</v>
      </c>
      <c r="HF254" t="s">
        <v>234</v>
      </c>
      <c r="HG254" t="s">
        <v>234</v>
      </c>
      <c r="HH254" t="s">
        <v>234</v>
      </c>
      <c r="HI254" t="s">
        <v>234</v>
      </c>
      <c r="HJ254" t="s">
        <v>234</v>
      </c>
      <c r="HK254" t="s">
        <v>234</v>
      </c>
      <c r="HL254" t="s">
        <v>234</v>
      </c>
      <c r="HM254" t="s">
        <v>234</v>
      </c>
      <c r="HN254" t="s">
        <v>234</v>
      </c>
      <c r="HO254" t="s">
        <v>234</v>
      </c>
      <c r="HP254" t="s">
        <v>234</v>
      </c>
    </row>
    <row r="255" spans="1:224" x14ac:dyDescent="0.2">
      <c r="A255" t="s">
        <v>491</v>
      </c>
      <c r="B255" t="s">
        <v>236</v>
      </c>
      <c r="C255" t="s">
        <v>236</v>
      </c>
      <c r="D255" t="s">
        <v>234</v>
      </c>
      <c r="E255" t="s">
        <v>234</v>
      </c>
      <c r="F255" t="s">
        <v>236</v>
      </c>
      <c r="G255" t="s">
        <v>234</v>
      </c>
      <c r="H255" t="s">
        <v>234</v>
      </c>
      <c r="I255" t="s">
        <v>235</v>
      </c>
      <c r="J255" t="s">
        <v>234</v>
      </c>
      <c r="K255" t="s">
        <v>234</v>
      </c>
      <c r="L255" t="s">
        <v>234</v>
      </c>
      <c r="M255" t="s">
        <v>234</v>
      </c>
      <c r="N255" t="s">
        <v>234</v>
      </c>
      <c r="Q255" t="s">
        <v>234</v>
      </c>
      <c r="R255" t="s">
        <v>234</v>
      </c>
      <c r="S255" t="s">
        <v>234</v>
      </c>
      <c r="T255" t="s">
        <v>236</v>
      </c>
      <c r="U255" t="s">
        <v>235</v>
      </c>
      <c r="V255" t="s">
        <v>234</v>
      </c>
      <c r="W255" t="s">
        <v>236</v>
      </c>
      <c r="X255" t="s">
        <v>234</v>
      </c>
      <c r="Y255" t="s">
        <v>234</v>
      </c>
      <c r="Z255" t="s">
        <v>236</v>
      </c>
      <c r="AA255" t="s">
        <v>234</v>
      </c>
      <c r="AB255" t="s">
        <v>234</v>
      </c>
      <c r="AC255" t="s">
        <v>237</v>
      </c>
      <c r="AF255" t="s">
        <v>236</v>
      </c>
      <c r="AG255" t="s">
        <v>236</v>
      </c>
      <c r="AH255" t="s">
        <v>236</v>
      </c>
      <c r="AI255" t="s">
        <v>236</v>
      </c>
      <c r="AJ255" t="s">
        <v>236</v>
      </c>
      <c r="AK255" t="s">
        <v>236</v>
      </c>
      <c r="AL255" t="s">
        <v>236</v>
      </c>
      <c r="AM255" t="s">
        <v>236</v>
      </c>
      <c r="AN255" t="s">
        <v>236</v>
      </c>
      <c r="AO255" t="s">
        <v>236</v>
      </c>
      <c r="AP255" t="s">
        <v>236</v>
      </c>
      <c r="AQ255" t="s">
        <v>236</v>
      </c>
      <c r="AR255" t="s">
        <v>236</v>
      </c>
      <c r="AU255" t="s">
        <v>234</v>
      </c>
      <c r="AV255" t="s">
        <v>234</v>
      </c>
      <c r="AW255" t="s">
        <v>236</v>
      </c>
      <c r="AX255" t="s">
        <v>236</v>
      </c>
      <c r="AY255" t="s">
        <v>236</v>
      </c>
      <c r="AZ255" t="s">
        <v>234</v>
      </c>
      <c r="BA255" t="s">
        <v>238</v>
      </c>
      <c r="BB255" t="s">
        <v>234</v>
      </c>
      <c r="BC255" t="s">
        <v>234</v>
      </c>
      <c r="BD255" t="s">
        <v>234</v>
      </c>
      <c r="BE255" t="s">
        <v>234</v>
      </c>
      <c r="BH255" t="s">
        <v>234</v>
      </c>
      <c r="BI255" t="s">
        <v>234</v>
      </c>
      <c r="BJ255" t="s">
        <v>237</v>
      </c>
      <c r="BK255" t="s">
        <v>234</v>
      </c>
      <c r="BL255" t="s">
        <v>234</v>
      </c>
      <c r="BM255" t="s">
        <v>234</v>
      </c>
      <c r="BN255" t="s">
        <v>234</v>
      </c>
      <c r="BO255" t="s">
        <v>234</v>
      </c>
      <c r="BP255" t="s">
        <v>234</v>
      </c>
      <c r="BQ255" t="s">
        <v>234</v>
      </c>
      <c r="BR255" t="s">
        <v>234</v>
      </c>
      <c r="BS255" t="s">
        <v>234</v>
      </c>
      <c r="BT255" t="s">
        <v>236</v>
      </c>
      <c r="BW255" t="s">
        <v>237</v>
      </c>
      <c r="BX255" t="s">
        <v>234</v>
      </c>
      <c r="BY255" t="s">
        <v>234</v>
      </c>
      <c r="BZ255" t="s">
        <v>234</v>
      </c>
      <c r="CA255" t="s">
        <v>234</v>
      </c>
      <c r="CB255" t="s">
        <v>234</v>
      </c>
      <c r="CC255" t="s">
        <v>238</v>
      </c>
      <c r="CD255" t="s">
        <v>234</v>
      </c>
      <c r="CE255" t="s">
        <v>234</v>
      </c>
      <c r="CF255" t="s">
        <v>234</v>
      </c>
      <c r="CG255" t="s">
        <v>234</v>
      </c>
      <c r="CH255" t="s">
        <v>234</v>
      </c>
      <c r="CK255" t="s">
        <v>234</v>
      </c>
      <c r="CL255" t="s">
        <v>234</v>
      </c>
      <c r="CM255" t="s">
        <v>236</v>
      </c>
      <c r="CN255" t="s">
        <v>234</v>
      </c>
      <c r="CO255" t="s">
        <v>234</v>
      </c>
      <c r="CP255" t="s">
        <v>234</v>
      </c>
      <c r="CQ255" t="s">
        <v>234</v>
      </c>
      <c r="DF255" t="s">
        <v>234</v>
      </c>
      <c r="DG255" t="s">
        <v>234</v>
      </c>
      <c r="DH255" t="s">
        <v>234</v>
      </c>
      <c r="DI255" t="s">
        <v>234</v>
      </c>
      <c r="DJ255" t="s">
        <v>234</v>
      </c>
      <c r="DK255" t="s">
        <v>234</v>
      </c>
      <c r="DL255" t="s">
        <v>234</v>
      </c>
      <c r="DM255" t="s">
        <v>234</v>
      </c>
      <c r="DN255" t="s">
        <v>234</v>
      </c>
      <c r="DO255" t="s">
        <v>234</v>
      </c>
      <c r="DP255" t="s">
        <v>234</v>
      </c>
      <c r="DQ255" t="s">
        <v>237</v>
      </c>
      <c r="DR255" t="s">
        <v>234</v>
      </c>
      <c r="DS255" t="s">
        <v>234</v>
      </c>
      <c r="DT255" t="s">
        <v>234</v>
      </c>
      <c r="DX255" t="s">
        <v>234</v>
      </c>
      <c r="DY255" t="s">
        <v>236</v>
      </c>
      <c r="DZ255" t="s">
        <v>234</v>
      </c>
      <c r="EA255" t="s">
        <v>234</v>
      </c>
      <c r="EB255" t="s">
        <v>235</v>
      </c>
      <c r="EC255" t="s">
        <v>234</v>
      </c>
      <c r="ED255" t="s">
        <v>234</v>
      </c>
      <c r="EE255" t="s">
        <v>234</v>
      </c>
      <c r="EF255" t="s">
        <v>234</v>
      </c>
      <c r="EG255" t="s">
        <v>234</v>
      </c>
      <c r="EH255" t="s">
        <v>234</v>
      </c>
      <c r="EI255" t="s">
        <v>234</v>
      </c>
      <c r="EJ255" t="s">
        <v>234</v>
      </c>
      <c r="EK255" t="s">
        <v>234</v>
      </c>
      <c r="EL255" t="s">
        <v>234</v>
      </c>
      <c r="EM255" t="s">
        <v>234</v>
      </c>
      <c r="EN255" t="s">
        <v>234</v>
      </c>
      <c r="EO255" t="s">
        <v>234</v>
      </c>
      <c r="EP255" t="s">
        <v>234</v>
      </c>
      <c r="EQ255" t="s">
        <v>234</v>
      </c>
      <c r="ER255" t="s">
        <v>234</v>
      </c>
      <c r="ES255" t="s">
        <v>234</v>
      </c>
      <c r="ET255" t="s">
        <v>234</v>
      </c>
      <c r="EU255" t="s">
        <v>234</v>
      </c>
      <c r="EV255" t="s">
        <v>234</v>
      </c>
      <c r="EW255" t="s">
        <v>234</v>
      </c>
      <c r="EX255" t="s">
        <v>234</v>
      </c>
      <c r="EY255" t="s">
        <v>234</v>
      </c>
      <c r="EZ255" t="s">
        <v>234</v>
      </c>
      <c r="FA255" t="s">
        <v>234</v>
      </c>
      <c r="FB255" t="s">
        <v>234</v>
      </c>
      <c r="FC255" t="s">
        <v>234</v>
      </c>
      <c r="FD255" t="s">
        <v>234</v>
      </c>
      <c r="FE255" t="s">
        <v>234</v>
      </c>
      <c r="FF255" t="s">
        <v>234</v>
      </c>
      <c r="FG255" t="s">
        <v>234</v>
      </c>
      <c r="FH255" t="s">
        <v>234</v>
      </c>
      <c r="FI255" t="s">
        <v>237</v>
      </c>
      <c r="FJ255" t="s">
        <v>234</v>
      </c>
      <c r="FK255" t="s">
        <v>234</v>
      </c>
      <c r="FL255" t="s">
        <v>234</v>
      </c>
      <c r="FM255" t="s">
        <v>234</v>
      </c>
      <c r="FN255" t="s">
        <v>234</v>
      </c>
      <c r="FO255" t="s">
        <v>234</v>
      </c>
      <c r="FP255" t="s">
        <v>234</v>
      </c>
      <c r="FQ255" t="s">
        <v>234</v>
      </c>
      <c r="FR255" t="s">
        <v>234</v>
      </c>
      <c r="FU255" t="s">
        <v>234</v>
      </c>
      <c r="FV255" t="s">
        <v>234</v>
      </c>
      <c r="FW255" t="s">
        <v>234</v>
      </c>
      <c r="FX255" t="s">
        <v>234</v>
      </c>
      <c r="FY255" t="s">
        <v>234</v>
      </c>
      <c r="FZ255" t="s">
        <v>234</v>
      </c>
      <c r="GA255" t="s">
        <v>234</v>
      </c>
      <c r="GB255" t="s">
        <v>234</v>
      </c>
      <c r="GC255" t="s">
        <v>234</v>
      </c>
      <c r="GD255" t="s">
        <v>234</v>
      </c>
      <c r="GE255" t="s">
        <v>234</v>
      </c>
      <c r="GF255" t="s">
        <v>234</v>
      </c>
      <c r="GG255" t="s">
        <v>234</v>
      </c>
      <c r="GH255" t="s">
        <v>234</v>
      </c>
      <c r="GI255" t="s">
        <v>234</v>
      </c>
      <c r="GJ255" t="s">
        <v>234</v>
      </c>
      <c r="GK255" t="s">
        <v>234</v>
      </c>
      <c r="GL255" t="s">
        <v>234</v>
      </c>
      <c r="GM255" t="s">
        <v>234</v>
      </c>
      <c r="GN255" t="s">
        <v>234</v>
      </c>
      <c r="GO255" t="s">
        <v>234</v>
      </c>
      <c r="GP255" t="s">
        <v>234</v>
      </c>
      <c r="GQ255" t="s">
        <v>234</v>
      </c>
      <c r="GR255" t="s">
        <v>236</v>
      </c>
      <c r="GS255" t="s">
        <v>234</v>
      </c>
      <c r="GT255" t="s">
        <v>234</v>
      </c>
      <c r="GU255" t="s">
        <v>234</v>
      </c>
      <c r="GV255" t="s">
        <v>234</v>
      </c>
      <c r="GW255" t="s">
        <v>234</v>
      </c>
      <c r="GX255" t="s">
        <v>234</v>
      </c>
      <c r="GY255" t="s">
        <v>234</v>
      </c>
      <c r="GZ255" t="s">
        <v>234</v>
      </c>
      <c r="HA255" t="s">
        <v>234</v>
      </c>
      <c r="HB255" t="s">
        <v>234</v>
      </c>
      <c r="HC255" t="s">
        <v>234</v>
      </c>
      <c r="HD255" t="s">
        <v>234</v>
      </c>
      <c r="HE255" t="s">
        <v>237</v>
      </c>
      <c r="HF255" t="s">
        <v>234</v>
      </c>
      <c r="HG255" t="s">
        <v>234</v>
      </c>
      <c r="HH255" t="s">
        <v>234</v>
      </c>
      <c r="HI255" t="s">
        <v>234</v>
      </c>
      <c r="HJ255" t="s">
        <v>237</v>
      </c>
      <c r="HK255" t="s">
        <v>234</v>
      </c>
      <c r="HL255" t="s">
        <v>234</v>
      </c>
      <c r="HM255" t="s">
        <v>234</v>
      </c>
      <c r="HN255" t="s">
        <v>234</v>
      </c>
      <c r="HO255" t="s">
        <v>234</v>
      </c>
      <c r="HP255" t="s">
        <v>234</v>
      </c>
    </row>
    <row r="256" spans="1:224" x14ac:dyDescent="0.2">
      <c r="A256" t="s">
        <v>492</v>
      </c>
      <c r="B256" t="s">
        <v>234</v>
      </c>
      <c r="C256" t="s">
        <v>234</v>
      </c>
      <c r="D256" t="s">
        <v>234</v>
      </c>
      <c r="E256" t="s">
        <v>234</v>
      </c>
      <c r="F256" t="s">
        <v>234</v>
      </c>
      <c r="G256" t="s">
        <v>234</v>
      </c>
      <c r="H256" t="s">
        <v>234</v>
      </c>
      <c r="I256" t="s">
        <v>236</v>
      </c>
      <c r="J256" t="s">
        <v>234</v>
      </c>
      <c r="K256" t="s">
        <v>234</v>
      </c>
      <c r="L256" t="s">
        <v>234</v>
      </c>
      <c r="M256" t="s">
        <v>234</v>
      </c>
      <c r="N256" t="s">
        <v>234</v>
      </c>
      <c r="Q256" t="s">
        <v>234</v>
      </c>
      <c r="R256" t="s">
        <v>234</v>
      </c>
      <c r="S256" t="s">
        <v>241</v>
      </c>
      <c r="T256" t="s">
        <v>234</v>
      </c>
      <c r="U256" t="s">
        <v>234</v>
      </c>
      <c r="V256" t="s">
        <v>234</v>
      </c>
      <c r="W256" t="s">
        <v>236</v>
      </c>
      <c r="X256" t="s">
        <v>234</v>
      </c>
      <c r="Y256" t="s">
        <v>234</v>
      </c>
      <c r="Z256" t="s">
        <v>236</v>
      </c>
      <c r="AA256" t="s">
        <v>234</v>
      </c>
      <c r="AB256" t="s">
        <v>234</v>
      </c>
      <c r="AC256" t="s">
        <v>234</v>
      </c>
      <c r="AF256" t="s">
        <v>234</v>
      </c>
      <c r="AG256" t="s">
        <v>234</v>
      </c>
      <c r="AH256" t="s">
        <v>236</v>
      </c>
      <c r="AI256" t="s">
        <v>234</v>
      </c>
      <c r="AJ256" t="s">
        <v>234</v>
      </c>
      <c r="AK256" t="s">
        <v>234</v>
      </c>
      <c r="AL256" t="s">
        <v>234</v>
      </c>
      <c r="AM256" t="s">
        <v>234</v>
      </c>
      <c r="AN256" t="s">
        <v>234</v>
      </c>
      <c r="AO256" t="s">
        <v>234</v>
      </c>
      <c r="AP256" t="s">
        <v>234</v>
      </c>
      <c r="AQ256" t="s">
        <v>234</v>
      </c>
      <c r="AR256" t="s">
        <v>234</v>
      </c>
      <c r="AU256" t="s">
        <v>234</v>
      </c>
      <c r="AV256" t="s">
        <v>234</v>
      </c>
      <c r="AW256" t="s">
        <v>234</v>
      </c>
      <c r="AX256" t="s">
        <v>236</v>
      </c>
      <c r="AY256" t="s">
        <v>234</v>
      </c>
      <c r="AZ256" t="s">
        <v>234</v>
      </c>
      <c r="BA256" t="s">
        <v>234</v>
      </c>
      <c r="BB256" t="s">
        <v>234</v>
      </c>
      <c r="BC256" t="s">
        <v>234</v>
      </c>
      <c r="BD256" t="s">
        <v>234</v>
      </c>
      <c r="BE256" t="s">
        <v>234</v>
      </c>
      <c r="BH256" t="s">
        <v>236</v>
      </c>
      <c r="BI256" t="s">
        <v>236</v>
      </c>
      <c r="BJ256" t="s">
        <v>234</v>
      </c>
      <c r="BK256" t="s">
        <v>241</v>
      </c>
      <c r="BL256" t="s">
        <v>236</v>
      </c>
      <c r="BM256" t="s">
        <v>236</v>
      </c>
      <c r="BN256" t="s">
        <v>236</v>
      </c>
      <c r="BO256" t="s">
        <v>236</v>
      </c>
      <c r="BP256" t="s">
        <v>236</v>
      </c>
      <c r="BQ256" t="s">
        <v>236</v>
      </c>
      <c r="BR256" t="s">
        <v>236</v>
      </c>
      <c r="BS256" t="s">
        <v>236</v>
      </c>
      <c r="BT256" t="s">
        <v>236</v>
      </c>
      <c r="BW256" t="s">
        <v>236</v>
      </c>
      <c r="BX256" t="s">
        <v>236</v>
      </c>
      <c r="BY256" t="s">
        <v>236</v>
      </c>
      <c r="BZ256" t="s">
        <v>236</v>
      </c>
      <c r="CA256" t="s">
        <v>236</v>
      </c>
      <c r="CB256" t="s">
        <v>236</v>
      </c>
      <c r="CC256" t="s">
        <v>238</v>
      </c>
      <c r="CD256" t="s">
        <v>234</v>
      </c>
      <c r="CE256" t="s">
        <v>234</v>
      </c>
      <c r="CF256" t="s">
        <v>234</v>
      </c>
      <c r="CG256" t="s">
        <v>234</v>
      </c>
      <c r="CH256" t="s">
        <v>236</v>
      </c>
      <c r="CK256" t="s">
        <v>234</v>
      </c>
      <c r="CL256" t="s">
        <v>234</v>
      </c>
      <c r="CM256" t="s">
        <v>234</v>
      </c>
      <c r="CN256" t="s">
        <v>234</v>
      </c>
      <c r="CO256" t="s">
        <v>234</v>
      </c>
      <c r="CP256" t="s">
        <v>234</v>
      </c>
      <c r="CQ256" t="s">
        <v>234</v>
      </c>
      <c r="DF256" t="s">
        <v>234</v>
      </c>
      <c r="DG256" t="s">
        <v>234</v>
      </c>
      <c r="DH256" t="s">
        <v>234</v>
      </c>
      <c r="DI256" t="s">
        <v>234</v>
      </c>
      <c r="DJ256" t="s">
        <v>234</v>
      </c>
      <c r="DK256" t="s">
        <v>234</v>
      </c>
      <c r="DL256" t="s">
        <v>234</v>
      </c>
      <c r="DM256" t="s">
        <v>234</v>
      </c>
      <c r="DN256" t="s">
        <v>234</v>
      </c>
      <c r="DO256" t="s">
        <v>234</v>
      </c>
      <c r="DP256" t="s">
        <v>234</v>
      </c>
      <c r="DQ256" t="s">
        <v>234</v>
      </c>
      <c r="DR256" t="s">
        <v>234</v>
      </c>
      <c r="DS256" t="s">
        <v>234</v>
      </c>
      <c r="DT256" t="s">
        <v>234</v>
      </c>
      <c r="DX256" t="s">
        <v>234</v>
      </c>
      <c r="DY256" t="s">
        <v>234</v>
      </c>
      <c r="DZ256" t="s">
        <v>234</v>
      </c>
      <c r="EA256" t="s">
        <v>234</v>
      </c>
      <c r="EB256" t="s">
        <v>237</v>
      </c>
      <c r="EC256" t="s">
        <v>234</v>
      </c>
      <c r="ED256" t="s">
        <v>234</v>
      </c>
      <c r="EE256" t="s">
        <v>234</v>
      </c>
      <c r="EF256" t="s">
        <v>234</v>
      </c>
      <c r="EG256" t="s">
        <v>234</v>
      </c>
      <c r="EH256" t="s">
        <v>234</v>
      </c>
      <c r="EI256" t="s">
        <v>234</v>
      </c>
      <c r="EJ256" t="s">
        <v>234</v>
      </c>
      <c r="EK256" t="s">
        <v>234</v>
      </c>
      <c r="EL256" t="s">
        <v>234</v>
      </c>
      <c r="EM256" t="s">
        <v>234</v>
      </c>
      <c r="EN256" t="s">
        <v>234</v>
      </c>
      <c r="EO256" t="s">
        <v>241</v>
      </c>
      <c r="EP256" t="s">
        <v>234</v>
      </c>
      <c r="EQ256" t="s">
        <v>234</v>
      </c>
      <c r="ER256" t="s">
        <v>234</v>
      </c>
      <c r="ES256" t="s">
        <v>234</v>
      </c>
      <c r="ET256" t="s">
        <v>234</v>
      </c>
      <c r="EU256" t="s">
        <v>234</v>
      </c>
      <c r="EV256" t="s">
        <v>234</v>
      </c>
      <c r="EW256" t="s">
        <v>234</v>
      </c>
      <c r="EX256" t="s">
        <v>234</v>
      </c>
      <c r="EY256" t="s">
        <v>234</v>
      </c>
      <c r="EZ256" t="s">
        <v>234</v>
      </c>
      <c r="FA256" t="s">
        <v>234</v>
      </c>
      <c r="FB256" t="s">
        <v>234</v>
      </c>
      <c r="FC256" t="s">
        <v>234</v>
      </c>
      <c r="FD256" t="s">
        <v>234</v>
      </c>
      <c r="FE256" t="s">
        <v>234</v>
      </c>
      <c r="FF256" t="s">
        <v>234</v>
      </c>
      <c r="FG256" t="s">
        <v>234</v>
      </c>
      <c r="FH256" t="s">
        <v>234</v>
      </c>
      <c r="FI256" t="s">
        <v>234</v>
      </c>
      <c r="FJ256" t="s">
        <v>234</v>
      </c>
      <c r="FK256" t="s">
        <v>234</v>
      </c>
      <c r="FL256" t="s">
        <v>234</v>
      </c>
      <c r="FM256" t="s">
        <v>234</v>
      </c>
      <c r="FN256" t="s">
        <v>234</v>
      </c>
      <c r="FO256" t="s">
        <v>234</v>
      </c>
      <c r="FP256" t="s">
        <v>234</v>
      </c>
      <c r="FQ256" t="s">
        <v>234</v>
      </c>
      <c r="FR256" t="s">
        <v>234</v>
      </c>
      <c r="FU256" t="s">
        <v>235</v>
      </c>
      <c r="FV256" t="s">
        <v>234</v>
      </c>
      <c r="FW256" t="s">
        <v>234</v>
      </c>
      <c r="FX256" t="s">
        <v>234</v>
      </c>
      <c r="FY256" t="s">
        <v>234</v>
      </c>
      <c r="FZ256" t="s">
        <v>234</v>
      </c>
      <c r="GA256" t="s">
        <v>234</v>
      </c>
      <c r="GB256" t="s">
        <v>234</v>
      </c>
      <c r="GC256" t="s">
        <v>234</v>
      </c>
      <c r="GD256" t="s">
        <v>234</v>
      </c>
      <c r="GE256" t="s">
        <v>234</v>
      </c>
      <c r="GF256" t="s">
        <v>234</v>
      </c>
      <c r="GG256" t="s">
        <v>234</v>
      </c>
      <c r="GH256" t="s">
        <v>234</v>
      </c>
      <c r="GI256" t="s">
        <v>234</v>
      </c>
      <c r="GJ256" t="s">
        <v>234</v>
      </c>
      <c r="GK256" t="s">
        <v>234</v>
      </c>
      <c r="GL256" t="s">
        <v>234</v>
      </c>
      <c r="GM256" t="s">
        <v>234</v>
      </c>
      <c r="GN256" t="s">
        <v>234</v>
      </c>
      <c r="GO256" t="s">
        <v>234</v>
      </c>
      <c r="GP256" t="s">
        <v>234</v>
      </c>
      <c r="GQ256" t="s">
        <v>234</v>
      </c>
      <c r="GR256" t="s">
        <v>234</v>
      </c>
      <c r="GS256" t="s">
        <v>234</v>
      </c>
      <c r="GT256" t="s">
        <v>234</v>
      </c>
      <c r="GU256" t="s">
        <v>234</v>
      </c>
      <c r="GV256" t="s">
        <v>234</v>
      </c>
      <c r="GW256" t="s">
        <v>234</v>
      </c>
      <c r="GX256" t="s">
        <v>234</v>
      </c>
      <c r="GY256" t="s">
        <v>234</v>
      </c>
      <c r="GZ256" t="s">
        <v>234</v>
      </c>
      <c r="HA256" t="s">
        <v>234</v>
      </c>
      <c r="HB256" t="s">
        <v>234</v>
      </c>
      <c r="HC256" t="s">
        <v>234</v>
      </c>
      <c r="HD256" t="s">
        <v>234</v>
      </c>
      <c r="HE256" t="s">
        <v>234</v>
      </c>
      <c r="HF256" t="s">
        <v>234</v>
      </c>
      <c r="HG256" t="s">
        <v>234</v>
      </c>
      <c r="HH256" t="s">
        <v>234</v>
      </c>
      <c r="HI256" t="s">
        <v>234</v>
      </c>
      <c r="HJ256" t="s">
        <v>234</v>
      </c>
      <c r="HK256" t="s">
        <v>234</v>
      </c>
      <c r="HL256" t="s">
        <v>234</v>
      </c>
      <c r="HM256" t="s">
        <v>234</v>
      </c>
      <c r="HN256" t="s">
        <v>234</v>
      </c>
      <c r="HO256" t="s">
        <v>234</v>
      </c>
      <c r="HP256" t="s">
        <v>234</v>
      </c>
    </row>
    <row r="257" spans="1:224" x14ac:dyDescent="0.2">
      <c r="A257" t="s">
        <v>493</v>
      </c>
      <c r="B257" t="s">
        <v>236</v>
      </c>
      <c r="C257" t="s">
        <v>236</v>
      </c>
      <c r="D257" t="s">
        <v>236</v>
      </c>
      <c r="E257" t="s">
        <v>236</v>
      </c>
      <c r="F257" t="s">
        <v>236</v>
      </c>
      <c r="G257" t="s">
        <v>236</v>
      </c>
      <c r="H257" t="s">
        <v>236</v>
      </c>
      <c r="I257" t="s">
        <v>236</v>
      </c>
      <c r="J257" t="s">
        <v>236</v>
      </c>
      <c r="K257" t="s">
        <v>236</v>
      </c>
      <c r="L257" t="s">
        <v>236</v>
      </c>
      <c r="M257" t="s">
        <v>238</v>
      </c>
      <c r="N257" t="s">
        <v>236</v>
      </c>
      <c r="Q257" t="s">
        <v>236</v>
      </c>
      <c r="R257" t="s">
        <v>236</v>
      </c>
      <c r="S257" t="s">
        <v>236</v>
      </c>
      <c r="T257" t="s">
        <v>238</v>
      </c>
      <c r="U257" t="s">
        <v>236</v>
      </c>
      <c r="V257" t="s">
        <v>236</v>
      </c>
      <c r="W257" t="s">
        <v>236</v>
      </c>
      <c r="X257" t="s">
        <v>236</v>
      </c>
      <c r="Y257" t="s">
        <v>236</v>
      </c>
      <c r="Z257" t="s">
        <v>236</v>
      </c>
      <c r="AA257" t="s">
        <v>236</v>
      </c>
      <c r="AB257" t="s">
        <v>236</v>
      </c>
      <c r="AC257" t="s">
        <v>238</v>
      </c>
      <c r="AF257" t="s">
        <v>236</v>
      </c>
      <c r="AG257" t="s">
        <v>236</v>
      </c>
      <c r="AH257" t="s">
        <v>236</v>
      </c>
      <c r="AI257" t="s">
        <v>236</v>
      </c>
      <c r="AJ257" t="s">
        <v>236</v>
      </c>
      <c r="AK257" t="s">
        <v>236</v>
      </c>
      <c r="AL257" t="s">
        <v>236</v>
      </c>
      <c r="AM257" t="s">
        <v>236</v>
      </c>
      <c r="AN257" t="s">
        <v>236</v>
      </c>
      <c r="AO257" t="s">
        <v>236</v>
      </c>
      <c r="AP257" t="s">
        <v>236</v>
      </c>
      <c r="AQ257" t="s">
        <v>236</v>
      </c>
      <c r="AR257" t="s">
        <v>236</v>
      </c>
      <c r="AU257" t="s">
        <v>236</v>
      </c>
      <c r="AV257" t="s">
        <v>236</v>
      </c>
      <c r="AW257" t="s">
        <v>236</v>
      </c>
      <c r="AX257" t="s">
        <v>236</v>
      </c>
      <c r="AY257" t="s">
        <v>236</v>
      </c>
      <c r="AZ257" t="s">
        <v>238</v>
      </c>
      <c r="BA257" t="s">
        <v>236</v>
      </c>
      <c r="BB257" t="s">
        <v>236</v>
      </c>
      <c r="BC257" t="s">
        <v>236</v>
      </c>
      <c r="BD257" t="s">
        <v>236</v>
      </c>
      <c r="BE257" t="s">
        <v>236</v>
      </c>
      <c r="BH257" t="s">
        <v>236</v>
      </c>
      <c r="BI257" t="s">
        <v>236</v>
      </c>
      <c r="BJ257" t="s">
        <v>236</v>
      </c>
      <c r="BK257" t="s">
        <v>236</v>
      </c>
      <c r="BL257" t="s">
        <v>236</v>
      </c>
      <c r="BM257" t="s">
        <v>236</v>
      </c>
      <c r="BN257" t="s">
        <v>236</v>
      </c>
      <c r="BO257" t="s">
        <v>236</v>
      </c>
      <c r="BP257" t="s">
        <v>236</v>
      </c>
      <c r="BQ257" t="s">
        <v>236</v>
      </c>
      <c r="BR257" t="s">
        <v>236</v>
      </c>
      <c r="BS257" t="s">
        <v>236</v>
      </c>
      <c r="BT257" t="s">
        <v>236</v>
      </c>
      <c r="BW257" t="s">
        <v>236</v>
      </c>
      <c r="BX257" t="s">
        <v>236</v>
      </c>
      <c r="BY257" t="s">
        <v>236</v>
      </c>
      <c r="BZ257" t="s">
        <v>236</v>
      </c>
      <c r="CA257" t="s">
        <v>236</v>
      </c>
      <c r="CB257" t="s">
        <v>236</v>
      </c>
      <c r="CC257" t="s">
        <v>238</v>
      </c>
      <c r="CD257" t="s">
        <v>236</v>
      </c>
      <c r="CE257" t="s">
        <v>236</v>
      </c>
      <c r="CF257" t="s">
        <v>236</v>
      </c>
      <c r="CG257" t="s">
        <v>236</v>
      </c>
      <c r="CH257" t="s">
        <v>236</v>
      </c>
      <c r="CK257" t="s">
        <v>236</v>
      </c>
      <c r="CL257" t="s">
        <v>236</v>
      </c>
      <c r="CM257" t="s">
        <v>236</v>
      </c>
      <c r="CN257" t="s">
        <v>236</v>
      </c>
      <c r="CO257" t="s">
        <v>236</v>
      </c>
      <c r="CP257" t="s">
        <v>236</v>
      </c>
      <c r="CQ257" t="s">
        <v>236</v>
      </c>
      <c r="DF257" t="s">
        <v>236</v>
      </c>
      <c r="DG257" t="s">
        <v>236</v>
      </c>
      <c r="DH257" t="s">
        <v>236</v>
      </c>
      <c r="DI257" t="s">
        <v>236</v>
      </c>
      <c r="DJ257" t="s">
        <v>236</v>
      </c>
      <c r="DK257" t="s">
        <v>236</v>
      </c>
      <c r="DL257" t="s">
        <v>236</v>
      </c>
      <c r="DM257" t="s">
        <v>236</v>
      </c>
      <c r="DN257" t="s">
        <v>236</v>
      </c>
      <c r="DO257" t="s">
        <v>236</v>
      </c>
      <c r="DP257" t="s">
        <v>236</v>
      </c>
      <c r="DQ257" t="s">
        <v>236</v>
      </c>
      <c r="DR257" t="s">
        <v>236</v>
      </c>
      <c r="DS257" t="s">
        <v>236</v>
      </c>
      <c r="DT257" t="s">
        <v>236</v>
      </c>
      <c r="DX257" t="s">
        <v>241</v>
      </c>
      <c r="DY257" t="s">
        <v>236</v>
      </c>
      <c r="DZ257" t="s">
        <v>236</v>
      </c>
      <c r="EA257" t="s">
        <v>236</v>
      </c>
      <c r="EB257" t="s">
        <v>235</v>
      </c>
      <c r="EC257" t="s">
        <v>236</v>
      </c>
      <c r="ED257" t="s">
        <v>236</v>
      </c>
      <c r="EE257" t="s">
        <v>236</v>
      </c>
      <c r="EF257" t="s">
        <v>236</v>
      </c>
      <c r="EG257" t="s">
        <v>236</v>
      </c>
      <c r="EH257" t="s">
        <v>236</v>
      </c>
      <c r="EI257" t="s">
        <v>236</v>
      </c>
      <c r="EJ257" t="s">
        <v>236</v>
      </c>
      <c r="EK257" t="s">
        <v>236</v>
      </c>
      <c r="EL257" t="s">
        <v>236</v>
      </c>
      <c r="EM257" t="s">
        <v>236</v>
      </c>
      <c r="EN257" t="s">
        <v>236</v>
      </c>
      <c r="EO257" t="s">
        <v>236</v>
      </c>
      <c r="EP257" t="s">
        <v>236</v>
      </c>
      <c r="EQ257" t="s">
        <v>236</v>
      </c>
      <c r="ER257" t="s">
        <v>236</v>
      </c>
      <c r="ES257" t="s">
        <v>236</v>
      </c>
      <c r="ET257" t="s">
        <v>236</v>
      </c>
      <c r="EU257" t="s">
        <v>236</v>
      </c>
      <c r="EV257" t="s">
        <v>236</v>
      </c>
      <c r="EW257" t="s">
        <v>236</v>
      </c>
      <c r="EX257" t="s">
        <v>236</v>
      </c>
      <c r="EY257" t="s">
        <v>236</v>
      </c>
      <c r="EZ257" t="s">
        <v>236</v>
      </c>
      <c r="FA257" t="s">
        <v>236</v>
      </c>
      <c r="FB257" t="s">
        <v>236</v>
      </c>
      <c r="FC257" t="s">
        <v>236</v>
      </c>
      <c r="FD257" t="s">
        <v>236</v>
      </c>
      <c r="FE257" t="s">
        <v>236</v>
      </c>
      <c r="FF257" t="s">
        <v>236</v>
      </c>
      <c r="FG257" t="s">
        <v>241</v>
      </c>
      <c r="FH257" t="s">
        <v>236</v>
      </c>
      <c r="FI257" t="s">
        <v>236</v>
      </c>
      <c r="FJ257" t="s">
        <v>236</v>
      </c>
      <c r="FK257" t="s">
        <v>236</v>
      </c>
      <c r="FL257" t="s">
        <v>236</v>
      </c>
      <c r="FM257" t="s">
        <v>236</v>
      </c>
      <c r="FN257" t="s">
        <v>236</v>
      </c>
      <c r="FO257" t="s">
        <v>236</v>
      </c>
      <c r="FP257" t="s">
        <v>236</v>
      </c>
      <c r="FQ257" t="s">
        <v>236</v>
      </c>
      <c r="FR257" t="s">
        <v>236</v>
      </c>
      <c r="FU257" t="s">
        <v>236</v>
      </c>
      <c r="FV257" t="s">
        <v>236</v>
      </c>
      <c r="FW257" t="s">
        <v>236</v>
      </c>
      <c r="FX257" t="s">
        <v>236</v>
      </c>
      <c r="FY257" t="s">
        <v>236</v>
      </c>
      <c r="FZ257" t="s">
        <v>236</v>
      </c>
      <c r="GA257" t="s">
        <v>236</v>
      </c>
      <c r="GB257" t="s">
        <v>236</v>
      </c>
      <c r="GC257" t="s">
        <v>236</v>
      </c>
      <c r="GD257" t="s">
        <v>236</v>
      </c>
      <c r="GE257" t="s">
        <v>236</v>
      </c>
      <c r="GF257" t="s">
        <v>236</v>
      </c>
      <c r="GG257" t="s">
        <v>236</v>
      </c>
      <c r="GH257" t="s">
        <v>236</v>
      </c>
      <c r="GI257" t="s">
        <v>236</v>
      </c>
      <c r="GJ257" t="s">
        <v>241</v>
      </c>
      <c r="GK257" t="s">
        <v>236</v>
      </c>
      <c r="GL257" t="s">
        <v>241</v>
      </c>
      <c r="GM257" t="s">
        <v>236</v>
      </c>
      <c r="GN257" t="s">
        <v>236</v>
      </c>
      <c r="GO257" t="s">
        <v>236</v>
      </c>
      <c r="GP257" t="s">
        <v>236</v>
      </c>
      <c r="GQ257" t="s">
        <v>236</v>
      </c>
      <c r="GR257" t="s">
        <v>236</v>
      </c>
      <c r="GS257" t="s">
        <v>236</v>
      </c>
      <c r="GT257" t="s">
        <v>236</v>
      </c>
      <c r="GU257" t="s">
        <v>236</v>
      </c>
      <c r="GV257" t="s">
        <v>236</v>
      </c>
      <c r="GW257" t="s">
        <v>236</v>
      </c>
      <c r="GX257" t="s">
        <v>236</v>
      </c>
      <c r="GY257" t="s">
        <v>236</v>
      </c>
      <c r="GZ257" t="s">
        <v>236</v>
      </c>
      <c r="HA257" t="s">
        <v>236</v>
      </c>
      <c r="HB257" t="s">
        <v>236</v>
      </c>
      <c r="HC257" t="s">
        <v>236</v>
      </c>
      <c r="HD257" t="s">
        <v>236</v>
      </c>
      <c r="HE257" t="s">
        <v>241</v>
      </c>
      <c r="HF257" t="s">
        <v>236</v>
      </c>
      <c r="HG257" t="s">
        <v>236</v>
      </c>
      <c r="HH257" t="s">
        <v>236</v>
      </c>
      <c r="HI257" t="s">
        <v>236</v>
      </c>
      <c r="HJ257" t="s">
        <v>236</v>
      </c>
      <c r="HK257" t="s">
        <v>236</v>
      </c>
      <c r="HL257" t="s">
        <v>236</v>
      </c>
      <c r="HM257" t="s">
        <v>236</v>
      </c>
      <c r="HN257" t="s">
        <v>236</v>
      </c>
      <c r="HO257" t="s">
        <v>236</v>
      </c>
      <c r="HP257" t="s">
        <v>236</v>
      </c>
    </row>
    <row r="258" spans="1:224" x14ac:dyDescent="0.2">
      <c r="A258" t="s">
        <v>494</v>
      </c>
      <c r="B258" t="s">
        <v>234</v>
      </c>
      <c r="C258" t="s">
        <v>234</v>
      </c>
      <c r="D258" t="s">
        <v>234</v>
      </c>
      <c r="E258" t="s">
        <v>234</v>
      </c>
      <c r="F258" t="s">
        <v>234</v>
      </c>
      <c r="G258" t="s">
        <v>234</v>
      </c>
      <c r="H258" t="s">
        <v>234</v>
      </c>
      <c r="I258" t="s">
        <v>234</v>
      </c>
      <c r="J258" t="s">
        <v>234</v>
      </c>
      <c r="K258" t="s">
        <v>234</v>
      </c>
      <c r="L258" t="s">
        <v>234</v>
      </c>
      <c r="M258" t="s">
        <v>234</v>
      </c>
      <c r="N258" t="s">
        <v>234</v>
      </c>
      <c r="Q258" t="s">
        <v>234</v>
      </c>
      <c r="R258" t="s">
        <v>234</v>
      </c>
      <c r="S258" t="s">
        <v>234</v>
      </c>
      <c r="T258" t="s">
        <v>241</v>
      </c>
      <c r="U258" t="s">
        <v>234</v>
      </c>
      <c r="V258" t="s">
        <v>234</v>
      </c>
      <c r="W258" t="s">
        <v>236</v>
      </c>
      <c r="X258" t="s">
        <v>234</v>
      </c>
      <c r="Y258" t="s">
        <v>234</v>
      </c>
      <c r="Z258" t="s">
        <v>236</v>
      </c>
      <c r="AA258" t="s">
        <v>234</v>
      </c>
      <c r="AB258" t="s">
        <v>234</v>
      </c>
      <c r="AC258" t="s">
        <v>237</v>
      </c>
      <c r="AF258" t="s">
        <v>234</v>
      </c>
      <c r="AG258" t="s">
        <v>234</v>
      </c>
      <c r="AH258" t="s">
        <v>236</v>
      </c>
      <c r="AI258" t="s">
        <v>234</v>
      </c>
      <c r="AJ258" t="s">
        <v>237</v>
      </c>
      <c r="AK258" t="s">
        <v>234</v>
      </c>
      <c r="AL258" t="s">
        <v>234</v>
      </c>
      <c r="AM258" t="s">
        <v>234</v>
      </c>
      <c r="AN258" t="s">
        <v>234</v>
      </c>
      <c r="AO258" t="s">
        <v>234</v>
      </c>
      <c r="AP258" t="s">
        <v>234</v>
      </c>
      <c r="AQ258" t="s">
        <v>234</v>
      </c>
      <c r="AR258" t="s">
        <v>237</v>
      </c>
      <c r="AU258" t="s">
        <v>234</v>
      </c>
      <c r="AV258" t="s">
        <v>234</v>
      </c>
      <c r="AW258" t="s">
        <v>234</v>
      </c>
      <c r="AX258" t="s">
        <v>236</v>
      </c>
      <c r="AY258" t="s">
        <v>241</v>
      </c>
      <c r="AZ258" t="s">
        <v>234</v>
      </c>
      <c r="BA258" t="s">
        <v>234</v>
      </c>
      <c r="BB258" t="s">
        <v>241</v>
      </c>
      <c r="BC258" t="s">
        <v>234</v>
      </c>
      <c r="BD258" t="s">
        <v>234</v>
      </c>
      <c r="BE258" t="s">
        <v>234</v>
      </c>
      <c r="BH258" t="s">
        <v>234</v>
      </c>
      <c r="BI258" t="s">
        <v>234</v>
      </c>
      <c r="BJ258" t="s">
        <v>234</v>
      </c>
      <c r="BK258" t="s">
        <v>241</v>
      </c>
      <c r="BL258" t="s">
        <v>234</v>
      </c>
      <c r="BM258" t="s">
        <v>234</v>
      </c>
      <c r="BN258" t="s">
        <v>234</v>
      </c>
      <c r="BO258" t="s">
        <v>234</v>
      </c>
      <c r="BP258" t="s">
        <v>234</v>
      </c>
      <c r="BQ258" t="s">
        <v>234</v>
      </c>
      <c r="BR258" t="s">
        <v>234</v>
      </c>
      <c r="BS258" t="s">
        <v>234</v>
      </c>
      <c r="BT258" t="s">
        <v>236</v>
      </c>
      <c r="BW258" t="s">
        <v>234</v>
      </c>
      <c r="BX258" t="s">
        <v>234</v>
      </c>
      <c r="BY258" t="s">
        <v>234</v>
      </c>
      <c r="BZ258" t="s">
        <v>234</v>
      </c>
      <c r="CA258" t="s">
        <v>234</v>
      </c>
      <c r="CB258" t="s">
        <v>234</v>
      </c>
      <c r="CC258" t="s">
        <v>238</v>
      </c>
      <c r="CD258" t="s">
        <v>234</v>
      </c>
      <c r="CE258" t="s">
        <v>234</v>
      </c>
      <c r="CF258" t="s">
        <v>234</v>
      </c>
      <c r="CG258" t="s">
        <v>234</v>
      </c>
      <c r="CH258" t="s">
        <v>234</v>
      </c>
      <c r="CK258" t="s">
        <v>234</v>
      </c>
      <c r="CL258" t="s">
        <v>234</v>
      </c>
      <c r="CM258" t="s">
        <v>234</v>
      </c>
      <c r="CN258" t="s">
        <v>234</v>
      </c>
      <c r="CO258" t="s">
        <v>234</v>
      </c>
      <c r="CP258" t="s">
        <v>234</v>
      </c>
      <c r="CQ258" t="s">
        <v>234</v>
      </c>
      <c r="DF258" t="s">
        <v>234</v>
      </c>
      <c r="DG258" t="s">
        <v>234</v>
      </c>
      <c r="DH258" t="s">
        <v>234</v>
      </c>
      <c r="DI258" t="s">
        <v>234</v>
      </c>
      <c r="DJ258" t="s">
        <v>234</v>
      </c>
      <c r="DK258" t="s">
        <v>234</v>
      </c>
      <c r="DL258" t="s">
        <v>234</v>
      </c>
      <c r="DM258" t="s">
        <v>234</v>
      </c>
      <c r="DN258" t="s">
        <v>234</v>
      </c>
      <c r="DO258" t="s">
        <v>234</v>
      </c>
      <c r="DP258" t="s">
        <v>234</v>
      </c>
      <c r="DQ258" t="s">
        <v>234</v>
      </c>
      <c r="DR258" t="s">
        <v>234</v>
      </c>
      <c r="DS258" t="s">
        <v>234</v>
      </c>
      <c r="DT258" t="s">
        <v>234</v>
      </c>
      <c r="DX258" t="s">
        <v>234</v>
      </c>
      <c r="DY258" t="s">
        <v>234</v>
      </c>
      <c r="DZ258" t="s">
        <v>234</v>
      </c>
      <c r="EA258" t="s">
        <v>234</v>
      </c>
      <c r="EB258" t="s">
        <v>234</v>
      </c>
      <c r="EC258" t="s">
        <v>234</v>
      </c>
      <c r="ED258" t="s">
        <v>234</v>
      </c>
      <c r="EE258" t="s">
        <v>234</v>
      </c>
      <c r="EF258" t="s">
        <v>234</v>
      </c>
      <c r="EG258" t="s">
        <v>234</v>
      </c>
      <c r="EH258" t="s">
        <v>234</v>
      </c>
      <c r="EI258" t="s">
        <v>234</v>
      </c>
      <c r="EJ258" t="s">
        <v>234</v>
      </c>
      <c r="EK258" t="s">
        <v>234</v>
      </c>
      <c r="EL258" t="s">
        <v>234</v>
      </c>
      <c r="EM258" t="s">
        <v>234</v>
      </c>
      <c r="EN258" t="s">
        <v>234</v>
      </c>
      <c r="EO258" t="s">
        <v>234</v>
      </c>
      <c r="EP258" t="s">
        <v>234</v>
      </c>
      <c r="EQ258" t="s">
        <v>234</v>
      </c>
      <c r="ER258" t="s">
        <v>234</v>
      </c>
      <c r="ES258" t="s">
        <v>234</v>
      </c>
      <c r="ET258" t="s">
        <v>234</v>
      </c>
      <c r="EU258" t="s">
        <v>234</v>
      </c>
      <c r="EV258" t="s">
        <v>234</v>
      </c>
      <c r="EW258" t="s">
        <v>234</v>
      </c>
      <c r="EX258" t="s">
        <v>234</v>
      </c>
      <c r="EY258" t="s">
        <v>234</v>
      </c>
      <c r="EZ258" t="s">
        <v>234</v>
      </c>
      <c r="FA258" t="s">
        <v>234</v>
      </c>
      <c r="FB258" t="s">
        <v>234</v>
      </c>
      <c r="FC258" t="s">
        <v>234</v>
      </c>
      <c r="FD258" t="s">
        <v>234</v>
      </c>
      <c r="FE258" t="s">
        <v>234</v>
      </c>
      <c r="FF258" t="s">
        <v>234</v>
      </c>
      <c r="FG258" t="s">
        <v>234</v>
      </c>
      <c r="FH258" t="s">
        <v>234</v>
      </c>
      <c r="FI258" t="s">
        <v>234</v>
      </c>
      <c r="FJ258" t="s">
        <v>234</v>
      </c>
      <c r="FK258" t="s">
        <v>234</v>
      </c>
      <c r="FL258" t="s">
        <v>234</v>
      </c>
      <c r="FM258" t="s">
        <v>234</v>
      </c>
      <c r="FN258" t="s">
        <v>241</v>
      </c>
      <c r="FO258" t="s">
        <v>234</v>
      </c>
      <c r="FP258" t="s">
        <v>234</v>
      </c>
      <c r="FQ258" t="s">
        <v>234</v>
      </c>
      <c r="FR258" t="s">
        <v>234</v>
      </c>
      <c r="FU258" t="s">
        <v>234</v>
      </c>
      <c r="FV258" t="s">
        <v>234</v>
      </c>
      <c r="FW258" t="s">
        <v>234</v>
      </c>
      <c r="FX258" t="s">
        <v>234</v>
      </c>
      <c r="FY258" t="s">
        <v>234</v>
      </c>
      <c r="FZ258" t="s">
        <v>234</v>
      </c>
      <c r="GA258" t="s">
        <v>234</v>
      </c>
      <c r="GB258" t="s">
        <v>234</v>
      </c>
      <c r="GC258" t="s">
        <v>234</v>
      </c>
      <c r="GD258" t="s">
        <v>234</v>
      </c>
      <c r="GE258" t="s">
        <v>234</v>
      </c>
      <c r="GF258" t="s">
        <v>234</v>
      </c>
      <c r="GG258" t="s">
        <v>234</v>
      </c>
      <c r="GH258" t="s">
        <v>234</v>
      </c>
      <c r="GI258" t="s">
        <v>234</v>
      </c>
      <c r="GJ258" t="s">
        <v>234</v>
      </c>
      <c r="GK258" t="s">
        <v>234</v>
      </c>
      <c r="GL258" t="s">
        <v>234</v>
      </c>
      <c r="GM258" t="s">
        <v>234</v>
      </c>
      <c r="GN258" t="s">
        <v>234</v>
      </c>
      <c r="GO258" t="s">
        <v>234</v>
      </c>
      <c r="GP258" t="s">
        <v>234</v>
      </c>
      <c r="GQ258" t="s">
        <v>234</v>
      </c>
      <c r="GR258" t="s">
        <v>234</v>
      </c>
      <c r="GS258" t="s">
        <v>234</v>
      </c>
      <c r="GT258" t="s">
        <v>234</v>
      </c>
      <c r="GU258" t="s">
        <v>234</v>
      </c>
      <c r="GV258" t="s">
        <v>234</v>
      </c>
      <c r="GW258" t="s">
        <v>234</v>
      </c>
      <c r="GX258" t="s">
        <v>234</v>
      </c>
      <c r="GY258" t="s">
        <v>234</v>
      </c>
      <c r="GZ258" t="s">
        <v>234</v>
      </c>
      <c r="HA258" t="s">
        <v>234</v>
      </c>
      <c r="HB258" t="s">
        <v>234</v>
      </c>
      <c r="HC258" t="s">
        <v>234</v>
      </c>
      <c r="HD258" t="s">
        <v>234</v>
      </c>
      <c r="HE258" t="s">
        <v>237</v>
      </c>
      <c r="HF258" t="s">
        <v>234</v>
      </c>
      <c r="HG258" t="s">
        <v>234</v>
      </c>
      <c r="HH258" t="s">
        <v>234</v>
      </c>
      <c r="HI258" t="s">
        <v>234</v>
      </c>
      <c r="HJ258" t="s">
        <v>234</v>
      </c>
      <c r="HK258" t="s">
        <v>234</v>
      </c>
      <c r="HL258" t="s">
        <v>234</v>
      </c>
      <c r="HM258" t="s">
        <v>234</v>
      </c>
      <c r="HN258" t="s">
        <v>234</v>
      </c>
      <c r="HO258" t="s">
        <v>234</v>
      </c>
      <c r="HP258" t="s">
        <v>234</v>
      </c>
    </row>
    <row r="259" spans="1:224" x14ac:dyDescent="0.2">
      <c r="A259" t="s">
        <v>495</v>
      </c>
      <c r="B259" t="s">
        <v>236</v>
      </c>
      <c r="C259" t="s">
        <v>236</v>
      </c>
      <c r="D259" t="s">
        <v>236</v>
      </c>
      <c r="E259" t="s">
        <v>234</v>
      </c>
      <c r="F259" t="s">
        <v>236</v>
      </c>
      <c r="G259" t="s">
        <v>236</v>
      </c>
      <c r="H259" t="s">
        <v>236</v>
      </c>
      <c r="I259" t="s">
        <v>236</v>
      </c>
      <c r="J259" t="s">
        <v>236</v>
      </c>
      <c r="K259" t="s">
        <v>236</v>
      </c>
      <c r="L259" t="s">
        <v>236</v>
      </c>
      <c r="M259" t="s">
        <v>236</v>
      </c>
      <c r="N259" t="s">
        <v>236</v>
      </c>
      <c r="Q259" t="s">
        <v>234</v>
      </c>
      <c r="R259" t="s">
        <v>234</v>
      </c>
      <c r="S259" t="s">
        <v>234</v>
      </c>
      <c r="T259" t="s">
        <v>234</v>
      </c>
      <c r="U259" t="s">
        <v>234</v>
      </c>
      <c r="V259" t="s">
        <v>234</v>
      </c>
      <c r="W259" t="s">
        <v>236</v>
      </c>
      <c r="X259" t="s">
        <v>234</v>
      </c>
      <c r="Y259" t="s">
        <v>234</v>
      </c>
      <c r="Z259" t="s">
        <v>236</v>
      </c>
      <c r="AA259" t="s">
        <v>234</v>
      </c>
      <c r="AB259" t="s">
        <v>234</v>
      </c>
      <c r="AC259" t="s">
        <v>234</v>
      </c>
      <c r="AF259" t="s">
        <v>236</v>
      </c>
      <c r="AG259" t="s">
        <v>236</v>
      </c>
      <c r="AH259" t="s">
        <v>236</v>
      </c>
      <c r="AI259" t="s">
        <v>236</v>
      </c>
      <c r="AJ259" t="s">
        <v>236</v>
      </c>
      <c r="AK259" t="s">
        <v>236</v>
      </c>
      <c r="AL259" t="s">
        <v>236</v>
      </c>
      <c r="AM259" t="s">
        <v>236</v>
      </c>
      <c r="AN259" t="s">
        <v>236</v>
      </c>
      <c r="AO259" t="s">
        <v>236</v>
      </c>
      <c r="AP259" t="s">
        <v>236</v>
      </c>
      <c r="AQ259" t="s">
        <v>236</v>
      </c>
      <c r="AR259" t="s">
        <v>236</v>
      </c>
      <c r="AU259" t="s">
        <v>234</v>
      </c>
      <c r="AV259" t="s">
        <v>234</v>
      </c>
      <c r="AW259" t="s">
        <v>236</v>
      </c>
      <c r="AX259" t="s">
        <v>236</v>
      </c>
      <c r="AY259" t="s">
        <v>234</v>
      </c>
      <c r="AZ259" t="s">
        <v>234</v>
      </c>
      <c r="BA259" t="s">
        <v>234</v>
      </c>
      <c r="BB259" t="s">
        <v>234</v>
      </c>
      <c r="BC259" t="s">
        <v>234</v>
      </c>
      <c r="BD259" t="s">
        <v>234</v>
      </c>
      <c r="BE259" t="s">
        <v>234</v>
      </c>
      <c r="BH259" t="s">
        <v>234</v>
      </c>
      <c r="BI259" t="s">
        <v>234</v>
      </c>
      <c r="BJ259" t="s">
        <v>234</v>
      </c>
      <c r="BK259" t="s">
        <v>234</v>
      </c>
      <c r="BL259" t="s">
        <v>234</v>
      </c>
      <c r="BM259" t="s">
        <v>234</v>
      </c>
      <c r="BN259" t="s">
        <v>234</v>
      </c>
      <c r="BO259" t="s">
        <v>234</v>
      </c>
      <c r="BP259" t="s">
        <v>234</v>
      </c>
      <c r="BQ259" t="s">
        <v>237</v>
      </c>
      <c r="BR259" t="s">
        <v>234</v>
      </c>
      <c r="BS259" t="s">
        <v>234</v>
      </c>
      <c r="BT259" t="s">
        <v>236</v>
      </c>
      <c r="BW259" t="s">
        <v>234</v>
      </c>
      <c r="BX259" t="s">
        <v>234</v>
      </c>
      <c r="BY259" t="s">
        <v>234</v>
      </c>
      <c r="BZ259" t="s">
        <v>234</v>
      </c>
      <c r="CA259" t="s">
        <v>234</v>
      </c>
      <c r="CB259" t="s">
        <v>234</v>
      </c>
      <c r="CC259" t="s">
        <v>238</v>
      </c>
      <c r="CD259" t="s">
        <v>234</v>
      </c>
      <c r="CE259" t="s">
        <v>234</v>
      </c>
      <c r="CF259" t="s">
        <v>234</v>
      </c>
      <c r="CG259" t="s">
        <v>234</v>
      </c>
      <c r="CH259" t="s">
        <v>234</v>
      </c>
      <c r="CK259" t="s">
        <v>236</v>
      </c>
      <c r="CL259" t="s">
        <v>236</v>
      </c>
      <c r="CM259" t="s">
        <v>234</v>
      </c>
      <c r="CN259" t="s">
        <v>234</v>
      </c>
      <c r="CO259" t="s">
        <v>236</v>
      </c>
      <c r="CP259" t="s">
        <v>234</v>
      </c>
      <c r="CQ259" t="s">
        <v>234</v>
      </c>
      <c r="DF259" t="s">
        <v>234</v>
      </c>
      <c r="DG259" t="s">
        <v>234</v>
      </c>
      <c r="DH259" t="s">
        <v>234</v>
      </c>
      <c r="DI259" t="s">
        <v>234</v>
      </c>
      <c r="DJ259" t="s">
        <v>234</v>
      </c>
      <c r="DK259" t="s">
        <v>234</v>
      </c>
      <c r="DL259" t="s">
        <v>234</v>
      </c>
      <c r="DM259" t="s">
        <v>236</v>
      </c>
      <c r="DN259" t="s">
        <v>236</v>
      </c>
      <c r="DO259" t="s">
        <v>236</v>
      </c>
      <c r="DP259" t="s">
        <v>236</v>
      </c>
      <c r="DQ259" t="s">
        <v>236</v>
      </c>
      <c r="DR259" t="s">
        <v>236</v>
      </c>
      <c r="DS259" t="s">
        <v>236</v>
      </c>
      <c r="DT259" t="s">
        <v>236</v>
      </c>
      <c r="DX259" t="s">
        <v>234</v>
      </c>
      <c r="DY259" t="s">
        <v>236</v>
      </c>
      <c r="DZ259" t="s">
        <v>241</v>
      </c>
      <c r="EA259" t="s">
        <v>234</v>
      </c>
      <c r="EB259" t="s">
        <v>235</v>
      </c>
      <c r="EC259" t="s">
        <v>234</v>
      </c>
      <c r="ED259" t="s">
        <v>236</v>
      </c>
      <c r="EE259" t="s">
        <v>236</v>
      </c>
      <c r="EF259" t="s">
        <v>236</v>
      </c>
      <c r="EG259" t="s">
        <v>236</v>
      </c>
      <c r="EH259" t="s">
        <v>236</v>
      </c>
      <c r="EI259" t="s">
        <v>236</v>
      </c>
      <c r="EJ259" t="s">
        <v>234</v>
      </c>
      <c r="EK259" t="s">
        <v>241</v>
      </c>
      <c r="EL259" t="s">
        <v>241</v>
      </c>
      <c r="EM259" t="s">
        <v>241</v>
      </c>
      <c r="EN259" t="s">
        <v>241</v>
      </c>
      <c r="EO259" t="s">
        <v>234</v>
      </c>
      <c r="EP259" t="s">
        <v>236</v>
      </c>
      <c r="EQ259" t="s">
        <v>236</v>
      </c>
      <c r="ER259" t="s">
        <v>236</v>
      </c>
      <c r="ES259" t="s">
        <v>236</v>
      </c>
      <c r="ET259" t="s">
        <v>236</v>
      </c>
      <c r="EU259" t="s">
        <v>236</v>
      </c>
      <c r="EV259" t="s">
        <v>236</v>
      </c>
      <c r="EW259" t="s">
        <v>236</v>
      </c>
      <c r="EX259" t="s">
        <v>236</v>
      </c>
      <c r="EY259" t="s">
        <v>236</v>
      </c>
      <c r="EZ259" t="s">
        <v>236</v>
      </c>
      <c r="FA259" t="s">
        <v>236</v>
      </c>
      <c r="FB259" t="s">
        <v>234</v>
      </c>
      <c r="FC259" t="s">
        <v>236</v>
      </c>
      <c r="FD259" t="s">
        <v>236</v>
      </c>
      <c r="FE259" t="s">
        <v>236</v>
      </c>
      <c r="FF259" t="s">
        <v>236</v>
      </c>
      <c r="FG259" t="s">
        <v>236</v>
      </c>
      <c r="FH259" t="s">
        <v>236</v>
      </c>
      <c r="FI259" t="s">
        <v>236</v>
      </c>
      <c r="FJ259" t="s">
        <v>236</v>
      </c>
      <c r="FK259" t="s">
        <v>236</v>
      </c>
      <c r="FL259" t="s">
        <v>236</v>
      </c>
      <c r="FM259" t="s">
        <v>236</v>
      </c>
      <c r="FN259" t="s">
        <v>236</v>
      </c>
      <c r="FO259" t="s">
        <v>236</v>
      </c>
      <c r="FP259" t="s">
        <v>236</v>
      </c>
      <c r="FQ259" t="s">
        <v>236</v>
      </c>
      <c r="FR259" t="s">
        <v>236</v>
      </c>
      <c r="FU259" t="s">
        <v>234</v>
      </c>
      <c r="FV259" t="s">
        <v>234</v>
      </c>
      <c r="FW259" t="s">
        <v>234</v>
      </c>
      <c r="FX259" t="s">
        <v>234</v>
      </c>
      <c r="FY259" t="s">
        <v>234</v>
      </c>
      <c r="FZ259" t="s">
        <v>234</v>
      </c>
      <c r="GA259" t="s">
        <v>236</v>
      </c>
      <c r="GB259" t="s">
        <v>236</v>
      </c>
      <c r="GC259" t="s">
        <v>236</v>
      </c>
      <c r="GD259" t="s">
        <v>236</v>
      </c>
      <c r="GE259" t="s">
        <v>236</v>
      </c>
      <c r="GF259" t="s">
        <v>236</v>
      </c>
      <c r="GG259" t="s">
        <v>241</v>
      </c>
      <c r="GH259" t="s">
        <v>241</v>
      </c>
      <c r="GI259" t="s">
        <v>236</v>
      </c>
      <c r="GJ259" t="s">
        <v>234</v>
      </c>
      <c r="GK259" t="s">
        <v>241</v>
      </c>
      <c r="GL259" t="s">
        <v>234</v>
      </c>
      <c r="GM259" t="s">
        <v>236</v>
      </c>
      <c r="GN259" t="s">
        <v>236</v>
      </c>
      <c r="GO259" t="s">
        <v>236</v>
      </c>
      <c r="GP259" t="s">
        <v>236</v>
      </c>
      <c r="GQ259" t="s">
        <v>236</v>
      </c>
      <c r="GR259" t="s">
        <v>236</v>
      </c>
      <c r="GS259" t="s">
        <v>236</v>
      </c>
      <c r="GT259" t="s">
        <v>236</v>
      </c>
      <c r="GU259" t="s">
        <v>236</v>
      </c>
      <c r="GV259" t="s">
        <v>236</v>
      </c>
      <c r="GW259" t="s">
        <v>236</v>
      </c>
      <c r="GX259" t="s">
        <v>236</v>
      </c>
      <c r="GY259" t="s">
        <v>236</v>
      </c>
      <c r="GZ259" t="s">
        <v>236</v>
      </c>
      <c r="HA259" t="s">
        <v>236</v>
      </c>
      <c r="HB259" t="s">
        <v>236</v>
      </c>
      <c r="HC259" t="s">
        <v>236</v>
      </c>
      <c r="HD259" t="s">
        <v>236</v>
      </c>
      <c r="HE259" t="s">
        <v>236</v>
      </c>
      <c r="HF259" t="s">
        <v>236</v>
      </c>
      <c r="HG259" t="s">
        <v>236</v>
      </c>
      <c r="HH259" t="s">
        <v>236</v>
      </c>
      <c r="HI259" t="s">
        <v>236</v>
      </c>
      <c r="HJ259" t="s">
        <v>236</v>
      </c>
      <c r="HK259" t="s">
        <v>236</v>
      </c>
      <c r="HL259" t="s">
        <v>236</v>
      </c>
      <c r="HM259" t="s">
        <v>236</v>
      </c>
      <c r="HN259" t="s">
        <v>236</v>
      </c>
      <c r="HO259" t="s">
        <v>236</v>
      </c>
      <c r="HP259" t="s">
        <v>236</v>
      </c>
    </row>
    <row r="260" spans="1:224" x14ac:dyDescent="0.2">
      <c r="A260" t="s">
        <v>496</v>
      </c>
      <c r="B260" t="s">
        <v>234</v>
      </c>
      <c r="C260" t="s">
        <v>234</v>
      </c>
      <c r="D260" t="s">
        <v>234</v>
      </c>
      <c r="E260" t="s">
        <v>234</v>
      </c>
      <c r="F260" t="s">
        <v>241</v>
      </c>
      <c r="G260" t="s">
        <v>236</v>
      </c>
      <c r="H260" t="s">
        <v>238</v>
      </c>
      <c r="I260" t="s">
        <v>238</v>
      </c>
      <c r="J260" t="s">
        <v>238</v>
      </c>
      <c r="K260" t="s">
        <v>238</v>
      </c>
      <c r="L260" t="s">
        <v>235</v>
      </c>
      <c r="M260" t="s">
        <v>238</v>
      </c>
      <c r="N260" t="s">
        <v>238</v>
      </c>
      <c r="Q260" t="s">
        <v>237</v>
      </c>
      <c r="R260" t="s">
        <v>234</v>
      </c>
      <c r="S260" t="s">
        <v>238</v>
      </c>
      <c r="T260" t="s">
        <v>234</v>
      </c>
      <c r="U260" t="s">
        <v>234</v>
      </c>
      <c r="V260" t="s">
        <v>234</v>
      </c>
      <c r="W260" t="s">
        <v>236</v>
      </c>
      <c r="X260" t="s">
        <v>234</v>
      </c>
      <c r="Y260" t="s">
        <v>234</v>
      </c>
      <c r="Z260" t="s">
        <v>236</v>
      </c>
      <c r="AA260" t="s">
        <v>238</v>
      </c>
      <c r="AB260" t="s">
        <v>234</v>
      </c>
      <c r="AC260" t="s">
        <v>234</v>
      </c>
      <c r="AF260" t="s">
        <v>234</v>
      </c>
      <c r="AG260" t="s">
        <v>241</v>
      </c>
      <c r="AH260" t="s">
        <v>236</v>
      </c>
      <c r="AI260" t="s">
        <v>234</v>
      </c>
      <c r="AJ260" t="s">
        <v>238</v>
      </c>
      <c r="AK260" t="s">
        <v>234</v>
      </c>
      <c r="AL260" t="s">
        <v>234</v>
      </c>
      <c r="AM260" t="s">
        <v>237</v>
      </c>
      <c r="AN260" t="s">
        <v>236</v>
      </c>
      <c r="AO260" t="s">
        <v>234</v>
      </c>
      <c r="AP260" t="s">
        <v>234</v>
      </c>
      <c r="AQ260" t="s">
        <v>241</v>
      </c>
      <c r="AR260" t="s">
        <v>234</v>
      </c>
      <c r="AU260" t="s">
        <v>236</v>
      </c>
      <c r="AV260" t="s">
        <v>241</v>
      </c>
      <c r="AW260" t="s">
        <v>234</v>
      </c>
      <c r="AX260" t="s">
        <v>236</v>
      </c>
      <c r="AY260" t="s">
        <v>234</v>
      </c>
      <c r="AZ260" t="s">
        <v>236</v>
      </c>
      <c r="BA260" t="s">
        <v>238</v>
      </c>
      <c r="BB260" t="s">
        <v>236</v>
      </c>
      <c r="BC260" t="s">
        <v>236</v>
      </c>
      <c r="BD260" t="s">
        <v>234</v>
      </c>
      <c r="BE260" t="s">
        <v>241</v>
      </c>
      <c r="BH260" t="s">
        <v>234</v>
      </c>
      <c r="BI260" t="s">
        <v>234</v>
      </c>
      <c r="BJ260" t="s">
        <v>234</v>
      </c>
      <c r="BK260" t="s">
        <v>241</v>
      </c>
      <c r="BL260" t="s">
        <v>238</v>
      </c>
      <c r="BM260" t="s">
        <v>236</v>
      </c>
      <c r="BN260" t="s">
        <v>236</v>
      </c>
      <c r="BO260" t="s">
        <v>234</v>
      </c>
      <c r="BP260" t="s">
        <v>234</v>
      </c>
      <c r="BQ260" t="s">
        <v>234</v>
      </c>
      <c r="BR260" t="s">
        <v>234</v>
      </c>
      <c r="BS260" t="s">
        <v>234</v>
      </c>
      <c r="BT260" t="s">
        <v>236</v>
      </c>
      <c r="BW260" t="s">
        <v>234</v>
      </c>
      <c r="BX260" t="s">
        <v>234</v>
      </c>
      <c r="BY260" t="s">
        <v>234</v>
      </c>
      <c r="BZ260" t="s">
        <v>234</v>
      </c>
      <c r="CA260" t="s">
        <v>234</v>
      </c>
      <c r="CB260" t="s">
        <v>234</v>
      </c>
      <c r="CC260" t="s">
        <v>238</v>
      </c>
      <c r="CD260" t="s">
        <v>234</v>
      </c>
      <c r="CE260" t="s">
        <v>234</v>
      </c>
      <c r="CF260" t="s">
        <v>234</v>
      </c>
      <c r="CG260" t="s">
        <v>234</v>
      </c>
      <c r="CH260" t="s">
        <v>234</v>
      </c>
      <c r="CK260" t="s">
        <v>234</v>
      </c>
      <c r="CL260" t="s">
        <v>236</v>
      </c>
      <c r="CM260" t="s">
        <v>234</v>
      </c>
      <c r="CN260" t="s">
        <v>234</v>
      </c>
      <c r="CO260" t="s">
        <v>234</v>
      </c>
      <c r="CP260" t="s">
        <v>234</v>
      </c>
      <c r="CQ260" t="s">
        <v>238</v>
      </c>
      <c r="DF260" t="s">
        <v>234</v>
      </c>
      <c r="DG260" t="s">
        <v>234</v>
      </c>
      <c r="DH260" t="s">
        <v>234</v>
      </c>
      <c r="DI260" t="s">
        <v>234</v>
      </c>
      <c r="DJ260" t="s">
        <v>234</v>
      </c>
      <c r="DK260" t="s">
        <v>234</v>
      </c>
      <c r="DL260" t="s">
        <v>234</v>
      </c>
      <c r="DM260" t="s">
        <v>234</v>
      </c>
      <c r="DN260" t="s">
        <v>234</v>
      </c>
      <c r="DO260" t="s">
        <v>234</v>
      </c>
      <c r="DP260" t="s">
        <v>234</v>
      </c>
      <c r="DQ260" t="s">
        <v>234</v>
      </c>
      <c r="DR260" t="s">
        <v>234</v>
      </c>
      <c r="DS260" t="s">
        <v>234</v>
      </c>
      <c r="DT260" t="s">
        <v>234</v>
      </c>
      <c r="DX260" t="s">
        <v>234</v>
      </c>
      <c r="DY260" t="s">
        <v>234</v>
      </c>
      <c r="DZ260" t="s">
        <v>234</v>
      </c>
      <c r="EA260" t="s">
        <v>234</v>
      </c>
      <c r="EB260" t="s">
        <v>234</v>
      </c>
      <c r="EC260" t="s">
        <v>234</v>
      </c>
      <c r="ED260" t="s">
        <v>234</v>
      </c>
      <c r="EE260" t="s">
        <v>234</v>
      </c>
      <c r="EF260" t="s">
        <v>234</v>
      </c>
      <c r="EG260" t="s">
        <v>234</v>
      </c>
      <c r="EH260" t="s">
        <v>234</v>
      </c>
      <c r="EI260" t="s">
        <v>234</v>
      </c>
      <c r="EJ260" t="s">
        <v>234</v>
      </c>
      <c r="EK260" t="s">
        <v>234</v>
      </c>
      <c r="EL260" t="s">
        <v>235</v>
      </c>
      <c r="EM260" t="s">
        <v>234</v>
      </c>
      <c r="EN260" t="s">
        <v>234</v>
      </c>
      <c r="EO260" t="s">
        <v>237</v>
      </c>
      <c r="EP260" t="s">
        <v>234</v>
      </c>
      <c r="EQ260" t="s">
        <v>238</v>
      </c>
      <c r="ER260" t="s">
        <v>234</v>
      </c>
      <c r="ES260" t="s">
        <v>237</v>
      </c>
      <c r="ET260" t="s">
        <v>234</v>
      </c>
      <c r="EU260" t="s">
        <v>234</v>
      </c>
      <c r="EV260" t="s">
        <v>234</v>
      </c>
      <c r="EW260" t="s">
        <v>234</v>
      </c>
      <c r="EX260" t="s">
        <v>234</v>
      </c>
      <c r="EY260" t="s">
        <v>234</v>
      </c>
      <c r="EZ260" t="s">
        <v>234</v>
      </c>
      <c r="FA260" t="s">
        <v>234</v>
      </c>
      <c r="FB260" t="s">
        <v>234</v>
      </c>
      <c r="FC260" t="s">
        <v>234</v>
      </c>
      <c r="FD260" t="s">
        <v>234</v>
      </c>
      <c r="FE260" t="s">
        <v>234</v>
      </c>
      <c r="FF260" t="s">
        <v>234</v>
      </c>
      <c r="FG260" t="s">
        <v>234</v>
      </c>
      <c r="FH260" t="s">
        <v>234</v>
      </c>
      <c r="FI260" t="s">
        <v>234</v>
      </c>
      <c r="FJ260" t="s">
        <v>234</v>
      </c>
      <c r="FK260" t="s">
        <v>234</v>
      </c>
      <c r="FL260" t="s">
        <v>234</v>
      </c>
      <c r="FM260" t="s">
        <v>234</v>
      </c>
      <c r="FN260" t="s">
        <v>234</v>
      </c>
      <c r="FO260" t="s">
        <v>236</v>
      </c>
      <c r="FP260" t="s">
        <v>234</v>
      </c>
      <c r="FQ260" t="s">
        <v>234</v>
      </c>
      <c r="FR260" t="s">
        <v>241</v>
      </c>
      <c r="FU260" t="s">
        <v>241</v>
      </c>
      <c r="FV260" t="s">
        <v>234</v>
      </c>
      <c r="FW260" t="s">
        <v>234</v>
      </c>
      <c r="FX260" t="s">
        <v>234</v>
      </c>
      <c r="FY260" t="s">
        <v>234</v>
      </c>
      <c r="FZ260" t="s">
        <v>234</v>
      </c>
      <c r="GA260" t="s">
        <v>234</v>
      </c>
      <c r="GB260" t="s">
        <v>234</v>
      </c>
      <c r="GC260" t="s">
        <v>234</v>
      </c>
      <c r="GD260" t="s">
        <v>234</v>
      </c>
      <c r="GE260" t="s">
        <v>234</v>
      </c>
      <c r="GF260" t="s">
        <v>234</v>
      </c>
      <c r="GG260" t="s">
        <v>234</v>
      </c>
      <c r="GH260" t="s">
        <v>234</v>
      </c>
      <c r="GI260" t="s">
        <v>234</v>
      </c>
      <c r="GJ260" t="s">
        <v>234</v>
      </c>
      <c r="GK260" t="s">
        <v>234</v>
      </c>
      <c r="GL260" t="s">
        <v>234</v>
      </c>
      <c r="GM260" t="s">
        <v>234</v>
      </c>
      <c r="GN260" t="s">
        <v>234</v>
      </c>
      <c r="GO260" t="s">
        <v>234</v>
      </c>
      <c r="GP260" t="s">
        <v>234</v>
      </c>
      <c r="GQ260" t="s">
        <v>234</v>
      </c>
      <c r="GR260" t="s">
        <v>234</v>
      </c>
      <c r="GS260" t="s">
        <v>234</v>
      </c>
      <c r="GT260" t="s">
        <v>234</v>
      </c>
      <c r="GU260" t="s">
        <v>234</v>
      </c>
      <c r="GV260" t="s">
        <v>234</v>
      </c>
      <c r="GW260" t="s">
        <v>234</v>
      </c>
      <c r="GX260" t="s">
        <v>234</v>
      </c>
      <c r="GY260" t="s">
        <v>234</v>
      </c>
      <c r="GZ260" t="s">
        <v>234</v>
      </c>
      <c r="HA260" t="s">
        <v>234</v>
      </c>
      <c r="HB260" t="s">
        <v>234</v>
      </c>
      <c r="HC260" t="s">
        <v>234</v>
      </c>
      <c r="HD260" t="s">
        <v>234</v>
      </c>
      <c r="HE260" t="s">
        <v>234</v>
      </c>
      <c r="HF260" t="s">
        <v>234</v>
      </c>
      <c r="HG260" t="s">
        <v>234</v>
      </c>
      <c r="HH260" t="s">
        <v>234</v>
      </c>
      <c r="HI260" t="s">
        <v>234</v>
      </c>
      <c r="HJ260" t="s">
        <v>234</v>
      </c>
      <c r="HK260" t="s">
        <v>234</v>
      </c>
      <c r="HL260" t="s">
        <v>234</v>
      </c>
      <c r="HM260" t="s">
        <v>234</v>
      </c>
      <c r="HN260" t="s">
        <v>241</v>
      </c>
      <c r="HO260" t="s">
        <v>234</v>
      </c>
      <c r="HP260" t="s">
        <v>234</v>
      </c>
    </row>
    <row r="261" spans="1:224" x14ac:dyDescent="0.2">
      <c r="A261" t="s">
        <v>497</v>
      </c>
      <c r="B261" t="s">
        <v>234</v>
      </c>
      <c r="C261" t="s">
        <v>234</v>
      </c>
      <c r="D261" t="s">
        <v>234</v>
      </c>
      <c r="E261" t="s">
        <v>234</v>
      </c>
      <c r="F261" t="s">
        <v>234</v>
      </c>
      <c r="G261" t="s">
        <v>234</v>
      </c>
      <c r="H261" t="s">
        <v>234</v>
      </c>
      <c r="I261" t="s">
        <v>235</v>
      </c>
      <c r="J261" t="s">
        <v>234</v>
      </c>
      <c r="K261" t="s">
        <v>234</v>
      </c>
      <c r="L261" t="s">
        <v>234</v>
      </c>
      <c r="M261" t="s">
        <v>234</v>
      </c>
      <c r="N261" t="s">
        <v>234</v>
      </c>
      <c r="Q261" t="s">
        <v>234</v>
      </c>
      <c r="R261" t="s">
        <v>234</v>
      </c>
      <c r="S261" t="s">
        <v>241</v>
      </c>
      <c r="T261" t="s">
        <v>234</v>
      </c>
      <c r="U261" t="s">
        <v>234</v>
      </c>
      <c r="V261" t="s">
        <v>234</v>
      </c>
      <c r="W261" t="s">
        <v>236</v>
      </c>
      <c r="X261" t="s">
        <v>234</v>
      </c>
      <c r="Y261" t="s">
        <v>234</v>
      </c>
      <c r="Z261" t="s">
        <v>236</v>
      </c>
      <c r="AA261" t="s">
        <v>234</v>
      </c>
      <c r="AB261" t="s">
        <v>234</v>
      </c>
      <c r="AC261" t="s">
        <v>234</v>
      </c>
      <c r="AF261" t="s">
        <v>234</v>
      </c>
      <c r="AG261" t="s">
        <v>234</v>
      </c>
      <c r="AH261" t="s">
        <v>236</v>
      </c>
      <c r="AI261" t="s">
        <v>234</v>
      </c>
      <c r="AJ261" t="s">
        <v>234</v>
      </c>
      <c r="AK261" t="s">
        <v>234</v>
      </c>
      <c r="AL261" t="s">
        <v>234</v>
      </c>
      <c r="AM261" t="s">
        <v>234</v>
      </c>
      <c r="AN261" t="s">
        <v>234</v>
      </c>
      <c r="AO261" t="s">
        <v>234</v>
      </c>
      <c r="AP261" t="s">
        <v>234</v>
      </c>
      <c r="AQ261" t="s">
        <v>234</v>
      </c>
      <c r="AR261" t="s">
        <v>234</v>
      </c>
      <c r="AU261" t="s">
        <v>234</v>
      </c>
      <c r="AV261" t="s">
        <v>234</v>
      </c>
      <c r="AW261" t="s">
        <v>234</v>
      </c>
      <c r="AX261" t="s">
        <v>236</v>
      </c>
      <c r="AY261" t="s">
        <v>234</v>
      </c>
      <c r="AZ261" t="s">
        <v>234</v>
      </c>
      <c r="BA261" t="s">
        <v>234</v>
      </c>
      <c r="BB261" t="s">
        <v>234</v>
      </c>
      <c r="BC261" t="s">
        <v>234</v>
      </c>
      <c r="BD261" t="s">
        <v>234</v>
      </c>
      <c r="BE261" t="s">
        <v>234</v>
      </c>
      <c r="BH261" t="s">
        <v>234</v>
      </c>
      <c r="BI261" t="s">
        <v>234</v>
      </c>
      <c r="BJ261" t="s">
        <v>234</v>
      </c>
      <c r="BK261" t="s">
        <v>234</v>
      </c>
      <c r="BL261" t="s">
        <v>234</v>
      </c>
      <c r="BM261" t="s">
        <v>234</v>
      </c>
      <c r="BN261" t="s">
        <v>234</v>
      </c>
      <c r="BO261" t="s">
        <v>234</v>
      </c>
      <c r="BP261" t="s">
        <v>234</v>
      </c>
      <c r="BQ261" t="s">
        <v>234</v>
      </c>
      <c r="BR261" t="s">
        <v>234</v>
      </c>
      <c r="BS261" t="s">
        <v>234</v>
      </c>
      <c r="BT261" t="s">
        <v>236</v>
      </c>
      <c r="BW261" t="s">
        <v>234</v>
      </c>
      <c r="BX261" t="s">
        <v>234</v>
      </c>
      <c r="BY261" t="s">
        <v>234</v>
      </c>
      <c r="BZ261" t="s">
        <v>234</v>
      </c>
      <c r="CA261" t="s">
        <v>234</v>
      </c>
      <c r="CB261" t="s">
        <v>234</v>
      </c>
      <c r="CC261" t="s">
        <v>238</v>
      </c>
      <c r="CD261" t="s">
        <v>234</v>
      </c>
      <c r="CE261" t="s">
        <v>234</v>
      </c>
      <c r="CF261" t="s">
        <v>234</v>
      </c>
      <c r="CG261" t="s">
        <v>234</v>
      </c>
      <c r="CH261" t="s">
        <v>234</v>
      </c>
      <c r="CK261" t="s">
        <v>234</v>
      </c>
      <c r="CL261" t="s">
        <v>234</v>
      </c>
      <c r="CM261" t="s">
        <v>234</v>
      </c>
      <c r="CN261" t="s">
        <v>234</v>
      </c>
      <c r="CO261" t="s">
        <v>234</v>
      </c>
      <c r="CP261" t="s">
        <v>234</v>
      </c>
      <c r="CQ261" t="s">
        <v>234</v>
      </c>
      <c r="DF261" t="s">
        <v>234</v>
      </c>
      <c r="DG261" t="s">
        <v>234</v>
      </c>
      <c r="DH261" t="s">
        <v>234</v>
      </c>
      <c r="DI261" t="s">
        <v>234</v>
      </c>
      <c r="DJ261" t="s">
        <v>234</v>
      </c>
      <c r="DK261" t="s">
        <v>234</v>
      </c>
      <c r="DL261" t="s">
        <v>234</v>
      </c>
      <c r="DM261" t="s">
        <v>234</v>
      </c>
      <c r="DN261" t="s">
        <v>234</v>
      </c>
      <c r="DO261" t="s">
        <v>234</v>
      </c>
      <c r="DP261" t="s">
        <v>234</v>
      </c>
      <c r="DQ261" t="s">
        <v>234</v>
      </c>
      <c r="DR261" t="s">
        <v>234</v>
      </c>
      <c r="DS261" t="s">
        <v>234</v>
      </c>
      <c r="DT261" t="s">
        <v>234</v>
      </c>
      <c r="DX261" t="s">
        <v>234</v>
      </c>
      <c r="DY261" t="s">
        <v>234</v>
      </c>
      <c r="DZ261" t="s">
        <v>234</v>
      </c>
      <c r="EA261" t="s">
        <v>234</v>
      </c>
      <c r="EB261" t="s">
        <v>235</v>
      </c>
      <c r="EC261" t="s">
        <v>234</v>
      </c>
      <c r="ED261" t="s">
        <v>234</v>
      </c>
      <c r="EE261" t="s">
        <v>234</v>
      </c>
      <c r="EF261" t="s">
        <v>234</v>
      </c>
      <c r="EG261" t="s">
        <v>234</v>
      </c>
      <c r="EH261" t="s">
        <v>234</v>
      </c>
      <c r="EI261" t="s">
        <v>234</v>
      </c>
      <c r="EJ261" t="s">
        <v>234</v>
      </c>
      <c r="EK261" t="s">
        <v>234</v>
      </c>
      <c r="EL261" t="s">
        <v>234</v>
      </c>
      <c r="EM261" t="s">
        <v>234</v>
      </c>
      <c r="EN261" t="s">
        <v>234</v>
      </c>
      <c r="EO261" t="s">
        <v>241</v>
      </c>
      <c r="EP261" t="s">
        <v>234</v>
      </c>
      <c r="EQ261" t="s">
        <v>234</v>
      </c>
      <c r="ER261" t="s">
        <v>234</v>
      </c>
      <c r="ES261" t="s">
        <v>234</v>
      </c>
      <c r="ET261" t="s">
        <v>234</v>
      </c>
      <c r="EU261" t="s">
        <v>234</v>
      </c>
      <c r="EV261" t="s">
        <v>234</v>
      </c>
      <c r="EW261" t="s">
        <v>234</v>
      </c>
      <c r="EX261" t="s">
        <v>234</v>
      </c>
      <c r="EY261" t="s">
        <v>234</v>
      </c>
      <c r="EZ261" t="s">
        <v>234</v>
      </c>
      <c r="FA261" t="s">
        <v>234</v>
      </c>
      <c r="FB261" t="s">
        <v>234</v>
      </c>
      <c r="FC261" t="s">
        <v>234</v>
      </c>
      <c r="FD261" t="s">
        <v>234</v>
      </c>
      <c r="FE261" t="s">
        <v>234</v>
      </c>
      <c r="FF261" t="s">
        <v>234</v>
      </c>
      <c r="FG261" t="s">
        <v>234</v>
      </c>
      <c r="FH261" t="s">
        <v>234</v>
      </c>
      <c r="FI261" t="s">
        <v>234</v>
      </c>
      <c r="FJ261" t="s">
        <v>234</v>
      </c>
      <c r="FK261" t="s">
        <v>234</v>
      </c>
      <c r="FL261" t="s">
        <v>234</v>
      </c>
      <c r="FM261" t="s">
        <v>234</v>
      </c>
      <c r="FN261" t="s">
        <v>234</v>
      </c>
      <c r="FO261" t="s">
        <v>234</v>
      </c>
      <c r="FP261" t="s">
        <v>234</v>
      </c>
      <c r="FQ261" t="s">
        <v>234</v>
      </c>
      <c r="FR261" t="s">
        <v>234</v>
      </c>
      <c r="FU261" t="s">
        <v>234</v>
      </c>
      <c r="FV261" t="s">
        <v>234</v>
      </c>
      <c r="FW261" t="s">
        <v>234</v>
      </c>
      <c r="FX261" t="s">
        <v>234</v>
      </c>
      <c r="FY261" t="s">
        <v>234</v>
      </c>
      <c r="FZ261" t="s">
        <v>241</v>
      </c>
      <c r="GA261" t="s">
        <v>234</v>
      </c>
      <c r="GB261" t="s">
        <v>234</v>
      </c>
      <c r="GC261" t="s">
        <v>234</v>
      </c>
      <c r="GD261" t="s">
        <v>237</v>
      </c>
      <c r="GE261" t="s">
        <v>234</v>
      </c>
      <c r="GF261" t="s">
        <v>234</v>
      </c>
      <c r="GG261" t="s">
        <v>234</v>
      </c>
      <c r="GH261" t="s">
        <v>234</v>
      </c>
      <c r="GI261" t="s">
        <v>234</v>
      </c>
      <c r="GJ261" t="s">
        <v>234</v>
      </c>
      <c r="GK261" t="s">
        <v>234</v>
      </c>
      <c r="GL261" t="s">
        <v>234</v>
      </c>
      <c r="GM261" t="s">
        <v>234</v>
      </c>
      <c r="GN261" t="s">
        <v>234</v>
      </c>
      <c r="GO261" t="s">
        <v>234</v>
      </c>
      <c r="GP261" t="s">
        <v>234</v>
      </c>
      <c r="GQ261" t="s">
        <v>234</v>
      </c>
      <c r="GR261" t="s">
        <v>234</v>
      </c>
      <c r="GS261" t="s">
        <v>234</v>
      </c>
      <c r="GT261" t="s">
        <v>234</v>
      </c>
      <c r="GU261" t="s">
        <v>234</v>
      </c>
      <c r="GV261" t="s">
        <v>234</v>
      </c>
      <c r="GW261" t="s">
        <v>234</v>
      </c>
      <c r="GX261" t="s">
        <v>234</v>
      </c>
      <c r="GY261" t="s">
        <v>234</v>
      </c>
      <c r="GZ261" t="s">
        <v>234</v>
      </c>
      <c r="HA261" t="s">
        <v>234</v>
      </c>
      <c r="HB261" t="s">
        <v>234</v>
      </c>
      <c r="HC261" t="s">
        <v>234</v>
      </c>
      <c r="HD261" t="s">
        <v>234</v>
      </c>
      <c r="HE261" t="s">
        <v>234</v>
      </c>
      <c r="HF261" t="s">
        <v>234</v>
      </c>
      <c r="HG261" t="s">
        <v>234</v>
      </c>
      <c r="HH261" t="s">
        <v>234</v>
      </c>
      <c r="HI261" t="s">
        <v>234</v>
      </c>
      <c r="HJ261" t="s">
        <v>234</v>
      </c>
      <c r="HK261" t="s">
        <v>234</v>
      </c>
      <c r="HL261" t="s">
        <v>234</v>
      </c>
      <c r="HM261" t="s">
        <v>234</v>
      </c>
      <c r="HN261" t="s">
        <v>234</v>
      </c>
      <c r="HO261" t="s">
        <v>234</v>
      </c>
      <c r="HP261" t="s">
        <v>234</v>
      </c>
    </row>
    <row r="262" spans="1:224" x14ac:dyDescent="0.2">
      <c r="A262" t="s">
        <v>498</v>
      </c>
      <c r="B262" t="s">
        <v>234</v>
      </c>
      <c r="C262" t="s">
        <v>234</v>
      </c>
      <c r="D262" t="s">
        <v>234</v>
      </c>
      <c r="E262" t="s">
        <v>234</v>
      </c>
      <c r="F262" t="s">
        <v>234</v>
      </c>
      <c r="G262" t="s">
        <v>234</v>
      </c>
      <c r="H262" t="s">
        <v>234</v>
      </c>
      <c r="I262" t="s">
        <v>234</v>
      </c>
      <c r="J262" t="s">
        <v>234</v>
      </c>
      <c r="K262" t="s">
        <v>234</v>
      </c>
      <c r="L262" t="s">
        <v>235</v>
      </c>
      <c r="M262" t="s">
        <v>234</v>
      </c>
      <c r="N262" t="s">
        <v>234</v>
      </c>
      <c r="Q262" t="s">
        <v>234</v>
      </c>
      <c r="R262" t="s">
        <v>234</v>
      </c>
      <c r="S262" t="s">
        <v>234</v>
      </c>
      <c r="T262" t="s">
        <v>234</v>
      </c>
      <c r="U262" t="s">
        <v>234</v>
      </c>
      <c r="V262" t="s">
        <v>234</v>
      </c>
      <c r="W262" t="s">
        <v>236</v>
      </c>
      <c r="X262" t="s">
        <v>234</v>
      </c>
      <c r="Y262" t="s">
        <v>234</v>
      </c>
      <c r="Z262" t="s">
        <v>236</v>
      </c>
      <c r="AA262" t="s">
        <v>234</v>
      </c>
      <c r="AB262" t="s">
        <v>234</v>
      </c>
      <c r="AC262" t="s">
        <v>234</v>
      </c>
      <c r="AF262" t="s">
        <v>234</v>
      </c>
      <c r="AG262" t="s">
        <v>234</v>
      </c>
      <c r="AH262" t="s">
        <v>236</v>
      </c>
      <c r="AI262" t="s">
        <v>234</v>
      </c>
      <c r="AJ262" t="s">
        <v>234</v>
      </c>
      <c r="AK262" t="s">
        <v>234</v>
      </c>
      <c r="AL262" t="s">
        <v>234</v>
      </c>
      <c r="AM262" t="s">
        <v>234</v>
      </c>
      <c r="AN262" t="s">
        <v>234</v>
      </c>
      <c r="AO262" t="s">
        <v>234</v>
      </c>
      <c r="AP262" t="s">
        <v>234</v>
      </c>
      <c r="AQ262" t="s">
        <v>234</v>
      </c>
      <c r="AR262" t="s">
        <v>234</v>
      </c>
      <c r="AU262" t="s">
        <v>234</v>
      </c>
      <c r="AV262" t="s">
        <v>234</v>
      </c>
      <c r="AW262" t="s">
        <v>234</v>
      </c>
      <c r="AX262" t="s">
        <v>236</v>
      </c>
      <c r="AY262" t="s">
        <v>234</v>
      </c>
      <c r="AZ262" t="s">
        <v>234</v>
      </c>
      <c r="BA262" t="s">
        <v>234</v>
      </c>
      <c r="BB262" t="s">
        <v>234</v>
      </c>
      <c r="BC262" t="s">
        <v>234</v>
      </c>
      <c r="BD262" t="s">
        <v>234</v>
      </c>
      <c r="BE262" t="s">
        <v>234</v>
      </c>
      <c r="BH262" t="s">
        <v>234</v>
      </c>
      <c r="BI262" t="s">
        <v>234</v>
      </c>
      <c r="BJ262" t="s">
        <v>234</v>
      </c>
      <c r="BK262" t="s">
        <v>234</v>
      </c>
      <c r="BL262" t="s">
        <v>234</v>
      </c>
      <c r="BM262" t="s">
        <v>234</v>
      </c>
      <c r="BN262" t="s">
        <v>234</v>
      </c>
      <c r="BO262" t="s">
        <v>234</v>
      </c>
      <c r="BP262" t="s">
        <v>234</v>
      </c>
      <c r="BQ262" t="s">
        <v>234</v>
      </c>
      <c r="BR262" t="s">
        <v>234</v>
      </c>
      <c r="BS262" t="s">
        <v>234</v>
      </c>
      <c r="BT262" t="s">
        <v>236</v>
      </c>
      <c r="BW262" t="s">
        <v>234</v>
      </c>
      <c r="BX262" t="s">
        <v>234</v>
      </c>
      <c r="BY262" t="s">
        <v>234</v>
      </c>
      <c r="BZ262" t="s">
        <v>234</v>
      </c>
      <c r="CA262" t="s">
        <v>234</v>
      </c>
      <c r="CB262" t="s">
        <v>234</v>
      </c>
      <c r="CC262" t="s">
        <v>238</v>
      </c>
      <c r="CD262" t="s">
        <v>234</v>
      </c>
      <c r="CE262" t="s">
        <v>234</v>
      </c>
      <c r="CF262" t="s">
        <v>234</v>
      </c>
      <c r="CG262" t="s">
        <v>234</v>
      </c>
      <c r="CH262" t="s">
        <v>234</v>
      </c>
      <c r="CK262" t="s">
        <v>234</v>
      </c>
      <c r="CL262" t="s">
        <v>234</v>
      </c>
      <c r="CM262" t="s">
        <v>234</v>
      </c>
      <c r="CN262" t="s">
        <v>234</v>
      </c>
      <c r="CO262" t="s">
        <v>234</v>
      </c>
      <c r="CP262" t="s">
        <v>234</v>
      </c>
      <c r="CQ262" t="s">
        <v>234</v>
      </c>
      <c r="DF262" t="s">
        <v>234</v>
      </c>
      <c r="DG262" t="s">
        <v>234</v>
      </c>
      <c r="DH262" t="s">
        <v>234</v>
      </c>
      <c r="DI262" t="s">
        <v>234</v>
      </c>
      <c r="DJ262" t="s">
        <v>234</v>
      </c>
      <c r="DK262" t="s">
        <v>234</v>
      </c>
      <c r="DL262" t="s">
        <v>234</v>
      </c>
      <c r="DM262" t="s">
        <v>234</v>
      </c>
      <c r="DN262" t="s">
        <v>234</v>
      </c>
      <c r="DO262" t="s">
        <v>234</v>
      </c>
      <c r="DP262" t="s">
        <v>234</v>
      </c>
      <c r="DQ262" t="s">
        <v>234</v>
      </c>
      <c r="DR262" t="s">
        <v>234</v>
      </c>
      <c r="DS262" t="s">
        <v>234</v>
      </c>
      <c r="DT262" t="s">
        <v>234</v>
      </c>
      <c r="DX262" t="s">
        <v>234</v>
      </c>
      <c r="DY262" t="s">
        <v>234</v>
      </c>
      <c r="DZ262" t="s">
        <v>234</v>
      </c>
      <c r="EA262" t="s">
        <v>234</v>
      </c>
      <c r="EB262" t="s">
        <v>234</v>
      </c>
      <c r="EC262" t="s">
        <v>234</v>
      </c>
      <c r="ED262" t="s">
        <v>234</v>
      </c>
      <c r="EE262" t="s">
        <v>234</v>
      </c>
      <c r="EF262" t="s">
        <v>234</v>
      </c>
      <c r="EG262" t="s">
        <v>234</v>
      </c>
      <c r="EH262" t="s">
        <v>234</v>
      </c>
      <c r="EI262" t="s">
        <v>234</v>
      </c>
      <c r="EJ262" t="s">
        <v>234</v>
      </c>
      <c r="EK262" t="s">
        <v>234</v>
      </c>
      <c r="EL262" t="s">
        <v>234</v>
      </c>
      <c r="EM262" t="s">
        <v>234</v>
      </c>
      <c r="EN262" t="s">
        <v>234</v>
      </c>
      <c r="EO262" t="s">
        <v>234</v>
      </c>
      <c r="EP262" t="s">
        <v>234</v>
      </c>
      <c r="EQ262" t="s">
        <v>234</v>
      </c>
      <c r="ER262" t="s">
        <v>234</v>
      </c>
      <c r="ES262" t="s">
        <v>234</v>
      </c>
      <c r="ET262" t="s">
        <v>234</v>
      </c>
      <c r="EU262" t="s">
        <v>234</v>
      </c>
      <c r="EV262" t="s">
        <v>234</v>
      </c>
      <c r="EW262" t="s">
        <v>234</v>
      </c>
      <c r="EX262" t="s">
        <v>234</v>
      </c>
      <c r="EY262" t="s">
        <v>234</v>
      </c>
      <c r="EZ262" t="s">
        <v>234</v>
      </c>
      <c r="FA262" t="s">
        <v>234</v>
      </c>
      <c r="FB262" t="s">
        <v>234</v>
      </c>
      <c r="FC262" t="s">
        <v>234</v>
      </c>
      <c r="FD262" t="s">
        <v>234</v>
      </c>
      <c r="FE262" t="s">
        <v>234</v>
      </c>
      <c r="FF262" t="s">
        <v>234</v>
      </c>
      <c r="FG262" t="s">
        <v>234</v>
      </c>
      <c r="FH262" t="s">
        <v>234</v>
      </c>
      <c r="FI262" t="s">
        <v>234</v>
      </c>
      <c r="FJ262" t="s">
        <v>234</v>
      </c>
      <c r="FK262" t="s">
        <v>234</v>
      </c>
      <c r="FL262" t="s">
        <v>234</v>
      </c>
      <c r="FM262" t="s">
        <v>234</v>
      </c>
      <c r="FN262" t="s">
        <v>234</v>
      </c>
      <c r="FO262" t="s">
        <v>234</v>
      </c>
      <c r="FP262" t="s">
        <v>234</v>
      </c>
      <c r="FQ262" t="s">
        <v>234</v>
      </c>
      <c r="FR262" t="s">
        <v>234</v>
      </c>
      <c r="FU262" t="s">
        <v>234</v>
      </c>
      <c r="FV262" t="s">
        <v>234</v>
      </c>
      <c r="FW262" t="s">
        <v>234</v>
      </c>
      <c r="FX262" t="s">
        <v>234</v>
      </c>
      <c r="FY262" t="s">
        <v>234</v>
      </c>
      <c r="FZ262" t="s">
        <v>234</v>
      </c>
      <c r="GA262" t="s">
        <v>234</v>
      </c>
      <c r="GB262" t="s">
        <v>234</v>
      </c>
      <c r="GC262" t="s">
        <v>234</v>
      </c>
      <c r="GD262" t="s">
        <v>234</v>
      </c>
      <c r="GE262" t="s">
        <v>234</v>
      </c>
      <c r="GF262" t="s">
        <v>234</v>
      </c>
      <c r="GG262" t="s">
        <v>234</v>
      </c>
      <c r="GH262" t="s">
        <v>234</v>
      </c>
      <c r="GI262" t="s">
        <v>234</v>
      </c>
      <c r="GJ262" t="s">
        <v>234</v>
      </c>
      <c r="GK262" t="s">
        <v>234</v>
      </c>
      <c r="GL262" t="s">
        <v>234</v>
      </c>
      <c r="GM262" t="s">
        <v>234</v>
      </c>
      <c r="GN262" t="s">
        <v>234</v>
      </c>
      <c r="GO262" t="s">
        <v>234</v>
      </c>
      <c r="GP262" t="s">
        <v>234</v>
      </c>
      <c r="GQ262" t="s">
        <v>234</v>
      </c>
      <c r="GR262" t="s">
        <v>234</v>
      </c>
      <c r="GS262" t="s">
        <v>234</v>
      </c>
      <c r="GT262" t="s">
        <v>234</v>
      </c>
      <c r="GU262" t="s">
        <v>234</v>
      </c>
      <c r="GV262" t="s">
        <v>234</v>
      </c>
      <c r="GW262" t="s">
        <v>234</v>
      </c>
      <c r="GX262" t="s">
        <v>234</v>
      </c>
      <c r="GY262" t="s">
        <v>234</v>
      </c>
      <c r="GZ262" t="s">
        <v>234</v>
      </c>
      <c r="HA262" t="s">
        <v>234</v>
      </c>
      <c r="HB262" t="s">
        <v>234</v>
      </c>
      <c r="HC262" t="s">
        <v>234</v>
      </c>
      <c r="HD262" t="s">
        <v>234</v>
      </c>
      <c r="HE262" t="s">
        <v>234</v>
      </c>
      <c r="HF262" t="s">
        <v>234</v>
      </c>
      <c r="HG262" t="s">
        <v>234</v>
      </c>
      <c r="HH262" t="s">
        <v>234</v>
      </c>
      <c r="HI262" t="s">
        <v>234</v>
      </c>
      <c r="HJ262" t="s">
        <v>234</v>
      </c>
      <c r="HK262" t="s">
        <v>234</v>
      </c>
      <c r="HL262" t="s">
        <v>234</v>
      </c>
      <c r="HM262" t="s">
        <v>234</v>
      </c>
      <c r="HN262" t="s">
        <v>234</v>
      </c>
      <c r="HO262" t="s">
        <v>234</v>
      </c>
      <c r="HP262" t="s">
        <v>234</v>
      </c>
    </row>
    <row r="263" spans="1:224" x14ac:dyDescent="0.2">
      <c r="A263" t="s">
        <v>499</v>
      </c>
      <c r="B263" t="s">
        <v>234</v>
      </c>
      <c r="C263" t="s">
        <v>234</v>
      </c>
      <c r="D263" t="s">
        <v>234</v>
      </c>
      <c r="E263" t="s">
        <v>234</v>
      </c>
      <c r="F263" t="s">
        <v>241</v>
      </c>
      <c r="G263" t="s">
        <v>236</v>
      </c>
      <c r="H263" t="s">
        <v>238</v>
      </c>
      <c r="I263" t="s">
        <v>236</v>
      </c>
      <c r="J263" t="s">
        <v>238</v>
      </c>
      <c r="K263" t="s">
        <v>238</v>
      </c>
      <c r="L263" t="s">
        <v>234</v>
      </c>
      <c r="M263" t="s">
        <v>234</v>
      </c>
      <c r="N263" t="s">
        <v>238</v>
      </c>
      <c r="Q263" t="s">
        <v>234</v>
      </c>
      <c r="R263" t="s">
        <v>234</v>
      </c>
      <c r="S263" t="s">
        <v>238</v>
      </c>
      <c r="T263" t="s">
        <v>234</v>
      </c>
      <c r="U263" t="s">
        <v>234</v>
      </c>
      <c r="V263" t="s">
        <v>234</v>
      </c>
      <c r="W263" t="s">
        <v>236</v>
      </c>
      <c r="X263" t="s">
        <v>234</v>
      </c>
      <c r="Y263" t="s">
        <v>234</v>
      </c>
      <c r="Z263" t="s">
        <v>236</v>
      </c>
      <c r="AA263" t="s">
        <v>234</v>
      </c>
      <c r="AB263" t="s">
        <v>234</v>
      </c>
      <c r="AC263" t="s">
        <v>234</v>
      </c>
      <c r="AF263" t="s">
        <v>234</v>
      </c>
      <c r="AG263" t="s">
        <v>234</v>
      </c>
      <c r="AH263" t="s">
        <v>236</v>
      </c>
      <c r="AI263" t="s">
        <v>234</v>
      </c>
      <c r="AJ263" t="s">
        <v>241</v>
      </c>
      <c r="AK263" t="s">
        <v>234</v>
      </c>
      <c r="AL263" t="s">
        <v>234</v>
      </c>
      <c r="AM263" t="s">
        <v>234</v>
      </c>
      <c r="AN263" t="s">
        <v>234</v>
      </c>
      <c r="AO263" t="s">
        <v>234</v>
      </c>
      <c r="AP263" t="s">
        <v>234</v>
      </c>
      <c r="AQ263" t="s">
        <v>234</v>
      </c>
      <c r="AR263" t="s">
        <v>234</v>
      </c>
      <c r="AU263" t="s">
        <v>236</v>
      </c>
      <c r="AV263" t="s">
        <v>238</v>
      </c>
      <c r="AW263" t="s">
        <v>234</v>
      </c>
      <c r="AX263" t="s">
        <v>236</v>
      </c>
      <c r="AY263" t="s">
        <v>234</v>
      </c>
      <c r="AZ263" t="s">
        <v>237</v>
      </c>
      <c r="BA263" t="s">
        <v>238</v>
      </c>
      <c r="BB263" t="s">
        <v>241</v>
      </c>
      <c r="BC263" t="s">
        <v>236</v>
      </c>
      <c r="BD263" t="s">
        <v>234</v>
      </c>
      <c r="BE263" t="s">
        <v>241</v>
      </c>
      <c r="BH263" t="s">
        <v>234</v>
      </c>
      <c r="BI263" t="s">
        <v>234</v>
      </c>
      <c r="BJ263" t="s">
        <v>234</v>
      </c>
      <c r="BK263" t="s">
        <v>234</v>
      </c>
      <c r="BL263" t="s">
        <v>238</v>
      </c>
      <c r="BM263" t="s">
        <v>237</v>
      </c>
      <c r="BN263" t="s">
        <v>234</v>
      </c>
      <c r="BO263" t="s">
        <v>234</v>
      </c>
      <c r="BP263" t="s">
        <v>234</v>
      </c>
      <c r="BQ263" t="s">
        <v>234</v>
      </c>
      <c r="BR263" t="s">
        <v>234</v>
      </c>
      <c r="BS263" t="s">
        <v>234</v>
      </c>
      <c r="BT263" t="s">
        <v>236</v>
      </c>
      <c r="BW263" t="s">
        <v>234</v>
      </c>
      <c r="BX263" t="s">
        <v>234</v>
      </c>
      <c r="BY263" t="s">
        <v>234</v>
      </c>
      <c r="BZ263" t="s">
        <v>234</v>
      </c>
      <c r="CA263" t="s">
        <v>234</v>
      </c>
      <c r="CB263" t="s">
        <v>234</v>
      </c>
      <c r="CC263" t="s">
        <v>238</v>
      </c>
      <c r="CD263" t="s">
        <v>234</v>
      </c>
      <c r="CE263" t="s">
        <v>234</v>
      </c>
      <c r="CF263" t="s">
        <v>234</v>
      </c>
      <c r="CG263" t="s">
        <v>234</v>
      </c>
      <c r="CH263" t="s">
        <v>234</v>
      </c>
      <c r="CK263" t="s">
        <v>234</v>
      </c>
      <c r="CL263" t="s">
        <v>236</v>
      </c>
      <c r="CM263" t="s">
        <v>234</v>
      </c>
      <c r="CN263" t="s">
        <v>234</v>
      </c>
      <c r="CO263" t="s">
        <v>234</v>
      </c>
      <c r="CP263" t="s">
        <v>234</v>
      </c>
      <c r="CQ263" t="s">
        <v>238</v>
      </c>
      <c r="DF263" t="s">
        <v>234</v>
      </c>
      <c r="DG263" t="s">
        <v>234</v>
      </c>
      <c r="DH263" t="s">
        <v>234</v>
      </c>
      <c r="DI263" t="s">
        <v>234</v>
      </c>
      <c r="DJ263" t="s">
        <v>234</v>
      </c>
      <c r="DK263" t="s">
        <v>234</v>
      </c>
      <c r="DL263" t="s">
        <v>234</v>
      </c>
      <c r="DM263" t="s">
        <v>234</v>
      </c>
      <c r="DN263" t="s">
        <v>234</v>
      </c>
      <c r="DO263" t="s">
        <v>234</v>
      </c>
      <c r="DP263" t="s">
        <v>234</v>
      </c>
      <c r="DQ263" t="s">
        <v>234</v>
      </c>
      <c r="DR263" t="s">
        <v>234</v>
      </c>
      <c r="DS263" t="s">
        <v>234</v>
      </c>
      <c r="DT263" t="s">
        <v>234</v>
      </c>
      <c r="DX263" t="s">
        <v>234</v>
      </c>
      <c r="DY263" t="s">
        <v>234</v>
      </c>
      <c r="DZ263" t="s">
        <v>234</v>
      </c>
      <c r="EA263" t="s">
        <v>234</v>
      </c>
      <c r="EB263" t="s">
        <v>234</v>
      </c>
      <c r="EC263" t="s">
        <v>234</v>
      </c>
      <c r="ED263" t="s">
        <v>234</v>
      </c>
      <c r="EE263" t="s">
        <v>234</v>
      </c>
      <c r="EF263" t="s">
        <v>234</v>
      </c>
      <c r="EG263" t="s">
        <v>234</v>
      </c>
      <c r="EH263" t="s">
        <v>234</v>
      </c>
      <c r="EI263" t="s">
        <v>234</v>
      </c>
      <c r="EJ263" t="s">
        <v>234</v>
      </c>
      <c r="EK263" t="s">
        <v>234</v>
      </c>
      <c r="EL263" t="s">
        <v>234</v>
      </c>
      <c r="EM263" t="s">
        <v>234</v>
      </c>
      <c r="EN263" t="s">
        <v>234</v>
      </c>
      <c r="EO263" t="s">
        <v>237</v>
      </c>
      <c r="EP263" t="s">
        <v>234</v>
      </c>
      <c r="EQ263" t="s">
        <v>237</v>
      </c>
      <c r="ER263" t="s">
        <v>234</v>
      </c>
      <c r="ES263" t="s">
        <v>237</v>
      </c>
      <c r="ET263" t="s">
        <v>234</v>
      </c>
      <c r="EU263" t="s">
        <v>234</v>
      </c>
      <c r="EV263" t="s">
        <v>234</v>
      </c>
      <c r="EW263" t="s">
        <v>234</v>
      </c>
      <c r="EX263" t="s">
        <v>234</v>
      </c>
      <c r="EY263" t="s">
        <v>234</v>
      </c>
      <c r="EZ263" t="s">
        <v>234</v>
      </c>
      <c r="FA263" t="s">
        <v>234</v>
      </c>
      <c r="FB263" t="s">
        <v>234</v>
      </c>
      <c r="FC263" t="s">
        <v>234</v>
      </c>
      <c r="FD263" t="s">
        <v>234</v>
      </c>
      <c r="FE263" t="s">
        <v>234</v>
      </c>
      <c r="FF263" t="s">
        <v>234</v>
      </c>
      <c r="FG263" t="s">
        <v>234</v>
      </c>
      <c r="FH263" t="s">
        <v>234</v>
      </c>
      <c r="FI263" t="s">
        <v>234</v>
      </c>
      <c r="FJ263" t="s">
        <v>234</v>
      </c>
      <c r="FK263" t="s">
        <v>234</v>
      </c>
      <c r="FL263" t="s">
        <v>234</v>
      </c>
      <c r="FM263" t="s">
        <v>234</v>
      </c>
      <c r="FN263" t="s">
        <v>234</v>
      </c>
      <c r="FO263" t="s">
        <v>241</v>
      </c>
      <c r="FP263" t="s">
        <v>234</v>
      </c>
      <c r="FQ263" t="s">
        <v>234</v>
      </c>
      <c r="FR263" t="s">
        <v>241</v>
      </c>
      <c r="FU263" t="s">
        <v>234</v>
      </c>
      <c r="FV263" t="s">
        <v>234</v>
      </c>
      <c r="FW263" t="s">
        <v>234</v>
      </c>
      <c r="FX263" t="s">
        <v>234</v>
      </c>
      <c r="FY263" t="s">
        <v>234</v>
      </c>
      <c r="FZ263" t="s">
        <v>234</v>
      </c>
      <c r="GA263" t="s">
        <v>234</v>
      </c>
      <c r="GB263" t="s">
        <v>234</v>
      </c>
      <c r="GC263" t="s">
        <v>234</v>
      </c>
      <c r="GD263" t="s">
        <v>237</v>
      </c>
      <c r="GE263" t="s">
        <v>234</v>
      </c>
      <c r="GF263" t="s">
        <v>234</v>
      </c>
      <c r="GG263" t="s">
        <v>234</v>
      </c>
      <c r="GH263" t="s">
        <v>234</v>
      </c>
      <c r="GI263" t="s">
        <v>234</v>
      </c>
      <c r="GJ263" t="s">
        <v>234</v>
      </c>
      <c r="GK263" t="s">
        <v>234</v>
      </c>
      <c r="GL263" t="s">
        <v>234</v>
      </c>
      <c r="GM263" t="s">
        <v>234</v>
      </c>
      <c r="GN263" t="s">
        <v>234</v>
      </c>
      <c r="GO263" t="s">
        <v>234</v>
      </c>
      <c r="GP263" t="s">
        <v>234</v>
      </c>
      <c r="GQ263" t="s">
        <v>234</v>
      </c>
      <c r="GR263" t="s">
        <v>234</v>
      </c>
      <c r="GS263" t="s">
        <v>234</v>
      </c>
      <c r="GT263" t="s">
        <v>234</v>
      </c>
      <c r="GU263" t="s">
        <v>234</v>
      </c>
      <c r="GV263" t="s">
        <v>234</v>
      </c>
      <c r="GW263" t="s">
        <v>234</v>
      </c>
      <c r="GX263" t="s">
        <v>234</v>
      </c>
      <c r="GY263" t="s">
        <v>234</v>
      </c>
      <c r="GZ263" t="s">
        <v>234</v>
      </c>
      <c r="HA263" t="s">
        <v>234</v>
      </c>
      <c r="HB263" t="s">
        <v>234</v>
      </c>
      <c r="HC263" t="s">
        <v>234</v>
      </c>
      <c r="HD263" t="s">
        <v>234</v>
      </c>
      <c r="HE263" t="s">
        <v>234</v>
      </c>
      <c r="HF263" t="s">
        <v>234</v>
      </c>
      <c r="HG263" t="s">
        <v>234</v>
      </c>
      <c r="HH263" t="s">
        <v>234</v>
      </c>
      <c r="HI263" t="s">
        <v>234</v>
      </c>
      <c r="HJ263" t="s">
        <v>234</v>
      </c>
      <c r="HK263" t="s">
        <v>234</v>
      </c>
      <c r="HL263" t="s">
        <v>234</v>
      </c>
      <c r="HM263" t="s">
        <v>234</v>
      </c>
      <c r="HN263" t="s">
        <v>241</v>
      </c>
      <c r="HO263" t="s">
        <v>234</v>
      </c>
      <c r="HP263" t="s">
        <v>234</v>
      </c>
    </row>
    <row r="264" spans="1:224" x14ac:dyDescent="0.2">
      <c r="A264" t="s">
        <v>500</v>
      </c>
      <c r="B264" t="s">
        <v>234</v>
      </c>
      <c r="C264" t="s">
        <v>234</v>
      </c>
      <c r="D264" t="s">
        <v>236</v>
      </c>
      <c r="E264" t="s">
        <v>234</v>
      </c>
      <c r="F264" t="s">
        <v>234</v>
      </c>
      <c r="G264" t="s">
        <v>234</v>
      </c>
      <c r="H264" t="s">
        <v>234</v>
      </c>
      <c r="I264" t="s">
        <v>234</v>
      </c>
      <c r="J264" t="s">
        <v>234</v>
      </c>
      <c r="K264" t="s">
        <v>234</v>
      </c>
      <c r="L264" t="s">
        <v>234</v>
      </c>
      <c r="M264" t="s">
        <v>234</v>
      </c>
      <c r="N264" t="s">
        <v>234</v>
      </c>
      <c r="Q264" t="s">
        <v>234</v>
      </c>
      <c r="R264" t="s">
        <v>234</v>
      </c>
      <c r="S264" t="s">
        <v>234</v>
      </c>
      <c r="T264" t="s">
        <v>234</v>
      </c>
      <c r="U264" t="s">
        <v>234</v>
      </c>
      <c r="V264" t="s">
        <v>234</v>
      </c>
      <c r="W264" t="s">
        <v>236</v>
      </c>
      <c r="X264" t="s">
        <v>234</v>
      </c>
      <c r="Y264" t="s">
        <v>234</v>
      </c>
      <c r="Z264" t="s">
        <v>236</v>
      </c>
      <c r="AA264" t="s">
        <v>234</v>
      </c>
      <c r="AB264" t="s">
        <v>234</v>
      </c>
      <c r="AC264" t="s">
        <v>234</v>
      </c>
      <c r="AF264" t="s">
        <v>234</v>
      </c>
      <c r="AG264" t="s">
        <v>234</v>
      </c>
      <c r="AH264" t="s">
        <v>236</v>
      </c>
      <c r="AI264" t="s">
        <v>234</v>
      </c>
      <c r="AJ264" t="s">
        <v>234</v>
      </c>
      <c r="AK264" t="s">
        <v>234</v>
      </c>
      <c r="AL264" t="s">
        <v>234</v>
      </c>
      <c r="AM264" t="s">
        <v>234</v>
      </c>
      <c r="AN264" t="s">
        <v>234</v>
      </c>
      <c r="AO264" t="s">
        <v>234</v>
      </c>
      <c r="AP264" t="s">
        <v>234</v>
      </c>
      <c r="AQ264" t="s">
        <v>234</v>
      </c>
      <c r="AR264" t="s">
        <v>234</v>
      </c>
      <c r="AU264" t="s">
        <v>234</v>
      </c>
      <c r="AV264" t="s">
        <v>234</v>
      </c>
      <c r="AW264" t="s">
        <v>234</v>
      </c>
      <c r="AX264" t="s">
        <v>236</v>
      </c>
      <c r="AY264" t="s">
        <v>234</v>
      </c>
      <c r="AZ264" t="s">
        <v>234</v>
      </c>
      <c r="BA264" t="s">
        <v>234</v>
      </c>
      <c r="BB264" t="s">
        <v>234</v>
      </c>
      <c r="BC264" t="s">
        <v>234</v>
      </c>
      <c r="BD264" t="s">
        <v>234</v>
      </c>
      <c r="BE264" t="s">
        <v>234</v>
      </c>
      <c r="BH264" t="s">
        <v>234</v>
      </c>
      <c r="BI264" t="s">
        <v>234</v>
      </c>
      <c r="BJ264" t="s">
        <v>234</v>
      </c>
      <c r="BK264" t="s">
        <v>234</v>
      </c>
      <c r="BL264" t="s">
        <v>234</v>
      </c>
      <c r="BM264" t="s">
        <v>234</v>
      </c>
      <c r="BN264" t="s">
        <v>234</v>
      </c>
      <c r="BO264" t="s">
        <v>234</v>
      </c>
      <c r="BP264" t="s">
        <v>236</v>
      </c>
      <c r="BQ264" t="s">
        <v>234</v>
      </c>
      <c r="BR264" t="s">
        <v>234</v>
      </c>
      <c r="BS264" t="s">
        <v>234</v>
      </c>
      <c r="BT264" t="s">
        <v>236</v>
      </c>
      <c r="BW264" t="s">
        <v>234</v>
      </c>
      <c r="BX264" t="s">
        <v>234</v>
      </c>
      <c r="BY264" t="s">
        <v>234</v>
      </c>
      <c r="BZ264" t="s">
        <v>234</v>
      </c>
      <c r="CA264" t="s">
        <v>234</v>
      </c>
      <c r="CB264" t="s">
        <v>234</v>
      </c>
      <c r="CC264" t="s">
        <v>238</v>
      </c>
      <c r="CD264" t="s">
        <v>234</v>
      </c>
      <c r="CE264" t="s">
        <v>234</v>
      </c>
      <c r="CF264" t="s">
        <v>234</v>
      </c>
      <c r="CG264" t="s">
        <v>234</v>
      </c>
      <c r="CH264" t="s">
        <v>234</v>
      </c>
      <c r="CK264" t="s">
        <v>234</v>
      </c>
      <c r="CL264" t="s">
        <v>234</v>
      </c>
      <c r="CM264" t="s">
        <v>234</v>
      </c>
      <c r="CN264" t="s">
        <v>234</v>
      </c>
      <c r="CO264" t="s">
        <v>234</v>
      </c>
      <c r="CP264" t="s">
        <v>234</v>
      </c>
      <c r="CQ264" t="s">
        <v>234</v>
      </c>
      <c r="DF264" t="s">
        <v>234</v>
      </c>
      <c r="DG264" t="s">
        <v>234</v>
      </c>
      <c r="DH264" t="s">
        <v>234</v>
      </c>
      <c r="DI264" t="s">
        <v>234</v>
      </c>
      <c r="DJ264" t="s">
        <v>234</v>
      </c>
      <c r="DK264" t="s">
        <v>234</v>
      </c>
      <c r="DL264" t="s">
        <v>234</v>
      </c>
      <c r="DM264" t="s">
        <v>234</v>
      </c>
      <c r="DN264" t="s">
        <v>234</v>
      </c>
      <c r="DO264" t="s">
        <v>234</v>
      </c>
      <c r="DP264" t="s">
        <v>234</v>
      </c>
      <c r="DQ264" t="s">
        <v>234</v>
      </c>
      <c r="DR264" t="s">
        <v>234</v>
      </c>
      <c r="DS264" t="s">
        <v>234</v>
      </c>
      <c r="DT264" t="s">
        <v>234</v>
      </c>
      <c r="DX264" t="s">
        <v>234</v>
      </c>
      <c r="DY264" t="s">
        <v>234</v>
      </c>
      <c r="DZ264" t="s">
        <v>234</v>
      </c>
      <c r="EA264" t="s">
        <v>234</v>
      </c>
      <c r="EB264" t="s">
        <v>234</v>
      </c>
      <c r="EC264" t="s">
        <v>234</v>
      </c>
      <c r="ED264" t="s">
        <v>234</v>
      </c>
      <c r="EE264" t="s">
        <v>234</v>
      </c>
      <c r="EF264" t="s">
        <v>234</v>
      </c>
      <c r="EG264" t="s">
        <v>234</v>
      </c>
      <c r="EH264" t="s">
        <v>234</v>
      </c>
      <c r="EI264" t="s">
        <v>234</v>
      </c>
      <c r="EJ264" t="s">
        <v>234</v>
      </c>
      <c r="EK264" t="s">
        <v>234</v>
      </c>
      <c r="EL264" t="s">
        <v>237</v>
      </c>
      <c r="EM264" t="s">
        <v>234</v>
      </c>
      <c r="EN264" t="s">
        <v>234</v>
      </c>
      <c r="EO264" t="s">
        <v>234</v>
      </c>
      <c r="EP264" t="s">
        <v>234</v>
      </c>
      <c r="EQ264" t="s">
        <v>234</v>
      </c>
      <c r="ER264" t="s">
        <v>234</v>
      </c>
      <c r="ES264" t="s">
        <v>234</v>
      </c>
      <c r="ET264" t="s">
        <v>234</v>
      </c>
      <c r="EU264" t="s">
        <v>234</v>
      </c>
      <c r="EV264" t="s">
        <v>234</v>
      </c>
      <c r="EW264" t="s">
        <v>234</v>
      </c>
      <c r="EX264" t="s">
        <v>234</v>
      </c>
      <c r="EY264" t="s">
        <v>234</v>
      </c>
      <c r="EZ264" t="s">
        <v>234</v>
      </c>
      <c r="FA264" t="s">
        <v>234</v>
      </c>
      <c r="FB264" t="s">
        <v>234</v>
      </c>
      <c r="FC264" t="s">
        <v>234</v>
      </c>
      <c r="FD264" t="s">
        <v>241</v>
      </c>
      <c r="FE264" t="s">
        <v>234</v>
      </c>
      <c r="FF264" t="s">
        <v>234</v>
      </c>
      <c r="FG264" t="s">
        <v>234</v>
      </c>
      <c r="FH264" t="s">
        <v>234</v>
      </c>
      <c r="FI264" t="s">
        <v>234</v>
      </c>
      <c r="FJ264" t="s">
        <v>234</v>
      </c>
      <c r="FK264" t="s">
        <v>234</v>
      </c>
      <c r="FL264" t="s">
        <v>234</v>
      </c>
      <c r="FM264" t="s">
        <v>234</v>
      </c>
      <c r="FN264" t="s">
        <v>234</v>
      </c>
      <c r="FO264" t="s">
        <v>234</v>
      </c>
      <c r="FP264" t="s">
        <v>234</v>
      </c>
      <c r="FQ264" t="s">
        <v>234</v>
      </c>
      <c r="FR264" t="s">
        <v>234</v>
      </c>
      <c r="FU264" t="s">
        <v>234</v>
      </c>
      <c r="FV264" t="s">
        <v>234</v>
      </c>
      <c r="FW264" t="s">
        <v>234</v>
      </c>
      <c r="FX264" t="s">
        <v>234</v>
      </c>
      <c r="FY264" t="s">
        <v>234</v>
      </c>
      <c r="FZ264" t="s">
        <v>234</v>
      </c>
      <c r="GA264" t="s">
        <v>234</v>
      </c>
      <c r="GB264" t="s">
        <v>237</v>
      </c>
      <c r="GC264" t="s">
        <v>234</v>
      </c>
      <c r="GD264" t="s">
        <v>234</v>
      </c>
      <c r="GE264" t="s">
        <v>241</v>
      </c>
      <c r="GF264" t="s">
        <v>234</v>
      </c>
      <c r="GG264" t="s">
        <v>237</v>
      </c>
      <c r="GH264" t="s">
        <v>234</v>
      </c>
      <c r="GI264" t="s">
        <v>234</v>
      </c>
      <c r="GJ264" t="s">
        <v>234</v>
      </c>
      <c r="GK264" t="s">
        <v>237</v>
      </c>
      <c r="GL264" t="s">
        <v>237</v>
      </c>
      <c r="GM264" t="s">
        <v>234</v>
      </c>
      <c r="GN264" t="s">
        <v>234</v>
      </c>
      <c r="GO264" t="s">
        <v>234</v>
      </c>
      <c r="GP264" t="s">
        <v>234</v>
      </c>
      <c r="GQ264" t="s">
        <v>234</v>
      </c>
      <c r="GR264" t="s">
        <v>234</v>
      </c>
      <c r="GS264" t="s">
        <v>234</v>
      </c>
      <c r="GT264" t="s">
        <v>234</v>
      </c>
      <c r="GU264" t="s">
        <v>234</v>
      </c>
      <c r="GV264" t="s">
        <v>234</v>
      </c>
      <c r="GW264" t="s">
        <v>234</v>
      </c>
      <c r="GX264" t="s">
        <v>234</v>
      </c>
      <c r="GY264" t="s">
        <v>234</v>
      </c>
      <c r="GZ264" t="s">
        <v>234</v>
      </c>
      <c r="HA264" t="s">
        <v>234</v>
      </c>
      <c r="HB264" t="s">
        <v>234</v>
      </c>
      <c r="HC264" t="s">
        <v>234</v>
      </c>
      <c r="HD264" t="s">
        <v>234</v>
      </c>
      <c r="HE264" t="s">
        <v>234</v>
      </c>
      <c r="HF264" t="s">
        <v>234</v>
      </c>
      <c r="HG264" t="s">
        <v>234</v>
      </c>
      <c r="HH264" t="s">
        <v>234</v>
      </c>
      <c r="HI264" t="s">
        <v>234</v>
      </c>
      <c r="HJ264" t="s">
        <v>241</v>
      </c>
      <c r="HK264" t="s">
        <v>234</v>
      </c>
      <c r="HL264" t="s">
        <v>234</v>
      </c>
      <c r="HM264" t="s">
        <v>234</v>
      </c>
      <c r="HN264" t="s">
        <v>234</v>
      </c>
      <c r="HO264" t="s">
        <v>234</v>
      </c>
      <c r="HP264" t="s">
        <v>234</v>
      </c>
    </row>
    <row r="265" spans="1:224" x14ac:dyDescent="0.2">
      <c r="A265" t="s">
        <v>501</v>
      </c>
      <c r="B265" t="s">
        <v>234</v>
      </c>
      <c r="C265" t="s">
        <v>234</v>
      </c>
      <c r="D265" t="s">
        <v>234</v>
      </c>
      <c r="E265" t="s">
        <v>234</v>
      </c>
      <c r="F265" t="s">
        <v>234</v>
      </c>
      <c r="G265" t="s">
        <v>234</v>
      </c>
      <c r="H265" t="s">
        <v>234</v>
      </c>
      <c r="I265" t="s">
        <v>241</v>
      </c>
      <c r="J265" t="s">
        <v>234</v>
      </c>
      <c r="K265" t="s">
        <v>234</v>
      </c>
      <c r="L265" t="s">
        <v>234</v>
      </c>
      <c r="M265" t="s">
        <v>234</v>
      </c>
      <c r="N265" t="s">
        <v>234</v>
      </c>
      <c r="Q265" t="s">
        <v>234</v>
      </c>
      <c r="R265" t="s">
        <v>241</v>
      </c>
      <c r="S265" t="s">
        <v>234</v>
      </c>
      <c r="T265" t="s">
        <v>237</v>
      </c>
      <c r="U265" t="s">
        <v>234</v>
      </c>
      <c r="V265" t="s">
        <v>234</v>
      </c>
      <c r="W265" t="s">
        <v>236</v>
      </c>
      <c r="X265" t="s">
        <v>234</v>
      </c>
      <c r="Y265" t="s">
        <v>234</v>
      </c>
      <c r="Z265" t="s">
        <v>236</v>
      </c>
      <c r="AA265" t="s">
        <v>234</v>
      </c>
      <c r="AB265" t="s">
        <v>234</v>
      </c>
      <c r="AC265" t="s">
        <v>237</v>
      </c>
      <c r="AF265" t="s">
        <v>234</v>
      </c>
      <c r="AG265" t="s">
        <v>234</v>
      </c>
      <c r="AH265" t="s">
        <v>236</v>
      </c>
      <c r="AI265" t="s">
        <v>234</v>
      </c>
      <c r="AJ265" t="s">
        <v>237</v>
      </c>
      <c r="AK265" t="s">
        <v>234</v>
      </c>
      <c r="AL265" t="s">
        <v>234</v>
      </c>
      <c r="AM265" t="s">
        <v>234</v>
      </c>
      <c r="AN265" t="s">
        <v>234</v>
      </c>
      <c r="AO265" t="s">
        <v>234</v>
      </c>
      <c r="AP265" t="s">
        <v>234</v>
      </c>
      <c r="AQ265" t="s">
        <v>234</v>
      </c>
      <c r="AR265" t="s">
        <v>237</v>
      </c>
      <c r="AU265" t="s">
        <v>234</v>
      </c>
      <c r="AV265" t="s">
        <v>234</v>
      </c>
      <c r="AW265" t="s">
        <v>234</v>
      </c>
      <c r="AX265" t="s">
        <v>236</v>
      </c>
      <c r="AY265" t="s">
        <v>241</v>
      </c>
      <c r="AZ265" t="s">
        <v>234</v>
      </c>
      <c r="BA265" t="s">
        <v>234</v>
      </c>
      <c r="BB265" t="s">
        <v>241</v>
      </c>
      <c r="BC265" t="s">
        <v>234</v>
      </c>
      <c r="BD265" t="s">
        <v>234</v>
      </c>
      <c r="BE265" t="s">
        <v>234</v>
      </c>
      <c r="BH265" t="s">
        <v>234</v>
      </c>
      <c r="BI265" t="s">
        <v>234</v>
      </c>
      <c r="BJ265" t="s">
        <v>234</v>
      </c>
      <c r="BK265" t="s">
        <v>234</v>
      </c>
      <c r="BL265" t="s">
        <v>234</v>
      </c>
      <c r="BM265" t="s">
        <v>234</v>
      </c>
      <c r="BN265" t="s">
        <v>234</v>
      </c>
      <c r="BO265" t="s">
        <v>234</v>
      </c>
      <c r="BP265" t="s">
        <v>234</v>
      </c>
      <c r="BQ265" t="s">
        <v>234</v>
      </c>
      <c r="BR265" t="s">
        <v>234</v>
      </c>
      <c r="BS265" t="s">
        <v>234</v>
      </c>
      <c r="BT265" t="s">
        <v>236</v>
      </c>
      <c r="BW265" t="s">
        <v>234</v>
      </c>
      <c r="BX265" t="s">
        <v>234</v>
      </c>
      <c r="BY265" t="s">
        <v>234</v>
      </c>
      <c r="BZ265" t="s">
        <v>234</v>
      </c>
      <c r="CA265" t="s">
        <v>234</v>
      </c>
      <c r="CB265" t="s">
        <v>234</v>
      </c>
      <c r="CC265" t="s">
        <v>238</v>
      </c>
      <c r="CD265" t="s">
        <v>234</v>
      </c>
      <c r="CE265" t="s">
        <v>234</v>
      </c>
      <c r="CF265" t="s">
        <v>234</v>
      </c>
      <c r="CG265" t="s">
        <v>234</v>
      </c>
      <c r="CH265" t="s">
        <v>234</v>
      </c>
      <c r="CK265" t="s">
        <v>234</v>
      </c>
      <c r="CL265" t="s">
        <v>234</v>
      </c>
      <c r="CM265" t="s">
        <v>234</v>
      </c>
      <c r="CN265" t="s">
        <v>234</v>
      </c>
      <c r="CO265" t="s">
        <v>234</v>
      </c>
      <c r="CP265" t="s">
        <v>234</v>
      </c>
      <c r="CQ265" t="s">
        <v>234</v>
      </c>
      <c r="DF265" t="s">
        <v>234</v>
      </c>
      <c r="DG265" t="s">
        <v>234</v>
      </c>
      <c r="DH265" t="s">
        <v>234</v>
      </c>
      <c r="DI265" t="s">
        <v>234</v>
      </c>
      <c r="DJ265" t="s">
        <v>234</v>
      </c>
      <c r="DK265" t="s">
        <v>234</v>
      </c>
      <c r="DL265" t="s">
        <v>234</v>
      </c>
      <c r="DM265" t="s">
        <v>234</v>
      </c>
      <c r="DN265" t="s">
        <v>234</v>
      </c>
      <c r="DO265" t="s">
        <v>234</v>
      </c>
      <c r="DP265" t="s">
        <v>234</v>
      </c>
      <c r="DQ265" t="s">
        <v>234</v>
      </c>
      <c r="DR265" t="s">
        <v>234</v>
      </c>
      <c r="DS265" t="s">
        <v>234</v>
      </c>
      <c r="DT265" t="s">
        <v>234</v>
      </c>
      <c r="DX265" t="s">
        <v>237</v>
      </c>
      <c r="DY265" t="s">
        <v>234</v>
      </c>
      <c r="DZ265" t="s">
        <v>234</v>
      </c>
      <c r="EA265" t="s">
        <v>234</v>
      </c>
      <c r="EB265" t="s">
        <v>238</v>
      </c>
      <c r="EC265" t="s">
        <v>241</v>
      </c>
      <c r="ED265" t="s">
        <v>234</v>
      </c>
      <c r="EE265" t="s">
        <v>234</v>
      </c>
      <c r="EF265" t="s">
        <v>234</v>
      </c>
      <c r="EG265" t="s">
        <v>234</v>
      </c>
      <c r="EH265" t="s">
        <v>234</v>
      </c>
      <c r="EI265" t="s">
        <v>234</v>
      </c>
      <c r="EJ265" t="s">
        <v>234</v>
      </c>
      <c r="EK265" t="s">
        <v>234</v>
      </c>
      <c r="EL265" t="s">
        <v>234</v>
      </c>
      <c r="EM265" t="s">
        <v>234</v>
      </c>
      <c r="EN265" t="s">
        <v>234</v>
      </c>
      <c r="EO265" t="s">
        <v>234</v>
      </c>
      <c r="EP265" t="s">
        <v>234</v>
      </c>
      <c r="EQ265" t="s">
        <v>234</v>
      </c>
      <c r="ER265" t="s">
        <v>234</v>
      </c>
      <c r="ES265" t="s">
        <v>234</v>
      </c>
      <c r="ET265" t="s">
        <v>234</v>
      </c>
      <c r="EU265" t="s">
        <v>234</v>
      </c>
      <c r="EV265" t="s">
        <v>234</v>
      </c>
      <c r="EW265" t="s">
        <v>234</v>
      </c>
      <c r="EX265" t="s">
        <v>234</v>
      </c>
      <c r="EY265" t="s">
        <v>234</v>
      </c>
      <c r="EZ265" t="s">
        <v>234</v>
      </c>
      <c r="FA265" t="s">
        <v>234</v>
      </c>
      <c r="FB265" t="s">
        <v>234</v>
      </c>
      <c r="FC265" t="s">
        <v>234</v>
      </c>
      <c r="FD265" t="s">
        <v>234</v>
      </c>
      <c r="FE265" t="s">
        <v>234</v>
      </c>
      <c r="FF265" t="s">
        <v>234</v>
      </c>
      <c r="FG265" t="s">
        <v>237</v>
      </c>
      <c r="FH265" t="s">
        <v>234</v>
      </c>
      <c r="FI265" t="s">
        <v>234</v>
      </c>
      <c r="FJ265" t="s">
        <v>234</v>
      </c>
      <c r="FK265" t="s">
        <v>234</v>
      </c>
      <c r="FL265" t="s">
        <v>234</v>
      </c>
      <c r="FM265" t="s">
        <v>234</v>
      </c>
      <c r="FN265" t="s">
        <v>241</v>
      </c>
      <c r="FO265" t="s">
        <v>234</v>
      </c>
      <c r="FP265" t="s">
        <v>234</v>
      </c>
      <c r="FQ265" t="s">
        <v>234</v>
      </c>
      <c r="FR265" t="s">
        <v>234</v>
      </c>
      <c r="FU265" t="s">
        <v>234</v>
      </c>
      <c r="FV265" t="s">
        <v>234</v>
      </c>
      <c r="FW265" t="s">
        <v>234</v>
      </c>
      <c r="FX265" t="s">
        <v>234</v>
      </c>
      <c r="FY265" t="s">
        <v>234</v>
      </c>
      <c r="FZ265" t="s">
        <v>234</v>
      </c>
      <c r="GA265" t="s">
        <v>234</v>
      </c>
      <c r="GB265" t="s">
        <v>234</v>
      </c>
      <c r="GC265" t="s">
        <v>234</v>
      </c>
      <c r="GD265" t="s">
        <v>234</v>
      </c>
      <c r="GE265" t="s">
        <v>234</v>
      </c>
      <c r="GF265" t="s">
        <v>234</v>
      </c>
      <c r="GG265" t="s">
        <v>234</v>
      </c>
      <c r="GH265" t="s">
        <v>234</v>
      </c>
      <c r="GI265" t="s">
        <v>234</v>
      </c>
      <c r="GJ265" t="s">
        <v>234</v>
      </c>
      <c r="GK265" t="s">
        <v>234</v>
      </c>
      <c r="GL265" t="s">
        <v>234</v>
      </c>
      <c r="GM265" t="s">
        <v>234</v>
      </c>
      <c r="GN265" t="s">
        <v>234</v>
      </c>
      <c r="GO265" t="s">
        <v>234</v>
      </c>
      <c r="GP265" t="s">
        <v>234</v>
      </c>
      <c r="GQ265" t="s">
        <v>234</v>
      </c>
      <c r="GR265" t="s">
        <v>234</v>
      </c>
      <c r="GS265" t="s">
        <v>234</v>
      </c>
      <c r="GT265" t="s">
        <v>234</v>
      </c>
      <c r="GU265" t="s">
        <v>234</v>
      </c>
      <c r="GV265" t="s">
        <v>234</v>
      </c>
      <c r="GW265" t="s">
        <v>234</v>
      </c>
      <c r="GX265" t="s">
        <v>234</v>
      </c>
      <c r="GY265" t="s">
        <v>234</v>
      </c>
      <c r="GZ265" t="s">
        <v>234</v>
      </c>
      <c r="HA265" t="s">
        <v>234</v>
      </c>
      <c r="HB265" t="s">
        <v>234</v>
      </c>
      <c r="HC265" t="s">
        <v>234</v>
      </c>
      <c r="HD265" t="s">
        <v>234</v>
      </c>
      <c r="HE265" t="s">
        <v>237</v>
      </c>
      <c r="HF265" t="s">
        <v>234</v>
      </c>
      <c r="HG265" t="s">
        <v>234</v>
      </c>
      <c r="HH265" t="s">
        <v>234</v>
      </c>
      <c r="HI265" t="s">
        <v>234</v>
      </c>
      <c r="HJ265" t="s">
        <v>234</v>
      </c>
      <c r="HK265" t="s">
        <v>234</v>
      </c>
      <c r="HL265" t="s">
        <v>234</v>
      </c>
      <c r="HM265" t="s">
        <v>234</v>
      </c>
      <c r="HN265" t="s">
        <v>234</v>
      </c>
      <c r="HO265" t="s">
        <v>234</v>
      </c>
      <c r="HP265" t="s">
        <v>234</v>
      </c>
    </row>
    <row r="266" spans="1:224" x14ac:dyDescent="0.2">
      <c r="A266" t="s">
        <v>502</v>
      </c>
      <c r="B266" t="s">
        <v>234</v>
      </c>
      <c r="C266" t="s">
        <v>234</v>
      </c>
      <c r="D266" t="s">
        <v>234</v>
      </c>
      <c r="E266" t="s">
        <v>234</v>
      </c>
      <c r="F266" t="s">
        <v>234</v>
      </c>
      <c r="G266" t="s">
        <v>234</v>
      </c>
      <c r="H266" t="s">
        <v>234</v>
      </c>
      <c r="I266" t="s">
        <v>241</v>
      </c>
      <c r="J266" t="s">
        <v>234</v>
      </c>
      <c r="K266" t="s">
        <v>234</v>
      </c>
      <c r="L266" t="s">
        <v>234</v>
      </c>
      <c r="M266" t="s">
        <v>234</v>
      </c>
      <c r="N266" t="s">
        <v>234</v>
      </c>
      <c r="Q266" t="s">
        <v>234</v>
      </c>
      <c r="R266" t="s">
        <v>241</v>
      </c>
      <c r="S266" t="s">
        <v>234</v>
      </c>
      <c r="T266" t="s">
        <v>237</v>
      </c>
      <c r="U266" t="s">
        <v>234</v>
      </c>
      <c r="V266" t="s">
        <v>234</v>
      </c>
      <c r="W266" t="s">
        <v>236</v>
      </c>
      <c r="X266" t="s">
        <v>234</v>
      </c>
      <c r="Y266" t="s">
        <v>234</v>
      </c>
      <c r="Z266" t="s">
        <v>236</v>
      </c>
      <c r="AA266" t="s">
        <v>234</v>
      </c>
      <c r="AB266" t="s">
        <v>234</v>
      </c>
      <c r="AC266" t="s">
        <v>237</v>
      </c>
      <c r="AF266" t="s">
        <v>234</v>
      </c>
      <c r="AG266" t="s">
        <v>234</v>
      </c>
      <c r="AH266" t="s">
        <v>236</v>
      </c>
      <c r="AI266" t="s">
        <v>234</v>
      </c>
      <c r="AJ266" t="s">
        <v>237</v>
      </c>
      <c r="AK266" t="s">
        <v>234</v>
      </c>
      <c r="AL266" t="s">
        <v>234</v>
      </c>
      <c r="AM266" t="s">
        <v>234</v>
      </c>
      <c r="AN266" t="s">
        <v>234</v>
      </c>
      <c r="AO266" t="s">
        <v>234</v>
      </c>
      <c r="AP266" t="s">
        <v>234</v>
      </c>
      <c r="AQ266" t="s">
        <v>234</v>
      </c>
      <c r="AR266" t="s">
        <v>237</v>
      </c>
      <c r="AU266" t="s">
        <v>234</v>
      </c>
      <c r="AV266" t="s">
        <v>234</v>
      </c>
      <c r="AW266" t="s">
        <v>234</v>
      </c>
      <c r="AX266" t="s">
        <v>236</v>
      </c>
      <c r="AY266" t="s">
        <v>241</v>
      </c>
      <c r="AZ266" t="s">
        <v>234</v>
      </c>
      <c r="BA266" t="s">
        <v>234</v>
      </c>
      <c r="BB266" t="s">
        <v>241</v>
      </c>
      <c r="BC266" t="s">
        <v>234</v>
      </c>
      <c r="BD266" t="s">
        <v>234</v>
      </c>
      <c r="BE266" t="s">
        <v>234</v>
      </c>
      <c r="BH266" t="s">
        <v>234</v>
      </c>
      <c r="BI266" t="s">
        <v>234</v>
      </c>
      <c r="BJ266" t="s">
        <v>234</v>
      </c>
      <c r="BK266" t="s">
        <v>234</v>
      </c>
      <c r="BL266" t="s">
        <v>234</v>
      </c>
      <c r="BM266" t="s">
        <v>234</v>
      </c>
      <c r="BN266" t="s">
        <v>234</v>
      </c>
      <c r="BO266" t="s">
        <v>234</v>
      </c>
      <c r="BP266" t="s">
        <v>234</v>
      </c>
      <c r="BQ266" t="s">
        <v>234</v>
      </c>
      <c r="BR266" t="s">
        <v>234</v>
      </c>
      <c r="BS266" t="s">
        <v>234</v>
      </c>
      <c r="BT266" t="s">
        <v>236</v>
      </c>
      <c r="BW266" t="s">
        <v>234</v>
      </c>
      <c r="BX266" t="s">
        <v>234</v>
      </c>
      <c r="BY266" t="s">
        <v>234</v>
      </c>
      <c r="BZ266" t="s">
        <v>234</v>
      </c>
      <c r="CA266" t="s">
        <v>234</v>
      </c>
      <c r="CB266" t="s">
        <v>234</v>
      </c>
      <c r="CC266" t="s">
        <v>238</v>
      </c>
      <c r="CD266" t="s">
        <v>234</v>
      </c>
      <c r="CE266" t="s">
        <v>234</v>
      </c>
      <c r="CF266" t="s">
        <v>234</v>
      </c>
      <c r="CG266" t="s">
        <v>234</v>
      </c>
      <c r="CH266" t="s">
        <v>234</v>
      </c>
      <c r="CK266" t="s">
        <v>234</v>
      </c>
      <c r="CL266" t="s">
        <v>234</v>
      </c>
      <c r="CM266" t="s">
        <v>234</v>
      </c>
      <c r="CN266" t="s">
        <v>234</v>
      </c>
      <c r="CO266" t="s">
        <v>234</v>
      </c>
      <c r="CP266" t="s">
        <v>234</v>
      </c>
      <c r="CQ266" t="s">
        <v>234</v>
      </c>
      <c r="DF266" t="s">
        <v>234</v>
      </c>
      <c r="DG266" t="s">
        <v>234</v>
      </c>
      <c r="DH266" t="s">
        <v>234</v>
      </c>
      <c r="DI266" t="s">
        <v>234</v>
      </c>
      <c r="DJ266" t="s">
        <v>234</v>
      </c>
      <c r="DK266" t="s">
        <v>234</v>
      </c>
      <c r="DL266" t="s">
        <v>234</v>
      </c>
      <c r="DM266" t="s">
        <v>234</v>
      </c>
      <c r="DN266" t="s">
        <v>234</v>
      </c>
      <c r="DO266" t="s">
        <v>234</v>
      </c>
      <c r="DP266" t="s">
        <v>234</v>
      </c>
      <c r="DQ266" t="s">
        <v>234</v>
      </c>
      <c r="DR266" t="s">
        <v>234</v>
      </c>
      <c r="DS266" t="s">
        <v>234</v>
      </c>
      <c r="DT266" t="s">
        <v>234</v>
      </c>
      <c r="DX266" t="s">
        <v>237</v>
      </c>
      <c r="DY266" t="s">
        <v>234</v>
      </c>
      <c r="DZ266" t="s">
        <v>234</v>
      </c>
      <c r="EA266" t="s">
        <v>234</v>
      </c>
      <c r="EB266" t="s">
        <v>235</v>
      </c>
      <c r="EC266" t="s">
        <v>241</v>
      </c>
      <c r="ED266" t="s">
        <v>234</v>
      </c>
      <c r="EE266" t="s">
        <v>234</v>
      </c>
      <c r="EF266" t="s">
        <v>234</v>
      </c>
      <c r="EG266" t="s">
        <v>234</v>
      </c>
      <c r="EH266" t="s">
        <v>234</v>
      </c>
      <c r="EI266" t="s">
        <v>234</v>
      </c>
      <c r="EJ266" t="s">
        <v>234</v>
      </c>
      <c r="EK266" t="s">
        <v>234</v>
      </c>
      <c r="EL266" t="s">
        <v>234</v>
      </c>
      <c r="EM266" t="s">
        <v>234</v>
      </c>
      <c r="EN266" t="s">
        <v>234</v>
      </c>
      <c r="EO266" t="s">
        <v>234</v>
      </c>
      <c r="EP266" t="s">
        <v>234</v>
      </c>
      <c r="EQ266" t="s">
        <v>234</v>
      </c>
      <c r="ER266" t="s">
        <v>234</v>
      </c>
      <c r="ES266" t="s">
        <v>234</v>
      </c>
      <c r="ET266" t="s">
        <v>234</v>
      </c>
      <c r="EU266" t="s">
        <v>234</v>
      </c>
      <c r="EV266" t="s">
        <v>234</v>
      </c>
      <c r="EW266" t="s">
        <v>234</v>
      </c>
      <c r="EX266" t="s">
        <v>234</v>
      </c>
      <c r="EY266" t="s">
        <v>234</v>
      </c>
      <c r="EZ266" t="s">
        <v>234</v>
      </c>
      <c r="FA266" t="s">
        <v>234</v>
      </c>
      <c r="FB266" t="s">
        <v>234</v>
      </c>
      <c r="FC266" t="s">
        <v>234</v>
      </c>
      <c r="FD266" t="s">
        <v>234</v>
      </c>
      <c r="FE266" t="s">
        <v>234</v>
      </c>
      <c r="FF266" t="s">
        <v>234</v>
      </c>
      <c r="FG266" t="s">
        <v>237</v>
      </c>
      <c r="FH266" t="s">
        <v>234</v>
      </c>
      <c r="FI266" t="s">
        <v>234</v>
      </c>
      <c r="FJ266" t="s">
        <v>234</v>
      </c>
      <c r="FK266" t="s">
        <v>234</v>
      </c>
      <c r="FL266" t="s">
        <v>234</v>
      </c>
      <c r="FM266" t="s">
        <v>234</v>
      </c>
      <c r="FN266" t="s">
        <v>241</v>
      </c>
      <c r="FO266" t="s">
        <v>234</v>
      </c>
      <c r="FP266" t="s">
        <v>234</v>
      </c>
      <c r="FQ266" t="s">
        <v>234</v>
      </c>
      <c r="FR266" t="s">
        <v>234</v>
      </c>
      <c r="FU266" t="s">
        <v>235</v>
      </c>
      <c r="FV266" t="s">
        <v>234</v>
      </c>
      <c r="FW266" t="s">
        <v>234</v>
      </c>
      <c r="FX266" t="s">
        <v>234</v>
      </c>
      <c r="FY266" t="s">
        <v>234</v>
      </c>
      <c r="FZ266" t="s">
        <v>234</v>
      </c>
      <c r="GA266" t="s">
        <v>234</v>
      </c>
      <c r="GB266" t="s">
        <v>234</v>
      </c>
      <c r="GC266" t="s">
        <v>234</v>
      </c>
      <c r="GD266" t="s">
        <v>234</v>
      </c>
      <c r="GE266" t="s">
        <v>234</v>
      </c>
      <c r="GF266" t="s">
        <v>234</v>
      </c>
      <c r="GG266" t="s">
        <v>234</v>
      </c>
      <c r="GH266" t="s">
        <v>234</v>
      </c>
      <c r="GI266" t="s">
        <v>234</v>
      </c>
      <c r="GJ266" t="s">
        <v>234</v>
      </c>
      <c r="GK266" t="s">
        <v>234</v>
      </c>
      <c r="GL266" t="s">
        <v>234</v>
      </c>
      <c r="GM266" t="s">
        <v>241</v>
      </c>
      <c r="GN266" t="s">
        <v>234</v>
      </c>
      <c r="GO266" t="s">
        <v>234</v>
      </c>
      <c r="GP266" t="s">
        <v>234</v>
      </c>
      <c r="GQ266" t="s">
        <v>234</v>
      </c>
      <c r="GR266" t="s">
        <v>234</v>
      </c>
      <c r="GS266" t="s">
        <v>234</v>
      </c>
      <c r="GT266" t="s">
        <v>234</v>
      </c>
      <c r="GU266" t="s">
        <v>234</v>
      </c>
      <c r="GV266" t="s">
        <v>234</v>
      </c>
      <c r="GW266" t="s">
        <v>234</v>
      </c>
      <c r="GX266" t="s">
        <v>234</v>
      </c>
      <c r="GY266" t="s">
        <v>234</v>
      </c>
      <c r="GZ266" t="s">
        <v>234</v>
      </c>
      <c r="HA266" t="s">
        <v>234</v>
      </c>
      <c r="HB266" t="s">
        <v>234</v>
      </c>
      <c r="HC266" t="s">
        <v>234</v>
      </c>
      <c r="HD266" t="s">
        <v>234</v>
      </c>
      <c r="HE266" t="s">
        <v>237</v>
      </c>
      <c r="HF266" t="s">
        <v>234</v>
      </c>
      <c r="HG266" t="s">
        <v>234</v>
      </c>
      <c r="HH266" t="s">
        <v>234</v>
      </c>
      <c r="HI266" t="s">
        <v>234</v>
      </c>
      <c r="HJ266" t="s">
        <v>234</v>
      </c>
      <c r="HK266" t="s">
        <v>234</v>
      </c>
      <c r="HL266" t="s">
        <v>234</v>
      </c>
      <c r="HM266" t="s">
        <v>234</v>
      </c>
      <c r="HN266" t="s">
        <v>234</v>
      </c>
      <c r="HO266" t="s">
        <v>234</v>
      </c>
      <c r="HP266" t="s">
        <v>234</v>
      </c>
    </row>
    <row r="267" spans="1:224" x14ac:dyDescent="0.2">
      <c r="A267" t="s">
        <v>503</v>
      </c>
      <c r="B267" t="s">
        <v>234</v>
      </c>
      <c r="C267" t="s">
        <v>234</v>
      </c>
      <c r="D267" t="s">
        <v>234</v>
      </c>
      <c r="E267" t="s">
        <v>234</v>
      </c>
      <c r="F267" t="s">
        <v>234</v>
      </c>
      <c r="G267" t="s">
        <v>234</v>
      </c>
      <c r="H267" t="s">
        <v>234</v>
      </c>
      <c r="I267" t="s">
        <v>236</v>
      </c>
      <c r="J267" t="s">
        <v>234</v>
      </c>
      <c r="K267" t="s">
        <v>234</v>
      </c>
      <c r="L267" t="s">
        <v>238</v>
      </c>
      <c r="M267" t="s">
        <v>234</v>
      </c>
      <c r="N267" t="s">
        <v>237</v>
      </c>
      <c r="Q267" t="s">
        <v>234</v>
      </c>
      <c r="R267" t="s">
        <v>234</v>
      </c>
      <c r="S267" t="s">
        <v>234</v>
      </c>
      <c r="T267" t="s">
        <v>234</v>
      </c>
      <c r="U267" t="s">
        <v>234</v>
      </c>
      <c r="V267" t="s">
        <v>234</v>
      </c>
      <c r="W267" t="s">
        <v>236</v>
      </c>
      <c r="X267" t="s">
        <v>234</v>
      </c>
      <c r="Y267" t="s">
        <v>234</v>
      </c>
      <c r="Z267" t="s">
        <v>236</v>
      </c>
      <c r="AA267" t="s">
        <v>234</v>
      </c>
      <c r="AB267" t="s">
        <v>234</v>
      </c>
      <c r="AC267" t="s">
        <v>234</v>
      </c>
      <c r="AF267" t="s">
        <v>234</v>
      </c>
      <c r="AG267" t="s">
        <v>234</v>
      </c>
      <c r="AH267" t="s">
        <v>236</v>
      </c>
      <c r="AI267" t="s">
        <v>234</v>
      </c>
      <c r="AJ267" t="s">
        <v>234</v>
      </c>
      <c r="AK267" t="s">
        <v>234</v>
      </c>
      <c r="AL267" t="s">
        <v>234</v>
      </c>
      <c r="AM267" t="s">
        <v>234</v>
      </c>
      <c r="AN267" t="s">
        <v>234</v>
      </c>
      <c r="AO267" t="s">
        <v>234</v>
      </c>
      <c r="AP267" t="s">
        <v>234</v>
      </c>
      <c r="AQ267" t="s">
        <v>234</v>
      </c>
      <c r="AR267" t="s">
        <v>237</v>
      </c>
      <c r="AU267" t="s">
        <v>238</v>
      </c>
      <c r="AV267" t="s">
        <v>234</v>
      </c>
      <c r="AW267" t="s">
        <v>234</v>
      </c>
      <c r="AX267" t="s">
        <v>236</v>
      </c>
      <c r="AY267" t="s">
        <v>234</v>
      </c>
      <c r="AZ267" t="s">
        <v>234</v>
      </c>
      <c r="BA267" t="s">
        <v>234</v>
      </c>
      <c r="BB267" t="s">
        <v>234</v>
      </c>
      <c r="BC267" t="s">
        <v>234</v>
      </c>
      <c r="BD267" t="s">
        <v>234</v>
      </c>
      <c r="BE267" t="s">
        <v>237</v>
      </c>
      <c r="BH267" t="s">
        <v>234</v>
      </c>
      <c r="BI267" t="s">
        <v>234</v>
      </c>
      <c r="BJ267" t="s">
        <v>234</v>
      </c>
      <c r="BK267" t="s">
        <v>234</v>
      </c>
      <c r="BL267" t="s">
        <v>234</v>
      </c>
      <c r="BM267" t="s">
        <v>234</v>
      </c>
      <c r="BN267" t="s">
        <v>234</v>
      </c>
      <c r="BO267" t="s">
        <v>234</v>
      </c>
      <c r="BP267" t="s">
        <v>234</v>
      </c>
      <c r="BQ267" t="s">
        <v>237</v>
      </c>
      <c r="BR267" t="s">
        <v>234</v>
      </c>
      <c r="BS267" t="s">
        <v>234</v>
      </c>
      <c r="BT267" t="s">
        <v>236</v>
      </c>
      <c r="BW267" t="s">
        <v>234</v>
      </c>
      <c r="BX267" t="s">
        <v>238</v>
      </c>
      <c r="BY267" t="s">
        <v>234</v>
      </c>
      <c r="BZ267" t="s">
        <v>234</v>
      </c>
      <c r="CA267" t="s">
        <v>234</v>
      </c>
      <c r="CB267" t="s">
        <v>234</v>
      </c>
      <c r="CC267" t="s">
        <v>238</v>
      </c>
      <c r="CD267" t="s">
        <v>234</v>
      </c>
      <c r="CE267" t="s">
        <v>234</v>
      </c>
      <c r="CF267" t="s">
        <v>234</v>
      </c>
      <c r="CG267" t="s">
        <v>234</v>
      </c>
      <c r="CH267" t="s">
        <v>234</v>
      </c>
      <c r="CK267" t="s">
        <v>234</v>
      </c>
      <c r="CL267" t="s">
        <v>237</v>
      </c>
      <c r="CM267" t="s">
        <v>234</v>
      </c>
      <c r="CN267" t="s">
        <v>234</v>
      </c>
      <c r="CO267" t="s">
        <v>234</v>
      </c>
      <c r="CP267" t="s">
        <v>234</v>
      </c>
      <c r="CQ267" t="s">
        <v>234</v>
      </c>
      <c r="DF267" t="s">
        <v>234</v>
      </c>
      <c r="DG267" t="s">
        <v>234</v>
      </c>
      <c r="DH267" t="s">
        <v>234</v>
      </c>
      <c r="DI267" t="s">
        <v>234</v>
      </c>
      <c r="DJ267" t="s">
        <v>234</v>
      </c>
      <c r="DK267" t="s">
        <v>234</v>
      </c>
      <c r="DL267" t="s">
        <v>234</v>
      </c>
      <c r="DM267" t="s">
        <v>234</v>
      </c>
      <c r="DN267" t="s">
        <v>234</v>
      </c>
      <c r="DO267" t="s">
        <v>234</v>
      </c>
      <c r="DP267" t="s">
        <v>234</v>
      </c>
      <c r="DQ267" t="s">
        <v>237</v>
      </c>
      <c r="DR267" t="s">
        <v>234</v>
      </c>
      <c r="DS267" t="s">
        <v>234</v>
      </c>
      <c r="DT267" t="s">
        <v>234</v>
      </c>
      <c r="DX267" t="s">
        <v>234</v>
      </c>
      <c r="DY267" t="s">
        <v>234</v>
      </c>
      <c r="DZ267" t="s">
        <v>234</v>
      </c>
      <c r="EA267" t="s">
        <v>234</v>
      </c>
      <c r="EB267" t="s">
        <v>235</v>
      </c>
      <c r="EC267" t="s">
        <v>234</v>
      </c>
      <c r="ED267" t="s">
        <v>234</v>
      </c>
      <c r="EE267" t="s">
        <v>234</v>
      </c>
      <c r="EF267" t="s">
        <v>234</v>
      </c>
      <c r="EG267" t="s">
        <v>234</v>
      </c>
      <c r="EH267" t="s">
        <v>234</v>
      </c>
      <c r="EI267" t="s">
        <v>234</v>
      </c>
      <c r="EJ267" t="s">
        <v>234</v>
      </c>
      <c r="EK267" t="s">
        <v>234</v>
      </c>
      <c r="EL267" t="s">
        <v>234</v>
      </c>
      <c r="EM267" t="s">
        <v>234</v>
      </c>
      <c r="EN267" t="s">
        <v>234</v>
      </c>
      <c r="EO267" t="s">
        <v>234</v>
      </c>
      <c r="EP267" t="s">
        <v>234</v>
      </c>
      <c r="EQ267" t="s">
        <v>234</v>
      </c>
      <c r="ER267" t="s">
        <v>234</v>
      </c>
      <c r="ES267" t="s">
        <v>234</v>
      </c>
      <c r="ET267" t="s">
        <v>234</v>
      </c>
      <c r="EU267" t="s">
        <v>234</v>
      </c>
      <c r="EV267" t="s">
        <v>234</v>
      </c>
      <c r="EW267" t="s">
        <v>234</v>
      </c>
      <c r="EX267" t="s">
        <v>234</v>
      </c>
      <c r="EY267" t="s">
        <v>234</v>
      </c>
      <c r="EZ267" t="s">
        <v>234</v>
      </c>
      <c r="FA267" t="s">
        <v>234</v>
      </c>
      <c r="FB267" t="s">
        <v>234</v>
      </c>
      <c r="FC267" t="s">
        <v>234</v>
      </c>
      <c r="FD267" t="s">
        <v>234</v>
      </c>
      <c r="FE267" t="s">
        <v>234</v>
      </c>
      <c r="FF267" t="s">
        <v>234</v>
      </c>
      <c r="FG267" t="s">
        <v>234</v>
      </c>
      <c r="FH267" t="s">
        <v>234</v>
      </c>
      <c r="FI267" t="s">
        <v>234</v>
      </c>
      <c r="FJ267" t="s">
        <v>234</v>
      </c>
      <c r="FK267" t="s">
        <v>234</v>
      </c>
      <c r="FL267" t="s">
        <v>234</v>
      </c>
      <c r="FM267" t="s">
        <v>234</v>
      </c>
      <c r="FN267" t="s">
        <v>234</v>
      </c>
      <c r="FO267" t="s">
        <v>234</v>
      </c>
      <c r="FP267" t="s">
        <v>234</v>
      </c>
      <c r="FQ267" t="s">
        <v>234</v>
      </c>
      <c r="FR267" t="s">
        <v>234</v>
      </c>
      <c r="FU267" t="s">
        <v>234</v>
      </c>
      <c r="FV267" t="s">
        <v>234</v>
      </c>
      <c r="FW267" t="s">
        <v>234</v>
      </c>
      <c r="FX267" t="s">
        <v>234</v>
      </c>
      <c r="FY267" t="s">
        <v>234</v>
      </c>
      <c r="FZ267" t="s">
        <v>234</v>
      </c>
      <c r="GA267" t="s">
        <v>234</v>
      </c>
      <c r="GB267" t="s">
        <v>234</v>
      </c>
      <c r="GC267" t="s">
        <v>234</v>
      </c>
      <c r="GD267" t="s">
        <v>234</v>
      </c>
      <c r="GE267" t="s">
        <v>234</v>
      </c>
      <c r="GF267" t="s">
        <v>234</v>
      </c>
      <c r="GG267" t="s">
        <v>234</v>
      </c>
      <c r="GH267" t="s">
        <v>234</v>
      </c>
      <c r="GI267" t="s">
        <v>234</v>
      </c>
      <c r="GJ267" t="s">
        <v>234</v>
      </c>
      <c r="GK267" t="s">
        <v>234</v>
      </c>
      <c r="GL267" t="s">
        <v>234</v>
      </c>
      <c r="GM267" t="s">
        <v>234</v>
      </c>
      <c r="GN267" t="s">
        <v>234</v>
      </c>
      <c r="GO267" t="s">
        <v>234</v>
      </c>
      <c r="GP267" t="s">
        <v>234</v>
      </c>
      <c r="GQ267" t="s">
        <v>234</v>
      </c>
      <c r="GR267" t="s">
        <v>234</v>
      </c>
      <c r="GS267" t="s">
        <v>234</v>
      </c>
      <c r="GT267" t="s">
        <v>234</v>
      </c>
      <c r="GU267" t="s">
        <v>234</v>
      </c>
      <c r="GV267" t="s">
        <v>234</v>
      </c>
      <c r="GW267" t="s">
        <v>234</v>
      </c>
      <c r="GX267" t="s">
        <v>234</v>
      </c>
      <c r="GY267" t="s">
        <v>234</v>
      </c>
      <c r="GZ267" t="s">
        <v>234</v>
      </c>
      <c r="HA267" t="s">
        <v>234</v>
      </c>
      <c r="HB267" t="s">
        <v>234</v>
      </c>
      <c r="HC267" t="s">
        <v>234</v>
      </c>
      <c r="HD267" t="s">
        <v>234</v>
      </c>
      <c r="HE267" t="s">
        <v>234</v>
      </c>
      <c r="HF267" t="s">
        <v>234</v>
      </c>
      <c r="HG267" t="s">
        <v>234</v>
      </c>
      <c r="HH267" t="s">
        <v>234</v>
      </c>
      <c r="HI267" t="s">
        <v>234</v>
      </c>
      <c r="HJ267" t="s">
        <v>234</v>
      </c>
      <c r="HK267" t="s">
        <v>234</v>
      </c>
      <c r="HL267" t="s">
        <v>234</v>
      </c>
      <c r="HM267" t="s">
        <v>234</v>
      </c>
      <c r="HN267" t="s">
        <v>234</v>
      </c>
      <c r="HO267" t="s">
        <v>237</v>
      </c>
      <c r="HP267" t="s">
        <v>234</v>
      </c>
    </row>
    <row r="268" spans="1:224" x14ac:dyDescent="0.2">
      <c r="A268" t="s">
        <v>504</v>
      </c>
      <c r="B268" t="s">
        <v>234</v>
      </c>
      <c r="C268" t="s">
        <v>234</v>
      </c>
      <c r="D268" t="s">
        <v>234</v>
      </c>
      <c r="E268" t="s">
        <v>234</v>
      </c>
      <c r="F268" t="s">
        <v>234</v>
      </c>
      <c r="G268" t="s">
        <v>234</v>
      </c>
      <c r="H268" t="s">
        <v>234</v>
      </c>
      <c r="I268" t="s">
        <v>234</v>
      </c>
      <c r="J268" t="s">
        <v>234</v>
      </c>
      <c r="K268" t="s">
        <v>234</v>
      </c>
      <c r="L268" t="s">
        <v>235</v>
      </c>
      <c r="M268" t="s">
        <v>234</v>
      </c>
      <c r="N268" t="s">
        <v>234</v>
      </c>
      <c r="Q268" t="s">
        <v>234</v>
      </c>
      <c r="R268" t="s">
        <v>234</v>
      </c>
      <c r="S268" t="s">
        <v>234</v>
      </c>
      <c r="T268" t="s">
        <v>234</v>
      </c>
      <c r="U268" t="s">
        <v>234</v>
      </c>
      <c r="V268" t="s">
        <v>234</v>
      </c>
      <c r="W268" t="s">
        <v>236</v>
      </c>
      <c r="X268" t="s">
        <v>234</v>
      </c>
      <c r="Y268" t="s">
        <v>234</v>
      </c>
      <c r="Z268" t="s">
        <v>236</v>
      </c>
      <c r="AA268" t="s">
        <v>234</v>
      </c>
      <c r="AB268" t="s">
        <v>234</v>
      </c>
      <c r="AC268" t="s">
        <v>234</v>
      </c>
      <c r="AF268" t="s">
        <v>234</v>
      </c>
      <c r="AG268" t="s">
        <v>234</v>
      </c>
      <c r="AH268" t="s">
        <v>236</v>
      </c>
      <c r="AI268" t="s">
        <v>234</v>
      </c>
      <c r="AJ268" t="s">
        <v>234</v>
      </c>
      <c r="AK268" t="s">
        <v>234</v>
      </c>
      <c r="AL268" t="s">
        <v>234</v>
      </c>
      <c r="AM268" t="s">
        <v>234</v>
      </c>
      <c r="AN268" t="s">
        <v>234</v>
      </c>
      <c r="AO268" t="s">
        <v>234</v>
      </c>
      <c r="AP268" t="s">
        <v>234</v>
      </c>
      <c r="AQ268" t="s">
        <v>234</v>
      </c>
      <c r="AR268" t="s">
        <v>234</v>
      </c>
      <c r="AU268" t="s">
        <v>234</v>
      </c>
      <c r="AV268" t="s">
        <v>234</v>
      </c>
      <c r="AW268" t="s">
        <v>234</v>
      </c>
      <c r="AX268" t="s">
        <v>236</v>
      </c>
      <c r="AY268" t="s">
        <v>234</v>
      </c>
      <c r="AZ268" t="s">
        <v>234</v>
      </c>
      <c r="BA268" t="s">
        <v>234</v>
      </c>
      <c r="BB268" t="s">
        <v>234</v>
      </c>
      <c r="BC268" t="s">
        <v>234</v>
      </c>
      <c r="BD268" t="s">
        <v>234</v>
      </c>
      <c r="BE268" t="s">
        <v>234</v>
      </c>
      <c r="BH268" t="s">
        <v>234</v>
      </c>
      <c r="BI268" t="s">
        <v>234</v>
      </c>
      <c r="BJ268" t="s">
        <v>234</v>
      </c>
      <c r="BK268" t="s">
        <v>234</v>
      </c>
      <c r="BL268" t="s">
        <v>234</v>
      </c>
      <c r="BM268" t="s">
        <v>234</v>
      </c>
      <c r="BN268" t="s">
        <v>234</v>
      </c>
      <c r="BO268" t="s">
        <v>234</v>
      </c>
      <c r="BP268" t="s">
        <v>234</v>
      </c>
      <c r="BQ268" t="s">
        <v>234</v>
      </c>
      <c r="BR268" t="s">
        <v>234</v>
      </c>
      <c r="BS268" t="s">
        <v>234</v>
      </c>
      <c r="BT268" t="s">
        <v>236</v>
      </c>
      <c r="BW268" t="s">
        <v>234</v>
      </c>
      <c r="BX268" t="s">
        <v>234</v>
      </c>
      <c r="BY268" t="s">
        <v>234</v>
      </c>
      <c r="BZ268" t="s">
        <v>234</v>
      </c>
      <c r="CA268" t="s">
        <v>234</v>
      </c>
      <c r="CB268" t="s">
        <v>234</v>
      </c>
      <c r="CC268" t="s">
        <v>238</v>
      </c>
      <c r="CD268" t="s">
        <v>234</v>
      </c>
      <c r="CE268" t="s">
        <v>234</v>
      </c>
      <c r="CF268" t="s">
        <v>234</v>
      </c>
      <c r="CG268" t="s">
        <v>234</v>
      </c>
      <c r="CH268" t="s">
        <v>234</v>
      </c>
      <c r="CK268" t="s">
        <v>234</v>
      </c>
      <c r="CL268" t="s">
        <v>234</v>
      </c>
      <c r="CM268" t="s">
        <v>234</v>
      </c>
      <c r="CN268" t="s">
        <v>234</v>
      </c>
      <c r="CO268" t="s">
        <v>234</v>
      </c>
      <c r="CP268" t="s">
        <v>234</v>
      </c>
      <c r="CQ268" t="s">
        <v>234</v>
      </c>
      <c r="DF268" t="s">
        <v>234</v>
      </c>
      <c r="DG268" t="s">
        <v>234</v>
      </c>
      <c r="DH268" t="s">
        <v>234</v>
      </c>
      <c r="DI268" t="s">
        <v>234</v>
      </c>
      <c r="DJ268" t="s">
        <v>234</v>
      </c>
      <c r="DK268" t="s">
        <v>234</v>
      </c>
      <c r="DL268" t="s">
        <v>234</v>
      </c>
      <c r="DM268" t="s">
        <v>234</v>
      </c>
      <c r="DN268" t="s">
        <v>234</v>
      </c>
      <c r="DO268" t="s">
        <v>234</v>
      </c>
      <c r="DP268" t="s">
        <v>234</v>
      </c>
      <c r="DQ268" t="s">
        <v>234</v>
      </c>
      <c r="DR268" t="s">
        <v>234</v>
      </c>
      <c r="DS268" t="s">
        <v>234</v>
      </c>
      <c r="DT268" t="s">
        <v>234</v>
      </c>
      <c r="DX268" t="s">
        <v>234</v>
      </c>
      <c r="DY268" t="s">
        <v>234</v>
      </c>
      <c r="DZ268" t="s">
        <v>234</v>
      </c>
      <c r="EA268" t="s">
        <v>234</v>
      </c>
      <c r="EB268" t="s">
        <v>234</v>
      </c>
      <c r="EC268" t="s">
        <v>234</v>
      </c>
      <c r="ED268" t="s">
        <v>234</v>
      </c>
      <c r="EE268" t="s">
        <v>234</v>
      </c>
      <c r="EF268" t="s">
        <v>234</v>
      </c>
      <c r="EG268" t="s">
        <v>234</v>
      </c>
      <c r="EH268" t="s">
        <v>234</v>
      </c>
      <c r="EI268" t="s">
        <v>234</v>
      </c>
      <c r="EJ268" t="s">
        <v>234</v>
      </c>
      <c r="EK268" t="s">
        <v>234</v>
      </c>
      <c r="EL268" t="s">
        <v>234</v>
      </c>
      <c r="EM268" t="s">
        <v>234</v>
      </c>
      <c r="EN268" t="s">
        <v>234</v>
      </c>
      <c r="EO268" t="s">
        <v>234</v>
      </c>
      <c r="EP268" t="s">
        <v>234</v>
      </c>
      <c r="EQ268" t="s">
        <v>234</v>
      </c>
      <c r="ER268" t="s">
        <v>234</v>
      </c>
      <c r="ES268" t="s">
        <v>234</v>
      </c>
      <c r="ET268" t="s">
        <v>234</v>
      </c>
      <c r="EU268" t="s">
        <v>234</v>
      </c>
      <c r="EV268" t="s">
        <v>234</v>
      </c>
      <c r="EW268" t="s">
        <v>234</v>
      </c>
      <c r="EX268" t="s">
        <v>234</v>
      </c>
      <c r="EY268" t="s">
        <v>234</v>
      </c>
      <c r="EZ268" t="s">
        <v>234</v>
      </c>
      <c r="FA268" t="s">
        <v>234</v>
      </c>
      <c r="FB268" t="s">
        <v>234</v>
      </c>
      <c r="FC268" t="s">
        <v>234</v>
      </c>
      <c r="FD268" t="s">
        <v>234</v>
      </c>
      <c r="FE268" t="s">
        <v>234</v>
      </c>
      <c r="FF268" t="s">
        <v>234</v>
      </c>
      <c r="FG268" t="s">
        <v>234</v>
      </c>
      <c r="FH268" t="s">
        <v>234</v>
      </c>
      <c r="FI268" t="s">
        <v>234</v>
      </c>
      <c r="FJ268" t="s">
        <v>234</v>
      </c>
      <c r="FK268" t="s">
        <v>234</v>
      </c>
      <c r="FL268" t="s">
        <v>234</v>
      </c>
      <c r="FM268" t="s">
        <v>234</v>
      </c>
      <c r="FN268" t="s">
        <v>234</v>
      </c>
      <c r="FO268" t="s">
        <v>234</v>
      </c>
      <c r="FP268" t="s">
        <v>234</v>
      </c>
      <c r="FQ268" t="s">
        <v>234</v>
      </c>
      <c r="FR268" t="s">
        <v>234</v>
      </c>
      <c r="FU268" t="s">
        <v>234</v>
      </c>
      <c r="FV268" t="s">
        <v>234</v>
      </c>
      <c r="FW268" t="s">
        <v>234</v>
      </c>
      <c r="FX268" t="s">
        <v>234</v>
      </c>
      <c r="FY268" t="s">
        <v>234</v>
      </c>
      <c r="FZ268" t="s">
        <v>234</v>
      </c>
      <c r="GA268" t="s">
        <v>234</v>
      </c>
      <c r="GB268" t="s">
        <v>234</v>
      </c>
      <c r="GC268" t="s">
        <v>234</v>
      </c>
      <c r="GD268" t="s">
        <v>234</v>
      </c>
      <c r="GE268" t="s">
        <v>236</v>
      </c>
      <c r="GF268" t="s">
        <v>234</v>
      </c>
      <c r="GG268" t="s">
        <v>234</v>
      </c>
      <c r="GH268" t="s">
        <v>234</v>
      </c>
      <c r="GI268" t="s">
        <v>234</v>
      </c>
      <c r="GJ268" t="s">
        <v>234</v>
      </c>
      <c r="GK268" t="s">
        <v>234</v>
      </c>
      <c r="GL268" t="s">
        <v>234</v>
      </c>
      <c r="GM268" t="s">
        <v>234</v>
      </c>
      <c r="GN268" t="s">
        <v>234</v>
      </c>
      <c r="GO268" t="s">
        <v>234</v>
      </c>
      <c r="GP268" t="s">
        <v>234</v>
      </c>
      <c r="GQ268" t="s">
        <v>234</v>
      </c>
      <c r="GR268" t="s">
        <v>234</v>
      </c>
      <c r="GS268" t="s">
        <v>234</v>
      </c>
      <c r="GT268" t="s">
        <v>234</v>
      </c>
      <c r="GU268" t="s">
        <v>234</v>
      </c>
      <c r="GV268" t="s">
        <v>234</v>
      </c>
      <c r="GW268" t="s">
        <v>234</v>
      </c>
      <c r="GX268" t="s">
        <v>234</v>
      </c>
      <c r="GY268" t="s">
        <v>234</v>
      </c>
      <c r="GZ268" t="s">
        <v>234</v>
      </c>
      <c r="HA268" t="s">
        <v>234</v>
      </c>
      <c r="HB268" t="s">
        <v>234</v>
      </c>
      <c r="HC268" t="s">
        <v>234</v>
      </c>
      <c r="HD268" t="s">
        <v>234</v>
      </c>
      <c r="HE268" t="s">
        <v>234</v>
      </c>
      <c r="HF268" t="s">
        <v>234</v>
      </c>
      <c r="HG268" t="s">
        <v>234</v>
      </c>
      <c r="HH268" t="s">
        <v>234</v>
      </c>
      <c r="HI268" t="s">
        <v>234</v>
      </c>
      <c r="HJ268" t="s">
        <v>234</v>
      </c>
      <c r="HK268" t="s">
        <v>234</v>
      </c>
      <c r="HL268" t="s">
        <v>234</v>
      </c>
      <c r="HM268" t="s">
        <v>234</v>
      </c>
      <c r="HN268" t="s">
        <v>234</v>
      </c>
      <c r="HO268" t="s">
        <v>234</v>
      </c>
      <c r="HP268" t="s">
        <v>234</v>
      </c>
    </row>
    <row r="269" spans="1:224" x14ac:dyDescent="0.2">
      <c r="A269" t="s">
        <v>505</v>
      </c>
      <c r="B269" t="s">
        <v>234</v>
      </c>
      <c r="C269" t="s">
        <v>234</v>
      </c>
      <c r="D269" t="s">
        <v>234</v>
      </c>
      <c r="E269" t="s">
        <v>234</v>
      </c>
      <c r="F269" t="s">
        <v>234</v>
      </c>
      <c r="G269" t="s">
        <v>234</v>
      </c>
      <c r="H269" t="s">
        <v>234</v>
      </c>
      <c r="I269" t="s">
        <v>234</v>
      </c>
      <c r="J269" t="s">
        <v>234</v>
      </c>
      <c r="K269" t="s">
        <v>234</v>
      </c>
      <c r="L269" t="s">
        <v>234</v>
      </c>
      <c r="M269" t="s">
        <v>234</v>
      </c>
      <c r="N269" t="s">
        <v>234</v>
      </c>
      <c r="Q269" t="s">
        <v>236</v>
      </c>
      <c r="R269" t="s">
        <v>234</v>
      </c>
      <c r="S269" t="s">
        <v>234</v>
      </c>
      <c r="T269" t="s">
        <v>234</v>
      </c>
      <c r="U269" t="s">
        <v>234</v>
      </c>
      <c r="V269" t="s">
        <v>234</v>
      </c>
      <c r="W269" t="s">
        <v>236</v>
      </c>
      <c r="X269" t="s">
        <v>234</v>
      </c>
      <c r="Y269" t="s">
        <v>234</v>
      </c>
      <c r="Z269" t="s">
        <v>236</v>
      </c>
      <c r="AA269" t="s">
        <v>234</v>
      </c>
      <c r="AB269" t="s">
        <v>234</v>
      </c>
      <c r="AC269" t="s">
        <v>234</v>
      </c>
      <c r="AF269" t="s">
        <v>234</v>
      </c>
      <c r="AG269" t="s">
        <v>234</v>
      </c>
      <c r="AH269" t="s">
        <v>236</v>
      </c>
      <c r="AI269" t="s">
        <v>234</v>
      </c>
      <c r="AJ269" t="s">
        <v>234</v>
      </c>
      <c r="AK269" t="s">
        <v>234</v>
      </c>
      <c r="AL269" t="s">
        <v>237</v>
      </c>
      <c r="AM269" t="s">
        <v>237</v>
      </c>
      <c r="AN269" t="s">
        <v>234</v>
      </c>
      <c r="AO269" t="s">
        <v>234</v>
      </c>
      <c r="AP269" t="s">
        <v>237</v>
      </c>
      <c r="AQ269" t="s">
        <v>234</v>
      </c>
      <c r="AR269" t="s">
        <v>234</v>
      </c>
      <c r="AU269" t="s">
        <v>234</v>
      </c>
      <c r="AV269" t="s">
        <v>234</v>
      </c>
      <c r="AW269" t="s">
        <v>234</v>
      </c>
      <c r="AX269" t="s">
        <v>236</v>
      </c>
      <c r="AY269" t="s">
        <v>234</v>
      </c>
      <c r="AZ269" t="s">
        <v>234</v>
      </c>
      <c r="BA269" t="s">
        <v>237</v>
      </c>
      <c r="BB269" t="s">
        <v>234</v>
      </c>
      <c r="BC269" t="s">
        <v>237</v>
      </c>
      <c r="BD269" t="s">
        <v>234</v>
      </c>
      <c r="BE269" t="s">
        <v>234</v>
      </c>
      <c r="BH269" t="s">
        <v>234</v>
      </c>
      <c r="BI269" t="s">
        <v>234</v>
      </c>
      <c r="BJ269" t="s">
        <v>234</v>
      </c>
      <c r="BK269" t="s">
        <v>234</v>
      </c>
      <c r="BL269" t="s">
        <v>234</v>
      </c>
      <c r="BM269" t="s">
        <v>234</v>
      </c>
      <c r="BN269" t="s">
        <v>234</v>
      </c>
      <c r="BO269" t="s">
        <v>234</v>
      </c>
      <c r="BP269" t="s">
        <v>234</v>
      </c>
      <c r="BQ269" t="s">
        <v>234</v>
      </c>
      <c r="BR269" t="s">
        <v>234</v>
      </c>
      <c r="BS269" t="s">
        <v>234</v>
      </c>
      <c r="BT269" t="s">
        <v>236</v>
      </c>
      <c r="BW269" t="s">
        <v>234</v>
      </c>
      <c r="BX269" t="s">
        <v>234</v>
      </c>
      <c r="BY269" t="s">
        <v>234</v>
      </c>
      <c r="BZ269" t="s">
        <v>234</v>
      </c>
      <c r="CA269" t="s">
        <v>234</v>
      </c>
      <c r="CB269" t="s">
        <v>234</v>
      </c>
      <c r="CC269" t="s">
        <v>238</v>
      </c>
      <c r="CD269" t="s">
        <v>234</v>
      </c>
      <c r="CE269" t="s">
        <v>234</v>
      </c>
      <c r="CF269" t="s">
        <v>234</v>
      </c>
      <c r="CG269" t="s">
        <v>234</v>
      </c>
      <c r="CH269" t="s">
        <v>234</v>
      </c>
      <c r="CK269" t="s">
        <v>234</v>
      </c>
      <c r="CL269" t="s">
        <v>234</v>
      </c>
      <c r="CM269" t="s">
        <v>234</v>
      </c>
      <c r="CN269" t="s">
        <v>234</v>
      </c>
      <c r="CO269" t="s">
        <v>234</v>
      </c>
      <c r="CP269" t="s">
        <v>234</v>
      </c>
      <c r="CQ269" t="s">
        <v>234</v>
      </c>
      <c r="DF269" t="s">
        <v>234</v>
      </c>
      <c r="DG269" t="s">
        <v>234</v>
      </c>
      <c r="DH269" t="s">
        <v>234</v>
      </c>
      <c r="DI269" t="s">
        <v>234</v>
      </c>
      <c r="DJ269" t="s">
        <v>234</v>
      </c>
      <c r="DK269" t="s">
        <v>234</v>
      </c>
      <c r="DL269" t="s">
        <v>234</v>
      </c>
      <c r="DM269" t="s">
        <v>234</v>
      </c>
      <c r="DN269" t="s">
        <v>234</v>
      </c>
      <c r="DO269" t="s">
        <v>234</v>
      </c>
      <c r="DP269" t="s">
        <v>234</v>
      </c>
      <c r="DQ269" t="s">
        <v>234</v>
      </c>
      <c r="DR269" t="s">
        <v>234</v>
      </c>
      <c r="DS269" t="s">
        <v>234</v>
      </c>
      <c r="DT269" t="s">
        <v>234</v>
      </c>
      <c r="DX269" t="s">
        <v>234</v>
      </c>
      <c r="DY269" t="s">
        <v>234</v>
      </c>
      <c r="DZ269" t="s">
        <v>234</v>
      </c>
      <c r="EA269" t="s">
        <v>234</v>
      </c>
      <c r="EB269" t="s">
        <v>234</v>
      </c>
      <c r="EC269" t="s">
        <v>234</v>
      </c>
      <c r="ED269" t="s">
        <v>234</v>
      </c>
      <c r="EE269" t="s">
        <v>234</v>
      </c>
      <c r="EF269" t="s">
        <v>234</v>
      </c>
      <c r="EG269" t="s">
        <v>234</v>
      </c>
      <c r="EH269" t="s">
        <v>234</v>
      </c>
      <c r="EI269" t="s">
        <v>234</v>
      </c>
      <c r="EJ269" t="s">
        <v>234</v>
      </c>
      <c r="EK269" t="s">
        <v>234</v>
      </c>
      <c r="EL269" t="s">
        <v>234</v>
      </c>
      <c r="EM269" t="s">
        <v>234</v>
      </c>
      <c r="EN269" t="s">
        <v>234</v>
      </c>
      <c r="EO269" t="s">
        <v>234</v>
      </c>
      <c r="EP269" t="s">
        <v>234</v>
      </c>
      <c r="EQ269" t="s">
        <v>234</v>
      </c>
      <c r="ER269" t="s">
        <v>234</v>
      </c>
      <c r="ES269" t="s">
        <v>234</v>
      </c>
      <c r="ET269" t="s">
        <v>234</v>
      </c>
      <c r="EU269" t="s">
        <v>236</v>
      </c>
      <c r="EV269" t="s">
        <v>234</v>
      </c>
      <c r="EW269" t="s">
        <v>234</v>
      </c>
      <c r="EX269" t="s">
        <v>234</v>
      </c>
      <c r="EY269" t="s">
        <v>234</v>
      </c>
      <c r="EZ269" t="s">
        <v>234</v>
      </c>
      <c r="FA269" t="s">
        <v>234</v>
      </c>
      <c r="FB269" t="s">
        <v>234</v>
      </c>
      <c r="FC269" t="s">
        <v>234</v>
      </c>
      <c r="FD269" t="s">
        <v>234</v>
      </c>
      <c r="FE269" t="s">
        <v>234</v>
      </c>
      <c r="FF269" t="s">
        <v>234</v>
      </c>
      <c r="FG269" t="s">
        <v>234</v>
      </c>
      <c r="FH269" t="s">
        <v>234</v>
      </c>
      <c r="FI269" t="s">
        <v>234</v>
      </c>
      <c r="FJ269" t="s">
        <v>234</v>
      </c>
      <c r="FK269" t="s">
        <v>234</v>
      </c>
      <c r="FL269" t="s">
        <v>234</v>
      </c>
      <c r="FM269" t="s">
        <v>234</v>
      </c>
      <c r="FN269" t="s">
        <v>234</v>
      </c>
      <c r="FO269" t="s">
        <v>234</v>
      </c>
      <c r="FP269" t="s">
        <v>234</v>
      </c>
      <c r="FQ269" t="s">
        <v>234</v>
      </c>
      <c r="FR269" t="s">
        <v>234</v>
      </c>
      <c r="FU269" t="s">
        <v>234</v>
      </c>
      <c r="FV269" t="s">
        <v>234</v>
      </c>
      <c r="FW269" t="s">
        <v>234</v>
      </c>
      <c r="FX269" t="s">
        <v>234</v>
      </c>
      <c r="FY269" t="s">
        <v>234</v>
      </c>
      <c r="FZ269" t="s">
        <v>234</v>
      </c>
      <c r="GA269" t="s">
        <v>234</v>
      </c>
      <c r="GB269" t="s">
        <v>234</v>
      </c>
      <c r="GC269" t="s">
        <v>234</v>
      </c>
      <c r="GD269" t="s">
        <v>234</v>
      </c>
      <c r="GE269" t="s">
        <v>234</v>
      </c>
      <c r="GF269" t="s">
        <v>234</v>
      </c>
      <c r="GG269" t="s">
        <v>234</v>
      </c>
      <c r="GH269" t="s">
        <v>234</v>
      </c>
      <c r="GI269" t="s">
        <v>234</v>
      </c>
      <c r="GJ269" t="s">
        <v>234</v>
      </c>
      <c r="GK269" t="s">
        <v>234</v>
      </c>
      <c r="GL269" t="s">
        <v>234</v>
      </c>
      <c r="GM269" t="s">
        <v>234</v>
      </c>
      <c r="GN269" t="s">
        <v>234</v>
      </c>
      <c r="GO269" t="s">
        <v>234</v>
      </c>
      <c r="GP269" t="s">
        <v>234</v>
      </c>
      <c r="GQ269" t="s">
        <v>234</v>
      </c>
      <c r="GR269" t="s">
        <v>234</v>
      </c>
      <c r="GS269" t="s">
        <v>234</v>
      </c>
      <c r="GT269" t="s">
        <v>234</v>
      </c>
      <c r="GU269" t="s">
        <v>234</v>
      </c>
      <c r="GV269" t="s">
        <v>234</v>
      </c>
      <c r="GW269" t="s">
        <v>234</v>
      </c>
      <c r="GX269" t="s">
        <v>234</v>
      </c>
      <c r="GY269" t="s">
        <v>234</v>
      </c>
      <c r="GZ269" t="s">
        <v>234</v>
      </c>
      <c r="HA269" t="s">
        <v>234</v>
      </c>
      <c r="HB269" t="s">
        <v>234</v>
      </c>
      <c r="HC269" t="s">
        <v>234</v>
      </c>
      <c r="HD269" t="s">
        <v>234</v>
      </c>
      <c r="HE269" t="s">
        <v>234</v>
      </c>
      <c r="HF269" t="s">
        <v>234</v>
      </c>
      <c r="HG269" t="s">
        <v>234</v>
      </c>
      <c r="HH269" t="s">
        <v>234</v>
      </c>
      <c r="HI269" t="s">
        <v>234</v>
      </c>
      <c r="HJ269" t="s">
        <v>234</v>
      </c>
      <c r="HK269" t="s">
        <v>234</v>
      </c>
      <c r="HL269" t="s">
        <v>234</v>
      </c>
      <c r="HM269" t="s">
        <v>234</v>
      </c>
      <c r="HN269" t="s">
        <v>234</v>
      </c>
      <c r="HO269" t="s">
        <v>234</v>
      </c>
      <c r="HP269" t="s">
        <v>234</v>
      </c>
    </row>
    <row r="270" spans="1:224" x14ac:dyDescent="0.2">
      <c r="A270" t="s">
        <v>506</v>
      </c>
      <c r="B270" t="s">
        <v>234</v>
      </c>
      <c r="C270" t="s">
        <v>234</v>
      </c>
      <c r="D270" t="s">
        <v>234</v>
      </c>
      <c r="E270" t="s">
        <v>234</v>
      </c>
      <c r="F270" t="s">
        <v>234</v>
      </c>
      <c r="G270" t="s">
        <v>234</v>
      </c>
      <c r="H270" t="s">
        <v>234</v>
      </c>
      <c r="I270" t="s">
        <v>234</v>
      </c>
      <c r="J270" t="s">
        <v>234</v>
      </c>
      <c r="K270" t="s">
        <v>234</v>
      </c>
      <c r="L270" t="s">
        <v>234</v>
      </c>
      <c r="M270" t="s">
        <v>234</v>
      </c>
      <c r="N270" t="s">
        <v>234</v>
      </c>
      <c r="Q270" t="s">
        <v>234</v>
      </c>
      <c r="R270" t="s">
        <v>234</v>
      </c>
      <c r="S270" t="s">
        <v>234</v>
      </c>
      <c r="T270" t="s">
        <v>234</v>
      </c>
      <c r="U270" t="s">
        <v>234</v>
      </c>
      <c r="V270" t="s">
        <v>234</v>
      </c>
      <c r="W270" t="s">
        <v>236</v>
      </c>
      <c r="X270" t="s">
        <v>234</v>
      </c>
      <c r="Y270" t="s">
        <v>234</v>
      </c>
      <c r="Z270" t="s">
        <v>236</v>
      </c>
      <c r="AA270" t="s">
        <v>234</v>
      </c>
      <c r="AB270" t="s">
        <v>234</v>
      </c>
      <c r="AC270" t="s">
        <v>234</v>
      </c>
      <c r="AF270" t="s">
        <v>234</v>
      </c>
      <c r="AG270" t="s">
        <v>234</v>
      </c>
      <c r="AH270" t="s">
        <v>236</v>
      </c>
      <c r="AI270" t="s">
        <v>234</v>
      </c>
      <c r="AJ270" t="s">
        <v>234</v>
      </c>
      <c r="AK270" t="s">
        <v>234</v>
      </c>
      <c r="AL270" t="s">
        <v>241</v>
      </c>
      <c r="AM270" t="s">
        <v>234</v>
      </c>
      <c r="AN270" t="s">
        <v>235</v>
      </c>
      <c r="AO270" t="s">
        <v>234</v>
      </c>
      <c r="AP270" t="s">
        <v>234</v>
      </c>
      <c r="AQ270" t="s">
        <v>234</v>
      </c>
      <c r="AR270" t="s">
        <v>241</v>
      </c>
      <c r="AU270" t="s">
        <v>234</v>
      </c>
      <c r="AV270" t="s">
        <v>234</v>
      </c>
      <c r="AW270" t="s">
        <v>234</v>
      </c>
      <c r="AX270" t="s">
        <v>236</v>
      </c>
      <c r="AY270" t="s">
        <v>234</v>
      </c>
      <c r="AZ270" t="s">
        <v>234</v>
      </c>
      <c r="BA270" t="s">
        <v>234</v>
      </c>
      <c r="BB270" t="s">
        <v>234</v>
      </c>
      <c r="BC270" t="s">
        <v>234</v>
      </c>
      <c r="BD270" t="s">
        <v>234</v>
      </c>
      <c r="BE270" t="s">
        <v>234</v>
      </c>
      <c r="BH270" t="s">
        <v>234</v>
      </c>
      <c r="BI270" t="s">
        <v>234</v>
      </c>
      <c r="BJ270" t="s">
        <v>234</v>
      </c>
      <c r="BK270" t="s">
        <v>234</v>
      </c>
      <c r="BL270" t="s">
        <v>234</v>
      </c>
      <c r="BM270" t="s">
        <v>234</v>
      </c>
      <c r="BN270" t="s">
        <v>234</v>
      </c>
      <c r="BO270" t="s">
        <v>234</v>
      </c>
      <c r="BP270" t="s">
        <v>234</v>
      </c>
      <c r="BQ270" t="s">
        <v>234</v>
      </c>
      <c r="BR270" t="s">
        <v>234</v>
      </c>
      <c r="BS270" t="s">
        <v>234</v>
      </c>
      <c r="BT270" t="s">
        <v>236</v>
      </c>
      <c r="BW270" t="s">
        <v>234</v>
      </c>
      <c r="BX270" t="s">
        <v>234</v>
      </c>
      <c r="BY270" t="s">
        <v>234</v>
      </c>
      <c r="BZ270" t="s">
        <v>234</v>
      </c>
      <c r="CA270" t="s">
        <v>234</v>
      </c>
      <c r="CB270" t="s">
        <v>234</v>
      </c>
      <c r="CC270" t="s">
        <v>238</v>
      </c>
      <c r="CD270" t="s">
        <v>234</v>
      </c>
      <c r="CE270" t="s">
        <v>234</v>
      </c>
      <c r="CF270" t="s">
        <v>234</v>
      </c>
      <c r="CG270" t="s">
        <v>234</v>
      </c>
      <c r="CH270" t="s">
        <v>234</v>
      </c>
      <c r="CK270" t="s">
        <v>234</v>
      </c>
      <c r="CL270" t="s">
        <v>234</v>
      </c>
      <c r="CM270" t="s">
        <v>234</v>
      </c>
      <c r="CN270" t="s">
        <v>234</v>
      </c>
      <c r="CO270" t="s">
        <v>234</v>
      </c>
      <c r="CP270" t="s">
        <v>234</v>
      </c>
      <c r="CQ270" t="s">
        <v>234</v>
      </c>
      <c r="DF270" t="s">
        <v>234</v>
      </c>
      <c r="DG270" t="s">
        <v>234</v>
      </c>
      <c r="DH270" t="s">
        <v>234</v>
      </c>
      <c r="DI270" t="s">
        <v>234</v>
      </c>
      <c r="DJ270" t="s">
        <v>234</v>
      </c>
      <c r="DK270" t="s">
        <v>234</v>
      </c>
      <c r="DL270" t="s">
        <v>234</v>
      </c>
      <c r="DM270" t="s">
        <v>234</v>
      </c>
      <c r="DN270" t="s">
        <v>235</v>
      </c>
      <c r="DO270" t="s">
        <v>235</v>
      </c>
      <c r="DP270" t="s">
        <v>241</v>
      </c>
      <c r="DQ270" t="s">
        <v>234</v>
      </c>
      <c r="DR270" t="s">
        <v>234</v>
      </c>
      <c r="DS270" t="s">
        <v>234</v>
      </c>
      <c r="DT270" t="s">
        <v>234</v>
      </c>
      <c r="DX270" t="s">
        <v>234</v>
      </c>
      <c r="DY270" t="s">
        <v>234</v>
      </c>
      <c r="DZ270" t="s">
        <v>234</v>
      </c>
      <c r="EA270" t="s">
        <v>234</v>
      </c>
      <c r="EB270" t="s">
        <v>234</v>
      </c>
      <c r="EC270" t="s">
        <v>234</v>
      </c>
      <c r="ED270" t="s">
        <v>235</v>
      </c>
      <c r="EE270" t="s">
        <v>235</v>
      </c>
      <c r="EF270" t="s">
        <v>235</v>
      </c>
      <c r="EG270" t="s">
        <v>234</v>
      </c>
      <c r="EH270" t="s">
        <v>234</v>
      </c>
      <c r="EI270" t="s">
        <v>234</v>
      </c>
      <c r="EJ270" t="s">
        <v>234</v>
      </c>
      <c r="EK270" t="s">
        <v>234</v>
      </c>
      <c r="EL270" t="s">
        <v>235</v>
      </c>
      <c r="EM270" t="s">
        <v>234</v>
      </c>
      <c r="EN270" t="s">
        <v>234</v>
      </c>
      <c r="EO270" t="s">
        <v>234</v>
      </c>
      <c r="EP270" t="s">
        <v>235</v>
      </c>
      <c r="EQ270" t="s">
        <v>235</v>
      </c>
      <c r="ER270" t="s">
        <v>235</v>
      </c>
      <c r="ES270" t="s">
        <v>234</v>
      </c>
      <c r="ET270" t="s">
        <v>234</v>
      </c>
      <c r="EU270" t="s">
        <v>234</v>
      </c>
      <c r="EV270" t="s">
        <v>234</v>
      </c>
      <c r="EW270" t="s">
        <v>234</v>
      </c>
      <c r="EX270" t="s">
        <v>234</v>
      </c>
      <c r="EY270" t="s">
        <v>234</v>
      </c>
      <c r="EZ270" t="s">
        <v>234</v>
      </c>
      <c r="FA270" t="s">
        <v>235</v>
      </c>
      <c r="FB270" t="s">
        <v>235</v>
      </c>
      <c r="FC270" t="s">
        <v>235</v>
      </c>
      <c r="FD270" t="s">
        <v>235</v>
      </c>
      <c r="FE270" t="s">
        <v>234</v>
      </c>
      <c r="FF270" t="s">
        <v>234</v>
      </c>
      <c r="FG270" t="s">
        <v>234</v>
      </c>
      <c r="FH270" t="s">
        <v>234</v>
      </c>
      <c r="FI270" t="s">
        <v>234</v>
      </c>
      <c r="FJ270" t="s">
        <v>234</v>
      </c>
      <c r="FK270" t="s">
        <v>235</v>
      </c>
      <c r="FL270" t="s">
        <v>234</v>
      </c>
      <c r="FM270" t="s">
        <v>234</v>
      </c>
      <c r="FN270" t="s">
        <v>235</v>
      </c>
      <c r="FO270" t="s">
        <v>234</v>
      </c>
      <c r="FP270" t="s">
        <v>234</v>
      </c>
      <c r="FQ270" t="s">
        <v>234</v>
      </c>
      <c r="FR270" t="s">
        <v>235</v>
      </c>
      <c r="FU270" t="s">
        <v>234</v>
      </c>
      <c r="FV270" t="s">
        <v>234</v>
      </c>
      <c r="FW270" t="s">
        <v>234</v>
      </c>
      <c r="FX270" t="s">
        <v>234</v>
      </c>
      <c r="FY270" t="s">
        <v>234</v>
      </c>
      <c r="FZ270" t="s">
        <v>234</v>
      </c>
      <c r="GA270" t="s">
        <v>235</v>
      </c>
      <c r="GB270" t="s">
        <v>234</v>
      </c>
      <c r="GC270" t="s">
        <v>235</v>
      </c>
      <c r="GD270" t="s">
        <v>234</v>
      </c>
      <c r="GE270" t="s">
        <v>234</v>
      </c>
      <c r="GF270" t="s">
        <v>234</v>
      </c>
      <c r="GG270" t="s">
        <v>234</v>
      </c>
      <c r="GH270" t="s">
        <v>234</v>
      </c>
      <c r="GI270" t="s">
        <v>234</v>
      </c>
      <c r="GJ270" t="s">
        <v>234</v>
      </c>
      <c r="GK270" t="s">
        <v>234</v>
      </c>
      <c r="GL270" t="s">
        <v>234</v>
      </c>
      <c r="GM270" t="s">
        <v>235</v>
      </c>
      <c r="GN270" t="s">
        <v>234</v>
      </c>
      <c r="GO270" t="s">
        <v>235</v>
      </c>
      <c r="GP270" t="s">
        <v>234</v>
      </c>
      <c r="GQ270" t="s">
        <v>234</v>
      </c>
      <c r="GR270" t="s">
        <v>234</v>
      </c>
      <c r="GS270" t="s">
        <v>234</v>
      </c>
      <c r="GT270" t="s">
        <v>234</v>
      </c>
      <c r="GU270" t="s">
        <v>234</v>
      </c>
      <c r="GV270" t="s">
        <v>234</v>
      </c>
      <c r="GW270" t="s">
        <v>235</v>
      </c>
      <c r="GX270" t="s">
        <v>234</v>
      </c>
      <c r="GY270" t="s">
        <v>234</v>
      </c>
      <c r="GZ270" t="s">
        <v>235</v>
      </c>
      <c r="HA270" t="s">
        <v>235</v>
      </c>
      <c r="HB270" t="s">
        <v>234</v>
      </c>
      <c r="HC270" t="s">
        <v>234</v>
      </c>
      <c r="HD270" t="s">
        <v>234</v>
      </c>
      <c r="HE270" t="s">
        <v>235</v>
      </c>
      <c r="HF270" t="s">
        <v>235</v>
      </c>
      <c r="HG270" t="s">
        <v>235</v>
      </c>
      <c r="HH270" t="s">
        <v>234</v>
      </c>
      <c r="HI270" t="s">
        <v>234</v>
      </c>
      <c r="HJ270" t="s">
        <v>234</v>
      </c>
      <c r="HK270" t="s">
        <v>234</v>
      </c>
      <c r="HL270" t="s">
        <v>234</v>
      </c>
      <c r="HM270" t="s">
        <v>234</v>
      </c>
      <c r="HN270" t="s">
        <v>234</v>
      </c>
      <c r="HO270" t="s">
        <v>234</v>
      </c>
      <c r="HP270" t="s">
        <v>234</v>
      </c>
    </row>
    <row r="271" spans="1:224" x14ac:dyDescent="0.2">
      <c r="A271" t="s">
        <v>507</v>
      </c>
      <c r="B271" t="s">
        <v>234</v>
      </c>
      <c r="C271" t="s">
        <v>234</v>
      </c>
      <c r="D271" t="s">
        <v>234</v>
      </c>
      <c r="E271" t="s">
        <v>234</v>
      </c>
      <c r="F271" t="s">
        <v>234</v>
      </c>
      <c r="G271" t="s">
        <v>234</v>
      </c>
      <c r="H271" t="s">
        <v>234</v>
      </c>
      <c r="I271" t="s">
        <v>234</v>
      </c>
      <c r="J271" t="s">
        <v>234</v>
      </c>
      <c r="K271" t="s">
        <v>234</v>
      </c>
      <c r="L271" t="s">
        <v>234</v>
      </c>
      <c r="M271" t="s">
        <v>234</v>
      </c>
      <c r="N271" t="s">
        <v>234</v>
      </c>
      <c r="Q271" t="s">
        <v>234</v>
      </c>
      <c r="R271" t="s">
        <v>234</v>
      </c>
      <c r="S271" t="s">
        <v>234</v>
      </c>
      <c r="T271" t="s">
        <v>241</v>
      </c>
      <c r="U271" t="s">
        <v>234</v>
      </c>
      <c r="V271" t="s">
        <v>234</v>
      </c>
      <c r="W271" t="s">
        <v>236</v>
      </c>
      <c r="X271" t="s">
        <v>234</v>
      </c>
      <c r="Y271" t="s">
        <v>234</v>
      </c>
      <c r="Z271" t="s">
        <v>236</v>
      </c>
      <c r="AA271" t="s">
        <v>234</v>
      </c>
      <c r="AB271" t="s">
        <v>234</v>
      </c>
      <c r="AC271" t="s">
        <v>234</v>
      </c>
      <c r="AF271" t="s">
        <v>234</v>
      </c>
      <c r="AG271" t="s">
        <v>234</v>
      </c>
      <c r="AH271" t="s">
        <v>236</v>
      </c>
      <c r="AI271" t="s">
        <v>234</v>
      </c>
      <c r="AJ271" t="s">
        <v>234</v>
      </c>
      <c r="AK271" t="s">
        <v>234</v>
      </c>
      <c r="AL271" t="s">
        <v>234</v>
      </c>
      <c r="AM271" t="s">
        <v>234</v>
      </c>
      <c r="AN271" t="s">
        <v>234</v>
      </c>
      <c r="AO271" t="s">
        <v>234</v>
      </c>
      <c r="AP271" t="s">
        <v>234</v>
      </c>
      <c r="AQ271" t="s">
        <v>234</v>
      </c>
      <c r="AR271" t="s">
        <v>234</v>
      </c>
      <c r="AU271" t="s">
        <v>234</v>
      </c>
      <c r="AV271" t="s">
        <v>234</v>
      </c>
      <c r="AW271" t="s">
        <v>234</v>
      </c>
      <c r="AX271" t="s">
        <v>236</v>
      </c>
      <c r="AY271" t="s">
        <v>241</v>
      </c>
      <c r="AZ271" t="s">
        <v>234</v>
      </c>
      <c r="BA271" t="s">
        <v>234</v>
      </c>
      <c r="BB271" t="s">
        <v>234</v>
      </c>
      <c r="BC271" t="s">
        <v>234</v>
      </c>
      <c r="BD271" t="s">
        <v>234</v>
      </c>
      <c r="BE271" t="s">
        <v>234</v>
      </c>
      <c r="BH271" t="s">
        <v>234</v>
      </c>
      <c r="BI271" t="s">
        <v>234</v>
      </c>
      <c r="BJ271" t="s">
        <v>234</v>
      </c>
      <c r="BK271" t="s">
        <v>234</v>
      </c>
      <c r="BL271" t="s">
        <v>234</v>
      </c>
      <c r="BM271" t="s">
        <v>234</v>
      </c>
      <c r="BN271" t="s">
        <v>234</v>
      </c>
      <c r="BO271" t="s">
        <v>234</v>
      </c>
      <c r="BP271" t="s">
        <v>234</v>
      </c>
      <c r="BQ271" t="s">
        <v>234</v>
      </c>
      <c r="BR271" t="s">
        <v>234</v>
      </c>
      <c r="BS271" t="s">
        <v>234</v>
      </c>
      <c r="BT271" t="s">
        <v>236</v>
      </c>
      <c r="BW271" t="s">
        <v>234</v>
      </c>
      <c r="BX271" t="s">
        <v>234</v>
      </c>
      <c r="BY271" t="s">
        <v>234</v>
      </c>
      <c r="BZ271" t="s">
        <v>234</v>
      </c>
      <c r="CA271" t="s">
        <v>234</v>
      </c>
      <c r="CB271" t="s">
        <v>234</v>
      </c>
      <c r="CC271" t="s">
        <v>238</v>
      </c>
      <c r="CD271" t="s">
        <v>234</v>
      </c>
      <c r="CE271" t="s">
        <v>234</v>
      </c>
      <c r="CF271" t="s">
        <v>234</v>
      </c>
      <c r="CG271" t="s">
        <v>234</v>
      </c>
      <c r="CH271" t="s">
        <v>234</v>
      </c>
      <c r="CK271" t="s">
        <v>234</v>
      </c>
      <c r="CL271" t="s">
        <v>234</v>
      </c>
      <c r="CM271" t="s">
        <v>234</v>
      </c>
      <c r="CN271" t="s">
        <v>234</v>
      </c>
      <c r="CO271" t="s">
        <v>234</v>
      </c>
      <c r="CP271" t="s">
        <v>234</v>
      </c>
      <c r="CQ271" t="s">
        <v>234</v>
      </c>
      <c r="DF271" t="s">
        <v>234</v>
      </c>
      <c r="DG271" t="s">
        <v>234</v>
      </c>
      <c r="DH271" t="s">
        <v>234</v>
      </c>
      <c r="DI271" t="s">
        <v>234</v>
      </c>
      <c r="DJ271" t="s">
        <v>234</v>
      </c>
      <c r="DK271" t="s">
        <v>234</v>
      </c>
      <c r="DL271" t="s">
        <v>234</v>
      </c>
      <c r="DM271" t="s">
        <v>234</v>
      </c>
      <c r="DN271" t="s">
        <v>234</v>
      </c>
      <c r="DO271" t="s">
        <v>234</v>
      </c>
      <c r="DP271" t="s">
        <v>234</v>
      </c>
      <c r="DQ271" t="s">
        <v>234</v>
      </c>
      <c r="DR271" t="s">
        <v>234</v>
      </c>
      <c r="DS271" t="s">
        <v>234</v>
      </c>
      <c r="DT271" t="s">
        <v>234</v>
      </c>
      <c r="DX271" t="s">
        <v>234</v>
      </c>
      <c r="DY271" t="s">
        <v>234</v>
      </c>
      <c r="DZ271" t="s">
        <v>234</v>
      </c>
      <c r="EA271" t="s">
        <v>234</v>
      </c>
      <c r="EB271" t="s">
        <v>234</v>
      </c>
      <c r="EC271" t="s">
        <v>234</v>
      </c>
      <c r="ED271" t="s">
        <v>234</v>
      </c>
      <c r="EE271" t="s">
        <v>234</v>
      </c>
      <c r="EF271" t="s">
        <v>234</v>
      </c>
      <c r="EG271" t="s">
        <v>234</v>
      </c>
      <c r="EH271" t="s">
        <v>234</v>
      </c>
      <c r="EI271" t="s">
        <v>234</v>
      </c>
      <c r="EJ271" t="s">
        <v>234</v>
      </c>
      <c r="EK271" t="s">
        <v>234</v>
      </c>
      <c r="EL271" t="s">
        <v>234</v>
      </c>
      <c r="EM271" t="s">
        <v>234</v>
      </c>
      <c r="EN271" t="s">
        <v>234</v>
      </c>
      <c r="EO271" t="s">
        <v>234</v>
      </c>
      <c r="EP271" t="s">
        <v>234</v>
      </c>
      <c r="EQ271" t="s">
        <v>234</v>
      </c>
      <c r="ER271" t="s">
        <v>234</v>
      </c>
      <c r="ES271" t="s">
        <v>234</v>
      </c>
      <c r="ET271" t="s">
        <v>234</v>
      </c>
      <c r="EU271" t="s">
        <v>234</v>
      </c>
      <c r="EV271" t="s">
        <v>234</v>
      </c>
      <c r="EW271" t="s">
        <v>234</v>
      </c>
      <c r="EX271" t="s">
        <v>234</v>
      </c>
      <c r="EY271" t="s">
        <v>234</v>
      </c>
      <c r="EZ271" t="s">
        <v>234</v>
      </c>
      <c r="FA271" t="s">
        <v>234</v>
      </c>
      <c r="FB271" t="s">
        <v>234</v>
      </c>
      <c r="FC271" t="s">
        <v>234</v>
      </c>
      <c r="FD271" t="s">
        <v>234</v>
      </c>
      <c r="FE271" t="s">
        <v>234</v>
      </c>
      <c r="FF271" t="s">
        <v>234</v>
      </c>
      <c r="FG271" t="s">
        <v>234</v>
      </c>
      <c r="FH271" t="s">
        <v>234</v>
      </c>
      <c r="FI271" t="s">
        <v>234</v>
      </c>
      <c r="FJ271" t="s">
        <v>234</v>
      </c>
      <c r="FK271" t="s">
        <v>234</v>
      </c>
      <c r="FL271" t="s">
        <v>234</v>
      </c>
      <c r="FM271" t="s">
        <v>234</v>
      </c>
      <c r="FN271" t="s">
        <v>234</v>
      </c>
      <c r="FO271" t="s">
        <v>234</v>
      </c>
      <c r="FP271" t="s">
        <v>234</v>
      </c>
      <c r="FQ271" t="s">
        <v>234</v>
      </c>
      <c r="FR271" t="s">
        <v>234</v>
      </c>
      <c r="FU271" t="s">
        <v>234</v>
      </c>
      <c r="FV271" t="s">
        <v>234</v>
      </c>
      <c r="FW271" t="s">
        <v>234</v>
      </c>
      <c r="FX271" t="s">
        <v>234</v>
      </c>
      <c r="FY271" t="s">
        <v>234</v>
      </c>
      <c r="FZ271" t="s">
        <v>234</v>
      </c>
      <c r="GA271" t="s">
        <v>234</v>
      </c>
      <c r="GB271" t="s">
        <v>234</v>
      </c>
      <c r="GC271" t="s">
        <v>234</v>
      </c>
      <c r="GD271" t="s">
        <v>234</v>
      </c>
      <c r="GE271" t="s">
        <v>234</v>
      </c>
      <c r="GF271" t="s">
        <v>234</v>
      </c>
      <c r="GG271" t="s">
        <v>234</v>
      </c>
      <c r="GH271" t="s">
        <v>234</v>
      </c>
      <c r="GI271" t="s">
        <v>234</v>
      </c>
      <c r="GJ271" t="s">
        <v>234</v>
      </c>
      <c r="GK271" t="s">
        <v>234</v>
      </c>
      <c r="GL271" t="s">
        <v>234</v>
      </c>
      <c r="GM271" t="s">
        <v>234</v>
      </c>
      <c r="GN271" t="s">
        <v>234</v>
      </c>
      <c r="GO271" t="s">
        <v>234</v>
      </c>
      <c r="GP271" t="s">
        <v>234</v>
      </c>
      <c r="GQ271" t="s">
        <v>234</v>
      </c>
      <c r="GR271" t="s">
        <v>234</v>
      </c>
      <c r="GS271" t="s">
        <v>234</v>
      </c>
      <c r="GT271" t="s">
        <v>234</v>
      </c>
      <c r="GU271" t="s">
        <v>234</v>
      </c>
      <c r="GV271" t="s">
        <v>234</v>
      </c>
      <c r="GW271" t="s">
        <v>234</v>
      </c>
      <c r="GX271" t="s">
        <v>234</v>
      </c>
      <c r="GY271" t="s">
        <v>234</v>
      </c>
      <c r="GZ271" t="s">
        <v>234</v>
      </c>
      <c r="HA271" t="s">
        <v>234</v>
      </c>
      <c r="HB271" t="s">
        <v>234</v>
      </c>
      <c r="HC271" t="s">
        <v>234</v>
      </c>
      <c r="HD271" t="s">
        <v>234</v>
      </c>
      <c r="HE271" t="s">
        <v>234</v>
      </c>
      <c r="HF271" t="s">
        <v>234</v>
      </c>
      <c r="HG271" t="s">
        <v>234</v>
      </c>
      <c r="HH271" t="s">
        <v>234</v>
      </c>
      <c r="HI271" t="s">
        <v>234</v>
      </c>
      <c r="HJ271" t="s">
        <v>234</v>
      </c>
      <c r="HK271" t="s">
        <v>234</v>
      </c>
      <c r="HL271" t="s">
        <v>234</v>
      </c>
      <c r="HM271" t="s">
        <v>234</v>
      </c>
      <c r="HN271" t="s">
        <v>234</v>
      </c>
      <c r="HO271" t="s">
        <v>234</v>
      </c>
      <c r="HP271" t="s">
        <v>234</v>
      </c>
    </row>
    <row r="272" spans="1:224" x14ac:dyDescent="0.2">
      <c r="A272" t="s">
        <v>508</v>
      </c>
      <c r="B272" t="s">
        <v>234</v>
      </c>
      <c r="C272" t="s">
        <v>234</v>
      </c>
      <c r="D272" t="s">
        <v>234</v>
      </c>
      <c r="E272" t="s">
        <v>234</v>
      </c>
      <c r="F272" t="s">
        <v>234</v>
      </c>
      <c r="G272" t="s">
        <v>234</v>
      </c>
      <c r="H272" t="s">
        <v>234</v>
      </c>
      <c r="I272" t="s">
        <v>234</v>
      </c>
      <c r="J272" t="s">
        <v>234</v>
      </c>
      <c r="K272" t="s">
        <v>234</v>
      </c>
      <c r="L272" t="s">
        <v>234</v>
      </c>
      <c r="M272" t="s">
        <v>234</v>
      </c>
      <c r="N272" t="s">
        <v>234</v>
      </c>
      <c r="Q272" t="s">
        <v>236</v>
      </c>
      <c r="R272" t="s">
        <v>234</v>
      </c>
      <c r="S272" t="s">
        <v>234</v>
      </c>
      <c r="T272" t="s">
        <v>236</v>
      </c>
      <c r="U272" t="s">
        <v>234</v>
      </c>
      <c r="V272" t="s">
        <v>234</v>
      </c>
      <c r="W272" t="s">
        <v>236</v>
      </c>
      <c r="X272" t="s">
        <v>234</v>
      </c>
      <c r="Y272" t="s">
        <v>234</v>
      </c>
      <c r="Z272" t="s">
        <v>236</v>
      </c>
      <c r="AA272" t="s">
        <v>234</v>
      </c>
      <c r="AB272" t="s">
        <v>234</v>
      </c>
      <c r="AC272" t="s">
        <v>234</v>
      </c>
      <c r="AF272" t="s">
        <v>234</v>
      </c>
      <c r="AG272" t="s">
        <v>234</v>
      </c>
      <c r="AH272" t="s">
        <v>236</v>
      </c>
      <c r="AI272" t="s">
        <v>234</v>
      </c>
      <c r="AJ272" t="s">
        <v>234</v>
      </c>
      <c r="AK272" t="s">
        <v>234</v>
      </c>
      <c r="AL272" t="s">
        <v>237</v>
      </c>
      <c r="AM272" t="s">
        <v>237</v>
      </c>
      <c r="AN272" t="s">
        <v>241</v>
      </c>
      <c r="AO272" t="s">
        <v>234</v>
      </c>
      <c r="AP272" t="s">
        <v>237</v>
      </c>
      <c r="AQ272" t="s">
        <v>234</v>
      </c>
      <c r="AR272" t="s">
        <v>234</v>
      </c>
      <c r="AU272" t="s">
        <v>234</v>
      </c>
      <c r="AV272" t="s">
        <v>234</v>
      </c>
      <c r="AW272" t="s">
        <v>234</v>
      </c>
      <c r="AX272" t="s">
        <v>236</v>
      </c>
      <c r="AY272" t="s">
        <v>234</v>
      </c>
      <c r="AZ272" t="s">
        <v>234</v>
      </c>
      <c r="BA272" t="s">
        <v>237</v>
      </c>
      <c r="BB272" t="s">
        <v>234</v>
      </c>
      <c r="BC272" t="s">
        <v>237</v>
      </c>
      <c r="BD272" t="s">
        <v>234</v>
      </c>
      <c r="BE272" t="s">
        <v>234</v>
      </c>
      <c r="BH272" t="s">
        <v>234</v>
      </c>
      <c r="BI272" t="s">
        <v>234</v>
      </c>
      <c r="BJ272" t="s">
        <v>234</v>
      </c>
      <c r="BK272" t="s">
        <v>234</v>
      </c>
      <c r="BL272" t="s">
        <v>234</v>
      </c>
      <c r="BM272" t="s">
        <v>234</v>
      </c>
      <c r="BN272" t="s">
        <v>234</v>
      </c>
      <c r="BO272" t="s">
        <v>234</v>
      </c>
      <c r="BP272" t="s">
        <v>234</v>
      </c>
      <c r="BQ272" t="s">
        <v>234</v>
      </c>
      <c r="BR272" t="s">
        <v>234</v>
      </c>
      <c r="BS272" t="s">
        <v>234</v>
      </c>
      <c r="BT272" t="s">
        <v>236</v>
      </c>
      <c r="BW272" t="s">
        <v>234</v>
      </c>
      <c r="BX272" t="s">
        <v>234</v>
      </c>
      <c r="BY272" t="s">
        <v>234</v>
      </c>
      <c r="BZ272" t="s">
        <v>234</v>
      </c>
      <c r="CA272" t="s">
        <v>234</v>
      </c>
      <c r="CB272" t="s">
        <v>234</v>
      </c>
      <c r="CC272" t="s">
        <v>238</v>
      </c>
      <c r="CD272" t="s">
        <v>234</v>
      </c>
      <c r="CE272" t="s">
        <v>234</v>
      </c>
      <c r="CF272" t="s">
        <v>234</v>
      </c>
      <c r="CG272" t="s">
        <v>234</v>
      </c>
      <c r="CH272" t="s">
        <v>234</v>
      </c>
      <c r="CK272" t="s">
        <v>234</v>
      </c>
      <c r="CL272" t="s">
        <v>234</v>
      </c>
      <c r="CM272" t="s">
        <v>234</v>
      </c>
      <c r="CN272" t="s">
        <v>234</v>
      </c>
      <c r="CO272" t="s">
        <v>234</v>
      </c>
      <c r="CP272" t="s">
        <v>234</v>
      </c>
      <c r="CQ272" t="s">
        <v>234</v>
      </c>
      <c r="DF272" t="s">
        <v>234</v>
      </c>
      <c r="DG272" t="s">
        <v>234</v>
      </c>
      <c r="DH272" t="s">
        <v>234</v>
      </c>
      <c r="DI272" t="s">
        <v>234</v>
      </c>
      <c r="DJ272" t="s">
        <v>234</v>
      </c>
      <c r="DK272" t="s">
        <v>234</v>
      </c>
      <c r="DL272" t="s">
        <v>234</v>
      </c>
      <c r="DM272" t="s">
        <v>234</v>
      </c>
      <c r="DN272" t="s">
        <v>234</v>
      </c>
      <c r="DO272" t="s">
        <v>234</v>
      </c>
      <c r="DP272" t="s">
        <v>234</v>
      </c>
      <c r="DQ272" t="s">
        <v>234</v>
      </c>
      <c r="DR272" t="s">
        <v>234</v>
      </c>
      <c r="DS272" t="s">
        <v>234</v>
      </c>
      <c r="DT272" t="s">
        <v>234</v>
      </c>
      <c r="DX272" t="s">
        <v>234</v>
      </c>
      <c r="DY272" t="s">
        <v>234</v>
      </c>
      <c r="DZ272" t="s">
        <v>234</v>
      </c>
      <c r="EA272" t="s">
        <v>234</v>
      </c>
      <c r="EB272" t="s">
        <v>235</v>
      </c>
      <c r="EC272" t="s">
        <v>234</v>
      </c>
      <c r="ED272" t="s">
        <v>234</v>
      </c>
      <c r="EE272" t="s">
        <v>234</v>
      </c>
      <c r="EF272" t="s">
        <v>234</v>
      </c>
      <c r="EG272" t="s">
        <v>234</v>
      </c>
      <c r="EH272" t="s">
        <v>234</v>
      </c>
      <c r="EI272" t="s">
        <v>237</v>
      </c>
      <c r="EJ272" t="s">
        <v>234</v>
      </c>
      <c r="EK272" t="s">
        <v>234</v>
      </c>
      <c r="EL272" t="s">
        <v>234</v>
      </c>
      <c r="EM272" t="s">
        <v>234</v>
      </c>
      <c r="EN272" t="s">
        <v>234</v>
      </c>
      <c r="EO272" t="s">
        <v>234</v>
      </c>
      <c r="EP272" t="s">
        <v>234</v>
      </c>
      <c r="EQ272" t="s">
        <v>234</v>
      </c>
      <c r="ER272" t="s">
        <v>234</v>
      </c>
      <c r="ES272" t="s">
        <v>234</v>
      </c>
      <c r="ET272" t="s">
        <v>234</v>
      </c>
      <c r="EU272" t="s">
        <v>241</v>
      </c>
      <c r="EV272" t="s">
        <v>234</v>
      </c>
      <c r="EW272" t="s">
        <v>234</v>
      </c>
      <c r="EX272" t="s">
        <v>234</v>
      </c>
      <c r="EY272" t="s">
        <v>234</v>
      </c>
      <c r="EZ272" t="s">
        <v>234</v>
      </c>
      <c r="FA272" t="s">
        <v>234</v>
      </c>
      <c r="FB272" t="s">
        <v>234</v>
      </c>
      <c r="FC272" t="s">
        <v>234</v>
      </c>
      <c r="FD272" t="s">
        <v>234</v>
      </c>
      <c r="FE272" t="s">
        <v>234</v>
      </c>
      <c r="FF272" t="s">
        <v>234</v>
      </c>
      <c r="FG272" t="s">
        <v>234</v>
      </c>
      <c r="FH272" t="s">
        <v>234</v>
      </c>
      <c r="FI272" t="s">
        <v>234</v>
      </c>
      <c r="FJ272" t="s">
        <v>234</v>
      </c>
      <c r="FK272" t="s">
        <v>234</v>
      </c>
      <c r="FL272" t="s">
        <v>234</v>
      </c>
      <c r="FM272" t="s">
        <v>234</v>
      </c>
      <c r="FN272" t="s">
        <v>241</v>
      </c>
      <c r="FO272" t="s">
        <v>234</v>
      </c>
      <c r="FP272" t="s">
        <v>234</v>
      </c>
      <c r="FQ272" t="s">
        <v>234</v>
      </c>
      <c r="FR272" t="s">
        <v>234</v>
      </c>
      <c r="FU272" t="s">
        <v>234</v>
      </c>
      <c r="FV272" t="s">
        <v>234</v>
      </c>
      <c r="FW272" t="s">
        <v>234</v>
      </c>
      <c r="FX272" t="s">
        <v>234</v>
      </c>
      <c r="FY272" t="s">
        <v>234</v>
      </c>
      <c r="FZ272" t="s">
        <v>234</v>
      </c>
      <c r="GA272" t="s">
        <v>234</v>
      </c>
      <c r="GB272" t="s">
        <v>234</v>
      </c>
      <c r="GC272" t="s">
        <v>234</v>
      </c>
      <c r="GD272" t="s">
        <v>234</v>
      </c>
      <c r="GE272" t="s">
        <v>234</v>
      </c>
      <c r="GF272" t="s">
        <v>234</v>
      </c>
      <c r="GG272" t="s">
        <v>234</v>
      </c>
      <c r="GH272" t="s">
        <v>234</v>
      </c>
      <c r="GI272" t="s">
        <v>234</v>
      </c>
      <c r="GJ272" t="s">
        <v>234</v>
      </c>
      <c r="GK272" t="s">
        <v>234</v>
      </c>
      <c r="GL272" t="s">
        <v>234</v>
      </c>
      <c r="GM272" t="s">
        <v>234</v>
      </c>
      <c r="GN272" t="s">
        <v>234</v>
      </c>
      <c r="GO272" t="s">
        <v>234</v>
      </c>
      <c r="GP272" t="s">
        <v>234</v>
      </c>
      <c r="GQ272" t="s">
        <v>234</v>
      </c>
      <c r="GR272" t="s">
        <v>234</v>
      </c>
      <c r="GS272" t="s">
        <v>234</v>
      </c>
      <c r="GT272" t="s">
        <v>234</v>
      </c>
      <c r="GU272" t="s">
        <v>234</v>
      </c>
      <c r="GV272" t="s">
        <v>234</v>
      </c>
      <c r="GW272" t="s">
        <v>234</v>
      </c>
      <c r="GX272" t="s">
        <v>234</v>
      </c>
      <c r="GY272" t="s">
        <v>234</v>
      </c>
      <c r="GZ272" t="s">
        <v>234</v>
      </c>
      <c r="HA272" t="s">
        <v>234</v>
      </c>
      <c r="HB272" t="s">
        <v>234</v>
      </c>
      <c r="HC272" t="s">
        <v>234</v>
      </c>
      <c r="HD272" t="s">
        <v>234</v>
      </c>
      <c r="HE272" t="s">
        <v>234</v>
      </c>
      <c r="HF272" t="s">
        <v>234</v>
      </c>
      <c r="HG272" t="s">
        <v>234</v>
      </c>
      <c r="HH272" t="s">
        <v>234</v>
      </c>
      <c r="HI272" t="s">
        <v>234</v>
      </c>
      <c r="HJ272" t="s">
        <v>234</v>
      </c>
      <c r="HK272" t="s">
        <v>234</v>
      </c>
      <c r="HL272" t="s">
        <v>234</v>
      </c>
      <c r="HM272" t="s">
        <v>234</v>
      </c>
      <c r="HN272" t="s">
        <v>234</v>
      </c>
      <c r="HO272" t="s">
        <v>234</v>
      </c>
      <c r="HP272" t="s">
        <v>234</v>
      </c>
    </row>
    <row r="273" spans="1:224" x14ac:dyDescent="0.2">
      <c r="A273" t="s">
        <v>509</v>
      </c>
      <c r="B273" t="s">
        <v>234</v>
      </c>
      <c r="C273" t="s">
        <v>234</v>
      </c>
      <c r="D273" t="s">
        <v>234</v>
      </c>
      <c r="E273" t="s">
        <v>234</v>
      </c>
      <c r="F273" t="s">
        <v>234</v>
      </c>
      <c r="G273" t="s">
        <v>236</v>
      </c>
      <c r="H273" t="s">
        <v>238</v>
      </c>
      <c r="I273" t="s">
        <v>236</v>
      </c>
      <c r="J273" t="s">
        <v>238</v>
      </c>
      <c r="K273" t="s">
        <v>238</v>
      </c>
      <c r="L273" t="s">
        <v>234</v>
      </c>
      <c r="M273" t="s">
        <v>238</v>
      </c>
      <c r="N273" t="s">
        <v>238</v>
      </c>
      <c r="Q273" t="s">
        <v>234</v>
      </c>
      <c r="R273" t="s">
        <v>234</v>
      </c>
      <c r="S273" t="s">
        <v>238</v>
      </c>
      <c r="T273" t="s">
        <v>234</v>
      </c>
      <c r="U273" t="s">
        <v>234</v>
      </c>
      <c r="V273" t="s">
        <v>234</v>
      </c>
      <c r="W273" t="s">
        <v>236</v>
      </c>
      <c r="X273" t="s">
        <v>234</v>
      </c>
      <c r="Y273" t="s">
        <v>234</v>
      </c>
      <c r="Z273" t="s">
        <v>236</v>
      </c>
      <c r="AA273" t="s">
        <v>234</v>
      </c>
      <c r="AB273" t="s">
        <v>234</v>
      </c>
      <c r="AC273" t="s">
        <v>234</v>
      </c>
      <c r="AF273" t="s">
        <v>234</v>
      </c>
      <c r="AG273" t="s">
        <v>234</v>
      </c>
      <c r="AH273" t="s">
        <v>236</v>
      </c>
      <c r="AI273" t="s">
        <v>234</v>
      </c>
      <c r="AJ273" t="s">
        <v>241</v>
      </c>
      <c r="AK273" t="s">
        <v>234</v>
      </c>
      <c r="AL273" t="s">
        <v>234</v>
      </c>
      <c r="AM273" t="s">
        <v>234</v>
      </c>
      <c r="AN273" t="s">
        <v>234</v>
      </c>
      <c r="AO273" t="s">
        <v>234</v>
      </c>
      <c r="AP273" t="s">
        <v>234</v>
      </c>
      <c r="AQ273" t="s">
        <v>234</v>
      </c>
      <c r="AR273" t="s">
        <v>234</v>
      </c>
      <c r="AU273" t="s">
        <v>236</v>
      </c>
      <c r="AV273" t="s">
        <v>238</v>
      </c>
      <c r="AW273" t="s">
        <v>234</v>
      </c>
      <c r="AX273" t="s">
        <v>236</v>
      </c>
      <c r="AY273" t="s">
        <v>234</v>
      </c>
      <c r="AZ273" t="s">
        <v>238</v>
      </c>
      <c r="BA273" t="s">
        <v>238</v>
      </c>
      <c r="BB273" t="s">
        <v>241</v>
      </c>
      <c r="BC273" t="s">
        <v>236</v>
      </c>
      <c r="BD273" t="s">
        <v>234</v>
      </c>
      <c r="BE273" t="s">
        <v>234</v>
      </c>
      <c r="BH273" t="s">
        <v>234</v>
      </c>
      <c r="BI273" t="s">
        <v>234</v>
      </c>
      <c r="BJ273" t="s">
        <v>234</v>
      </c>
      <c r="BK273" t="s">
        <v>234</v>
      </c>
      <c r="BL273" t="s">
        <v>238</v>
      </c>
      <c r="BM273" t="s">
        <v>236</v>
      </c>
      <c r="BN273" t="s">
        <v>234</v>
      </c>
      <c r="BO273" t="s">
        <v>234</v>
      </c>
      <c r="BP273" t="s">
        <v>234</v>
      </c>
      <c r="BQ273" t="s">
        <v>234</v>
      </c>
      <c r="BR273" t="s">
        <v>234</v>
      </c>
      <c r="BS273" t="s">
        <v>234</v>
      </c>
      <c r="BT273" t="s">
        <v>236</v>
      </c>
      <c r="BW273" t="s">
        <v>234</v>
      </c>
      <c r="BX273" t="s">
        <v>234</v>
      </c>
      <c r="BY273" t="s">
        <v>234</v>
      </c>
      <c r="BZ273" t="s">
        <v>234</v>
      </c>
      <c r="CA273" t="s">
        <v>234</v>
      </c>
      <c r="CB273" t="s">
        <v>234</v>
      </c>
      <c r="CC273" t="s">
        <v>238</v>
      </c>
      <c r="CD273" t="s">
        <v>234</v>
      </c>
      <c r="CE273" t="s">
        <v>234</v>
      </c>
      <c r="CF273" t="s">
        <v>234</v>
      </c>
      <c r="CG273" t="s">
        <v>234</v>
      </c>
      <c r="CH273" t="s">
        <v>234</v>
      </c>
      <c r="CK273" t="s">
        <v>234</v>
      </c>
      <c r="CL273" t="s">
        <v>236</v>
      </c>
      <c r="CM273" t="s">
        <v>234</v>
      </c>
      <c r="CN273" t="s">
        <v>234</v>
      </c>
      <c r="CO273" t="s">
        <v>234</v>
      </c>
      <c r="CP273" t="s">
        <v>234</v>
      </c>
      <c r="CQ273" t="s">
        <v>238</v>
      </c>
      <c r="DF273" t="s">
        <v>234</v>
      </c>
      <c r="DG273" t="s">
        <v>234</v>
      </c>
      <c r="DH273" t="s">
        <v>234</v>
      </c>
      <c r="DI273" t="s">
        <v>234</v>
      </c>
      <c r="DJ273" t="s">
        <v>234</v>
      </c>
      <c r="DK273" t="s">
        <v>234</v>
      </c>
      <c r="DL273" t="s">
        <v>234</v>
      </c>
      <c r="DM273" t="s">
        <v>234</v>
      </c>
      <c r="DN273" t="s">
        <v>234</v>
      </c>
      <c r="DO273" t="s">
        <v>234</v>
      </c>
      <c r="DP273" t="s">
        <v>234</v>
      </c>
      <c r="DQ273" t="s">
        <v>234</v>
      </c>
      <c r="DR273" t="s">
        <v>234</v>
      </c>
      <c r="DS273" t="s">
        <v>234</v>
      </c>
      <c r="DT273" t="s">
        <v>234</v>
      </c>
      <c r="DX273" t="s">
        <v>234</v>
      </c>
      <c r="DY273" t="s">
        <v>234</v>
      </c>
      <c r="DZ273" t="s">
        <v>234</v>
      </c>
      <c r="EA273" t="s">
        <v>234</v>
      </c>
      <c r="EB273" t="s">
        <v>234</v>
      </c>
      <c r="EC273" t="s">
        <v>234</v>
      </c>
      <c r="ED273" t="s">
        <v>234</v>
      </c>
      <c r="EE273" t="s">
        <v>234</v>
      </c>
      <c r="EF273" t="s">
        <v>234</v>
      </c>
      <c r="EG273" t="s">
        <v>234</v>
      </c>
      <c r="EH273" t="s">
        <v>234</v>
      </c>
      <c r="EI273" t="s">
        <v>234</v>
      </c>
      <c r="EJ273" t="s">
        <v>234</v>
      </c>
      <c r="EK273" t="s">
        <v>234</v>
      </c>
      <c r="EL273" t="s">
        <v>234</v>
      </c>
      <c r="EM273" t="s">
        <v>234</v>
      </c>
      <c r="EN273" t="s">
        <v>234</v>
      </c>
      <c r="EO273" t="s">
        <v>234</v>
      </c>
      <c r="EP273" t="s">
        <v>234</v>
      </c>
      <c r="EQ273" t="s">
        <v>234</v>
      </c>
      <c r="ER273" t="s">
        <v>234</v>
      </c>
      <c r="ES273" t="s">
        <v>234</v>
      </c>
      <c r="ET273" t="s">
        <v>234</v>
      </c>
      <c r="EU273" t="s">
        <v>234</v>
      </c>
      <c r="EV273" t="s">
        <v>234</v>
      </c>
      <c r="EW273" t="s">
        <v>234</v>
      </c>
      <c r="EX273" t="s">
        <v>234</v>
      </c>
      <c r="EY273" t="s">
        <v>234</v>
      </c>
      <c r="EZ273" t="s">
        <v>234</v>
      </c>
      <c r="FA273" t="s">
        <v>234</v>
      </c>
      <c r="FB273" t="s">
        <v>234</v>
      </c>
      <c r="FC273" t="s">
        <v>234</v>
      </c>
      <c r="FD273" t="s">
        <v>234</v>
      </c>
      <c r="FE273" t="s">
        <v>234</v>
      </c>
      <c r="FF273" t="s">
        <v>234</v>
      </c>
      <c r="FG273" t="s">
        <v>234</v>
      </c>
      <c r="FH273" t="s">
        <v>234</v>
      </c>
      <c r="FI273" t="s">
        <v>234</v>
      </c>
      <c r="FJ273" t="s">
        <v>234</v>
      </c>
      <c r="FK273" t="s">
        <v>234</v>
      </c>
      <c r="FL273" t="s">
        <v>234</v>
      </c>
      <c r="FM273" t="s">
        <v>234</v>
      </c>
      <c r="FN273" t="s">
        <v>234</v>
      </c>
      <c r="FO273" t="s">
        <v>234</v>
      </c>
      <c r="FP273" t="s">
        <v>234</v>
      </c>
      <c r="FQ273" t="s">
        <v>234</v>
      </c>
      <c r="FR273" t="s">
        <v>234</v>
      </c>
      <c r="FU273" t="s">
        <v>234</v>
      </c>
      <c r="FV273" t="s">
        <v>234</v>
      </c>
      <c r="FW273" t="s">
        <v>234</v>
      </c>
      <c r="FX273" t="s">
        <v>234</v>
      </c>
      <c r="FY273" t="s">
        <v>234</v>
      </c>
      <c r="FZ273" t="s">
        <v>234</v>
      </c>
      <c r="GA273" t="s">
        <v>234</v>
      </c>
      <c r="GB273" t="s">
        <v>234</v>
      </c>
      <c r="GC273" t="s">
        <v>234</v>
      </c>
      <c r="GD273" t="s">
        <v>234</v>
      </c>
      <c r="GE273" t="s">
        <v>234</v>
      </c>
      <c r="GF273" t="s">
        <v>234</v>
      </c>
      <c r="GG273" t="s">
        <v>234</v>
      </c>
      <c r="GH273" t="s">
        <v>234</v>
      </c>
      <c r="GI273" t="s">
        <v>234</v>
      </c>
      <c r="GJ273" t="s">
        <v>234</v>
      </c>
      <c r="GK273" t="s">
        <v>234</v>
      </c>
      <c r="GL273" t="s">
        <v>234</v>
      </c>
      <c r="GM273" t="s">
        <v>236</v>
      </c>
      <c r="GN273" t="s">
        <v>234</v>
      </c>
      <c r="GO273" t="s">
        <v>234</v>
      </c>
      <c r="GP273" t="s">
        <v>234</v>
      </c>
      <c r="GQ273" t="s">
        <v>234</v>
      </c>
      <c r="GR273" t="s">
        <v>234</v>
      </c>
      <c r="GS273" t="s">
        <v>234</v>
      </c>
      <c r="GT273" t="s">
        <v>234</v>
      </c>
      <c r="GU273" t="s">
        <v>234</v>
      </c>
      <c r="GV273" t="s">
        <v>234</v>
      </c>
      <c r="GW273" t="s">
        <v>234</v>
      </c>
      <c r="GX273" t="s">
        <v>234</v>
      </c>
      <c r="GY273" t="s">
        <v>234</v>
      </c>
      <c r="GZ273" t="s">
        <v>234</v>
      </c>
      <c r="HA273" t="s">
        <v>234</v>
      </c>
      <c r="HB273" t="s">
        <v>234</v>
      </c>
      <c r="HC273" t="s">
        <v>234</v>
      </c>
      <c r="HD273" t="s">
        <v>234</v>
      </c>
      <c r="HE273" t="s">
        <v>234</v>
      </c>
      <c r="HF273" t="s">
        <v>234</v>
      </c>
      <c r="HG273" t="s">
        <v>234</v>
      </c>
      <c r="HH273" t="s">
        <v>234</v>
      </c>
      <c r="HI273" t="s">
        <v>234</v>
      </c>
      <c r="HJ273" t="s">
        <v>234</v>
      </c>
      <c r="HK273" t="s">
        <v>234</v>
      </c>
      <c r="HL273" t="s">
        <v>234</v>
      </c>
      <c r="HM273" t="s">
        <v>234</v>
      </c>
      <c r="HN273" t="s">
        <v>234</v>
      </c>
      <c r="HO273" t="s">
        <v>234</v>
      </c>
      <c r="HP273" t="s">
        <v>234</v>
      </c>
    </row>
    <row r="274" spans="1:224" x14ac:dyDescent="0.2">
      <c r="A274" t="s">
        <v>510</v>
      </c>
      <c r="B274" t="s">
        <v>234</v>
      </c>
      <c r="C274" t="s">
        <v>234</v>
      </c>
      <c r="D274" t="s">
        <v>234</v>
      </c>
      <c r="E274" t="s">
        <v>234</v>
      </c>
      <c r="F274" t="s">
        <v>234</v>
      </c>
      <c r="G274" t="s">
        <v>234</v>
      </c>
      <c r="H274" t="s">
        <v>235</v>
      </c>
      <c r="I274" t="s">
        <v>235</v>
      </c>
      <c r="J274" t="s">
        <v>234</v>
      </c>
      <c r="K274" t="s">
        <v>234</v>
      </c>
      <c r="L274" t="s">
        <v>241</v>
      </c>
      <c r="M274" t="s">
        <v>234</v>
      </c>
      <c r="N274" t="s">
        <v>234</v>
      </c>
      <c r="Q274" t="s">
        <v>234</v>
      </c>
      <c r="R274" t="s">
        <v>234</v>
      </c>
      <c r="S274" t="s">
        <v>234</v>
      </c>
      <c r="T274" t="s">
        <v>234</v>
      </c>
      <c r="U274" t="s">
        <v>234</v>
      </c>
      <c r="V274" t="s">
        <v>234</v>
      </c>
      <c r="W274" t="s">
        <v>236</v>
      </c>
      <c r="X274" t="s">
        <v>234</v>
      </c>
      <c r="Y274" t="s">
        <v>234</v>
      </c>
      <c r="Z274" t="s">
        <v>236</v>
      </c>
      <c r="AA274" t="s">
        <v>234</v>
      </c>
      <c r="AB274" t="s">
        <v>234</v>
      </c>
      <c r="AC274" t="s">
        <v>234</v>
      </c>
      <c r="AF274" t="s">
        <v>234</v>
      </c>
      <c r="AG274" t="s">
        <v>234</v>
      </c>
      <c r="AH274" t="s">
        <v>236</v>
      </c>
      <c r="AI274" t="s">
        <v>234</v>
      </c>
      <c r="AJ274" t="s">
        <v>234</v>
      </c>
      <c r="AK274" t="s">
        <v>234</v>
      </c>
      <c r="AL274" t="s">
        <v>241</v>
      </c>
      <c r="AM274" t="s">
        <v>234</v>
      </c>
      <c r="AN274" t="s">
        <v>234</v>
      </c>
      <c r="AO274" t="s">
        <v>234</v>
      </c>
      <c r="AP274" t="s">
        <v>234</v>
      </c>
      <c r="AQ274" t="s">
        <v>234</v>
      </c>
      <c r="AR274" t="s">
        <v>241</v>
      </c>
      <c r="AU274" t="s">
        <v>234</v>
      </c>
      <c r="AV274" t="s">
        <v>234</v>
      </c>
      <c r="AW274" t="s">
        <v>234</v>
      </c>
      <c r="AX274" t="s">
        <v>236</v>
      </c>
      <c r="AY274" t="s">
        <v>234</v>
      </c>
      <c r="AZ274" t="s">
        <v>234</v>
      </c>
      <c r="BA274" t="s">
        <v>234</v>
      </c>
      <c r="BB274" t="s">
        <v>234</v>
      </c>
      <c r="BC274" t="s">
        <v>234</v>
      </c>
      <c r="BD274" t="s">
        <v>234</v>
      </c>
      <c r="BE274" t="s">
        <v>234</v>
      </c>
      <c r="BH274" t="s">
        <v>234</v>
      </c>
      <c r="BI274" t="s">
        <v>234</v>
      </c>
      <c r="BJ274" t="s">
        <v>234</v>
      </c>
      <c r="BK274" t="s">
        <v>234</v>
      </c>
      <c r="BL274" t="s">
        <v>234</v>
      </c>
      <c r="BM274" t="s">
        <v>234</v>
      </c>
      <c r="BN274" t="s">
        <v>234</v>
      </c>
      <c r="BO274" t="s">
        <v>234</v>
      </c>
      <c r="BP274" t="s">
        <v>234</v>
      </c>
      <c r="BQ274" t="s">
        <v>234</v>
      </c>
      <c r="BR274" t="s">
        <v>234</v>
      </c>
      <c r="BS274" t="s">
        <v>234</v>
      </c>
      <c r="BT274" t="s">
        <v>236</v>
      </c>
      <c r="BW274" t="s">
        <v>234</v>
      </c>
      <c r="BX274" t="s">
        <v>234</v>
      </c>
      <c r="BY274" t="s">
        <v>234</v>
      </c>
      <c r="BZ274" t="s">
        <v>234</v>
      </c>
      <c r="CA274" t="s">
        <v>234</v>
      </c>
      <c r="CB274" t="s">
        <v>234</v>
      </c>
      <c r="CC274" t="s">
        <v>237</v>
      </c>
      <c r="CD274" t="s">
        <v>234</v>
      </c>
      <c r="CE274" t="s">
        <v>234</v>
      </c>
      <c r="CF274" t="s">
        <v>234</v>
      </c>
      <c r="CG274" t="s">
        <v>234</v>
      </c>
      <c r="CH274" t="s">
        <v>234</v>
      </c>
      <c r="CK274" t="s">
        <v>234</v>
      </c>
      <c r="CL274" t="s">
        <v>237</v>
      </c>
      <c r="CM274" t="s">
        <v>234</v>
      </c>
      <c r="CN274" t="s">
        <v>234</v>
      </c>
      <c r="CO274" t="s">
        <v>234</v>
      </c>
      <c r="CP274" t="s">
        <v>234</v>
      </c>
      <c r="CQ274" t="s">
        <v>234</v>
      </c>
      <c r="DF274" t="s">
        <v>234</v>
      </c>
      <c r="DG274" t="s">
        <v>234</v>
      </c>
      <c r="DH274" t="s">
        <v>234</v>
      </c>
      <c r="DI274" t="s">
        <v>234</v>
      </c>
      <c r="DJ274" t="s">
        <v>234</v>
      </c>
      <c r="DK274" t="s">
        <v>234</v>
      </c>
      <c r="DL274" t="s">
        <v>234</v>
      </c>
      <c r="DM274" t="s">
        <v>234</v>
      </c>
      <c r="DN274" t="s">
        <v>234</v>
      </c>
      <c r="DO274" t="s">
        <v>234</v>
      </c>
      <c r="DP274" t="s">
        <v>234</v>
      </c>
      <c r="DQ274" t="s">
        <v>234</v>
      </c>
      <c r="DR274" t="s">
        <v>234</v>
      </c>
      <c r="DS274" t="s">
        <v>234</v>
      </c>
      <c r="DT274" t="s">
        <v>234</v>
      </c>
      <c r="DX274" t="s">
        <v>234</v>
      </c>
      <c r="DY274" t="s">
        <v>234</v>
      </c>
      <c r="DZ274" t="s">
        <v>234</v>
      </c>
      <c r="EA274" t="s">
        <v>234</v>
      </c>
      <c r="EB274" t="s">
        <v>234</v>
      </c>
      <c r="EC274" t="s">
        <v>234</v>
      </c>
      <c r="ED274" t="s">
        <v>234</v>
      </c>
      <c r="EE274" t="s">
        <v>234</v>
      </c>
      <c r="EF274" t="s">
        <v>234</v>
      </c>
      <c r="EG274" t="s">
        <v>234</v>
      </c>
      <c r="EH274" t="s">
        <v>234</v>
      </c>
      <c r="EI274" t="s">
        <v>234</v>
      </c>
      <c r="EJ274" t="s">
        <v>234</v>
      </c>
      <c r="EK274" t="s">
        <v>234</v>
      </c>
      <c r="EL274" t="s">
        <v>234</v>
      </c>
      <c r="EM274" t="s">
        <v>234</v>
      </c>
      <c r="EN274" t="s">
        <v>234</v>
      </c>
      <c r="EO274" t="s">
        <v>234</v>
      </c>
      <c r="EP274" t="s">
        <v>234</v>
      </c>
      <c r="EQ274" t="s">
        <v>234</v>
      </c>
      <c r="ER274" t="s">
        <v>234</v>
      </c>
      <c r="ES274" t="s">
        <v>234</v>
      </c>
      <c r="ET274" t="s">
        <v>234</v>
      </c>
      <c r="EU274" t="s">
        <v>234</v>
      </c>
      <c r="EV274" t="s">
        <v>234</v>
      </c>
      <c r="EW274" t="s">
        <v>234</v>
      </c>
      <c r="EX274" t="s">
        <v>234</v>
      </c>
      <c r="EY274" t="s">
        <v>234</v>
      </c>
      <c r="EZ274" t="s">
        <v>234</v>
      </c>
      <c r="FA274" t="s">
        <v>234</v>
      </c>
      <c r="FB274" t="s">
        <v>234</v>
      </c>
      <c r="FC274" t="s">
        <v>234</v>
      </c>
      <c r="FD274" t="s">
        <v>234</v>
      </c>
      <c r="FE274" t="s">
        <v>234</v>
      </c>
      <c r="FF274" t="s">
        <v>234</v>
      </c>
      <c r="FG274" t="s">
        <v>234</v>
      </c>
      <c r="FH274" t="s">
        <v>234</v>
      </c>
      <c r="FI274" t="s">
        <v>234</v>
      </c>
      <c r="FJ274" t="s">
        <v>234</v>
      </c>
      <c r="FK274" t="s">
        <v>234</v>
      </c>
      <c r="FL274" t="s">
        <v>234</v>
      </c>
      <c r="FM274" t="s">
        <v>234</v>
      </c>
      <c r="FN274" t="s">
        <v>234</v>
      </c>
      <c r="FO274" t="s">
        <v>234</v>
      </c>
      <c r="FP274" t="s">
        <v>234</v>
      </c>
      <c r="FQ274" t="s">
        <v>234</v>
      </c>
      <c r="FR274" t="s">
        <v>234</v>
      </c>
      <c r="FU274" t="s">
        <v>234</v>
      </c>
      <c r="FV274" t="s">
        <v>234</v>
      </c>
      <c r="FW274" t="s">
        <v>234</v>
      </c>
      <c r="FX274" t="s">
        <v>234</v>
      </c>
      <c r="FY274" t="s">
        <v>234</v>
      </c>
      <c r="FZ274" t="s">
        <v>235</v>
      </c>
      <c r="GA274" t="s">
        <v>234</v>
      </c>
      <c r="GB274" t="s">
        <v>234</v>
      </c>
      <c r="GC274" t="s">
        <v>234</v>
      </c>
      <c r="GD274" t="s">
        <v>234</v>
      </c>
      <c r="GE274" t="s">
        <v>234</v>
      </c>
      <c r="GF274" t="s">
        <v>234</v>
      </c>
      <c r="GG274" t="s">
        <v>234</v>
      </c>
      <c r="GH274" t="s">
        <v>234</v>
      </c>
      <c r="GI274" t="s">
        <v>234</v>
      </c>
      <c r="GJ274" t="s">
        <v>234</v>
      </c>
      <c r="GK274" t="s">
        <v>234</v>
      </c>
      <c r="GL274" t="s">
        <v>234</v>
      </c>
      <c r="GM274" t="s">
        <v>234</v>
      </c>
      <c r="GN274" t="s">
        <v>234</v>
      </c>
      <c r="GO274" t="s">
        <v>234</v>
      </c>
      <c r="GP274" t="s">
        <v>234</v>
      </c>
      <c r="GQ274" t="s">
        <v>234</v>
      </c>
      <c r="GR274" t="s">
        <v>234</v>
      </c>
      <c r="GS274" t="s">
        <v>234</v>
      </c>
      <c r="GT274" t="s">
        <v>234</v>
      </c>
      <c r="GU274" t="s">
        <v>234</v>
      </c>
      <c r="GV274" t="s">
        <v>234</v>
      </c>
      <c r="GW274" t="s">
        <v>234</v>
      </c>
      <c r="GX274" t="s">
        <v>234</v>
      </c>
      <c r="GY274" t="s">
        <v>234</v>
      </c>
      <c r="GZ274" t="s">
        <v>234</v>
      </c>
      <c r="HA274" t="s">
        <v>234</v>
      </c>
      <c r="HB274" t="s">
        <v>234</v>
      </c>
      <c r="HC274" t="s">
        <v>234</v>
      </c>
      <c r="HD274" t="s">
        <v>234</v>
      </c>
      <c r="HE274" t="s">
        <v>234</v>
      </c>
      <c r="HF274" t="s">
        <v>234</v>
      </c>
      <c r="HG274" t="s">
        <v>234</v>
      </c>
      <c r="HH274" t="s">
        <v>234</v>
      </c>
      <c r="HI274" t="s">
        <v>234</v>
      </c>
      <c r="HJ274" t="s">
        <v>234</v>
      </c>
      <c r="HK274" t="s">
        <v>234</v>
      </c>
      <c r="HL274" t="s">
        <v>234</v>
      </c>
      <c r="HM274" t="s">
        <v>234</v>
      </c>
      <c r="HN274" t="s">
        <v>234</v>
      </c>
      <c r="HO274" t="s">
        <v>234</v>
      </c>
      <c r="HP274" t="s">
        <v>234</v>
      </c>
    </row>
    <row r="275" spans="1:224" x14ac:dyDescent="0.2">
      <c r="A275" t="s">
        <v>511</v>
      </c>
      <c r="B275" t="s">
        <v>234</v>
      </c>
      <c r="C275" t="s">
        <v>234</v>
      </c>
      <c r="D275" t="s">
        <v>236</v>
      </c>
      <c r="E275" t="s">
        <v>237</v>
      </c>
      <c r="F275" t="s">
        <v>234</v>
      </c>
      <c r="G275" t="s">
        <v>234</v>
      </c>
      <c r="H275" t="s">
        <v>234</v>
      </c>
      <c r="I275" t="s">
        <v>234</v>
      </c>
      <c r="J275" t="s">
        <v>234</v>
      </c>
      <c r="K275" t="s">
        <v>234</v>
      </c>
      <c r="L275" t="s">
        <v>234</v>
      </c>
      <c r="M275" t="s">
        <v>234</v>
      </c>
      <c r="N275" t="s">
        <v>234</v>
      </c>
      <c r="Q275" t="s">
        <v>234</v>
      </c>
      <c r="R275" t="s">
        <v>234</v>
      </c>
      <c r="S275" t="s">
        <v>234</v>
      </c>
      <c r="T275" t="s">
        <v>234</v>
      </c>
      <c r="U275" t="s">
        <v>234</v>
      </c>
      <c r="V275" t="s">
        <v>234</v>
      </c>
      <c r="W275" t="s">
        <v>236</v>
      </c>
      <c r="X275" t="s">
        <v>234</v>
      </c>
      <c r="Y275" t="s">
        <v>234</v>
      </c>
      <c r="Z275" t="s">
        <v>236</v>
      </c>
      <c r="AA275" t="s">
        <v>234</v>
      </c>
      <c r="AB275" t="s">
        <v>234</v>
      </c>
      <c r="AC275" t="s">
        <v>234</v>
      </c>
      <c r="AF275" t="s">
        <v>234</v>
      </c>
      <c r="AG275" t="s">
        <v>234</v>
      </c>
      <c r="AH275" t="s">
        <v>236</v>
      </c>
      <c r="AI275" t="s">
        <v>234</v>
      </c>
      <c r="AJ275" t="s">
        <v>234</v>
      </c>
      <c r="AK275" t="s">
        <v>234</v>
      </c>
      <c r="AL275" t="s">
        <v>234</v>
      </c>
      <c r="AM275" t="s">
        <v>234</v>
      </c>
      <c r="AN275" t="s">
        <v>234</v>
      </c>
      <c r="AO275" t="s">
        <v>234</v>
      </c>
      <c r="AP275" t="s">
        <v>234</v>
      </c>
      <c r="AQ275" t="s">
        <v>234</v>
      </c>
      <c r="AR275" t="s">
        <v>234</v>
      </c>
      <c r="AU275" t="s">
        <v>234</v>
      </c>
      <c r="AV275" t="s">
        <v>234</v>
      </c>
      <c r="AW275" t="s">
        <v>234</v>
      </c>
      <c r="AX275" t="s">
        <v>236</v>
      </c>
      <c r="AY275" t="s">
        <v>237</v>
      </c>
      <c r="AZ275" t="s">
        <v>237</v>
      </c>
      <c r="BA275" t="s">
        <v>237</v>
      </c>
      <c r="BB275" t="s">
        <v>237</v>
      </c>
      <c r="BC275" t="s">
        <v>237</v>
      </c>
      <c r="BD275" t="s">
        <v>234</v>
      </c>
      <c r="BE275" t="s">
        <v>237</v>
      </c>
      <c r="BH275" t="s">
        <v>234</v>
      </c>
      <c r="BI275" t="s">
        <v>234</v>
      </c>
      <c r="BJ275" t="s">
        <v>234</v>
      </c>
      <c r="BK275" t="s">
        <v>234</v>
      </c>
      <c r="BL275" t="s">
        <v>234</v>
      </c>
      <c r="BM275" t="s">
        <v>234</v>
      </c>
      <c r="BN275" t="s">
        <v>234</v>
      </c>
      <c r="BO275" t="s">
        <v>234</v>
      </c>
      <c r="BP275" t="s">
        <v>234</v>
      </c>
      <c r="BQ275" t="s">
        <v>234</v>
      </c>
      <c r="BR275" t="s">
        <v>234</v>
      </c>
      <c r="BS275" t="s">
        <v>234</v>
      </c>
      <c r="BT275" t="s">
        <v>236</v>
      </c>
      <c r="BW275" t="s">
        <v>234</v>
      </c>
      <c r="BX275" t="s">
        <v>234</v>
      </c>
      <c r="BY275" t="s">
        <v>234</v>
      </c>
      <c r="BZ275" t="s">
        <v>234</v>
      </c>
      <c r="CA275" t="s">
        <v>234</v>
      </c>
      <c r="CB275" t="s">
        <v>234</v>
      </c>
      <c r="CC275" t="s">
        <v>238</v>
      </c>
      <c r="CD275" t="s">
        <v>234</v>
      </c>
      <c r="CE275" t="s">
        <v>234</v>
      </c>
      <c r="CF275" t="s">
        <v>234</v>
      </c>
      <c r="CG275" t="s">
        <v>234</v>
      </c>
      <c r="CH275" t="s">
        <v>234</v>
      </c>
      <c r="CK275" t="s">
        <v>234</v>
      </c>
      <c r="CL275" t="s">
        <v>234</v>
      </c>
      <c r="CM275" t="s">
        <v>234</v>
      </c>
      <c r="CN275" t="s">
        <v>234</v>
      </c>
      <c r="CO275" t="s">
        <v>234</v>
      </c>
      <c r="CP275" t="s">
        <v>234</v>
      </c>
      <c r="CQ275" t="s">
        <v>234</v>
      </c>
      <c r="DF275" t="s">
        <v>237</v>
      </c>
      <c r="DG275" t="s">
        <v>237</v>
      </c>
      <c r="DH275" t="s">
        <v>237</v>
      </c>
      <c r="DI275" t="s">
        <v>234</v>
      </c>
      <c r="DJ275" t="s">
        <v>234</v>
      </c>
      <c r="DK275" t="s">
        <v>234</v>
      </c>
      <c r="DL275" t="s">
        <v>234</v>
      </c>
      <c r="DM275" t="s">
        <v>237</v>
      </c>
      <c r="DN275" t="s">
        <v>237</v>
      </c>
      <c r="DO275" t="s">
        <v>237</v>
      </c>
      <c r="DP275" t="s">
        <v>237</v>
      </c>
      <c r="DQ275" t="s">
        <v>234</v>
      </c>
      <c r="DR275" t="s">
        <v>234</v>
      </c>
      <c r="DS275" t="s">
        <v>237</v>
      </c>
      <c r="DT275" t="s">
        <v>237</v>
      </c>
      <c r="DX275" t="s">
        <v>237</v>
      </c>
      <c r="DY275" t="s">
        <v>234</v>
      </c>
      <c r="DZ275" t="s">
        <v>237</v>
      </c>
      <c r="EA275" t="s">
        <v>234</v>
      </c>
      <c r="EB275" t="s">
        <v>235</v>
      </c>
      <c r="EC275" t="s">
        <v>234</v>
      </c>
      <c r="ED275" t="s">
        <v>234</v>
      </c>
      <c r="EE275" t="s">
        <v>234</v>
      </c>
      <c r="EF275" t="s">
        <v>234</v>
      </c>
      <c r="EG275" t="s">
        <v>234</v>
      </c>
      <c r="EH275" t="s">
        <v>234</v>
      </c>
      <c r="EI275" t="s">
        <v>234</v>
      </c>
      <c r="EJ275" t="s">
        <v>234</v>
      </c>
      <c r="EK275" t="s">
        <v>234</v>
      </c>
      <c r="EL275" t="s">
        <v>237</v>
      </c>
      <c r="EM275" t="s">
        <v>234</v>
      </c>
      <c r="EN275" t="s">
        <v>234</v>
      </c>
      <c r="EO275" t="s">
        <v>234</v>
      </c>
      <c r="EP275" t="s">
        <v>234</v>
      </c>
      <c r="EQ275" t="s">
        <v>234</v>
      </c>
      <c r="ER275" t="s">
        <v>234</v>
      </c>
      <c r="ES275" t="s">
        <v>234</v>
      </c>
      <c r="ET275" t="s">
        <v>234</v>
      </c>
      <c r="EU275" t="s">
        <v>234</v>
      </c>
      <c r="EV275" t="s">
        <v>237</v>
      </c>
      <c r="EW275" t="s">
        <v>234</v>
      </c>
      <c r="EX275" t="s">
        <v>234</v>
      </c>
      <c r="EY275" t="s">
        <v>234</v>
      </c>
      <c r="EZ275" t="s">
        <v>234</v>
      </c>
      <c r="FA275" t="s">
        <v>237</v>
      </c>
      <c r="FB275" t="s">
        <v>237</v>
      </c>
      <c r="FC275" t="s">
        <v>234</v>
      </c>
      <c r="FD275" t="s">
        <v>241</v>
      </c>
      <c r="FE275" t="s">
        <v>234</v>
      </c>
      <c r="FF275" t="s">
        <v>234</v>
      </c>
      <c r="FG275" t="s">
        <v>237</v>
      </c>
      <c r="FH275" t="s">
        <v>237</v>
      </c>
      <c r="FI275" t="s">
        <v>237</v>
      </c>
      <c r="FJ275" t="s">
        <v>234</v>
      </c>
      <c r="FK275" t="s">
        <v>237</v>
      </c>
      <c r="FL275" t="s">
        <v>237</v>
      </c>
      <c r="FM275" t="s">
        <v>237</v>
      </c>
      <c r="FN275" t="s">
        <v>237</v>
      </c>
      <c r="FO275" t="s">
        <v>237</v>
      </c>
      <c r="FP275" t="s">
        <v>234</v>
      </c>
      <c r="FQ275" t="s">
        <v>234</v>
      </c>
      <c r="FR275" t="s">
        <v>237</v>
      </c>
      <c r="FU275" t="s">
        <v>237</v>
      </c>
      <c r="FV275" t="s">
        <v>237</v>
      </c>
      <c r="FW275" t="s">
        <v>237</v>
      </c>
      <c r="FX275" t="s">
        <v>234</v>
      </c>
      <c r="FY275" t="s">
        <v>234</v>
      </c>
      <c r="FZ275" t="s">
        <v>234</v>
      </c>
      <c r="GA275" t="s">
        <v>234</v>
      </c>
      <c r="GB275" t="s">
        <v>237</v>
      </c>
      <c r="GC275" t="s">
        <v>234</v>
      </c>
      <c r="GD275" t="s">
        <v>234</v>
      </c>
      <c r="GE275" t="s">
        <v>241</v>
      </c>
      <c r="GF275" t="s">
        <v>234</v>
      </c>
      <c r="GG275" t="s">
        <v>237</v>
      </c>
      <c r="GH275" t="s">
        <v>234</v>
      </c>
      <c r="GI275" t="s">
        <v>234</v>
      </c>
      <c r="GJ275" t="s">
        <v>237</v>
      </c>
      <c r="GK275" t="s">
        <v>237</v>
      </c>
      <c r="GL275" t="s">
        <v>237</v>
      </c>
      <c r="GM275" t="s">
        <v>234</v>
      </c>
      <c r="GN275" t="s">
        <v>234</v>
      </c>
      <c r="GO275" t="s">
        <v>234</v>
      </c>
      <c r="GP275" t="s">
        <v>234</v>
      </c>
      <c r="GQ275" t="s">
        <v>234</v>
      </c>
      <c r="GR275" t="s">
        <v>234</v>
      </c>
      <c r="GS275" t="s">
        <v>237</v>
      </c>
      <c r="GT275" t="s">
        <v>237</v>
      </c>
      <c r="GU275" t="s">
        <v>237</v>
      </c>
      <c r="GV275" t="s">
        <v>234</v>
      </c>
      <c r="GW275" t="s">
        <v>234</v>
      </c>
      <c r="GX275" t="s">
        <v>234</v>
      </c>
      <c r="GY275" t="s">
        <v>234</v>
      </c>
      <c r="GZ275" t="s">
        <v>238</v>
      </c>
      <c r="HA275" t="s">
        <v>237</v>
      </c>
      <c r="HB275" t="s">
        <v>234</v>
      </c>
      <c r="HC275" t="s">
        <v>234</v>
      </c>
      <c r="HD275" t="s">
        <v>237</v>
      </c>
      <c r="HE275" t="s">
        <v>237</v>
      </c>
      <c r="HF275" t="s">
        <v>237</v>
      </c>
      <c r="HG275" t="s">
        <v>237</v>
      </c>
      <c r="HH275" t="s">
        <v>234</v>
      </c>
      <c r="HI275" t="s">
        <v>234</v>
      </c>
      <c r="HJ275" t="s">
        <v>241</v>
      </c>
      <c r="HK275" t="s">
        <v>237</v>
      </c>
      <c r="HL275" t="s">
        <v>237</v>
      </c>
      <c r="HM275" t="s">
        <v>237</v>
      </c>
      <c r="HN275" t="s">
        <v>234</v>
      </c>
      <c r="HO275" t="s">
        <v>237</v>
      </c>
      <c r="HP275" t="s">
        <v>234</v>
      </c>
    </row>
    <row r="276" spans="1:224" x14ac:dyDescent="0.2">
      <c r="A276" t="s">
        <v>512</v>
      </c>
      <c r="B276" t="s">
        <v>234</v>
      </c>
      <c r="C276" t="s">
        <v>234</v>
      </c>
      <c r="D276" t="s">
        <v>234</v>
      </c>
      <c r="E276" t="s">
        <v>234</v>
      </c>
      <c r="F276" t="s">
        <v>234</v>
      </c>
      <c r="G276" t="s">
        <v>234</v>
      </c>
      <c r="H276" t="s">
        <v>234</v>
      </c>
      <c r="I276" t="s">
        <v>236</v>
      </c>
      <c r="J276" t="s">
        <v>234</v>
      </c>
      <c r="K276" t="s">
        <v>234</v>
      </c>
      <c r="L276" t="s">
        <v>234</v>
      </c>
      <c r="M276" t="s">
        <v>234</v>
      </c>
      <c r="N276" t="s">
        <v>234</v>
      </c>
      <c r="Q276" t="s">
        <v>236</v>
      </c>
      <c r="R276" t="s">
        <v>234</v>
      </c>
      <c r="S276" t="s">
        <v>234</v>
      </c>
      <c r="T276" t="s">
        <v>234</v>
      </c>
      <c r="U276" t="s">
        <v>234</v>
      </c>
      <c r="V276" t="s">
        <v>234</v>
      </c>
      <c r="W276" t="s">
        <v>236</v>
      </c>
      <c r="X276" t="s">
        <v>234</v>
      </c>
      <c r="Y276" t="s">
        <v>234</v>
      </c>
      <c r="Z276" t="s">
        <v>236</v>
      </c>
      <c r="AA276" t="s">
        <v>234</v>
      </c>
      <c r="AB276" t="s">
        <v>234</v>
      </c>
      <c r="AC276" t="s">
        <v>234</v>
      </c>
      <c r="AF276" t="s">
        <v>234</v>
      </c>
      <c r="AG276" t="s">
        <v>234</v>
      </c>
      <c r="AH276" t="s">
        <v>236</v>
      </c>
      <c r="AI276" t="s">
        <v>234</v>
      </c>
      <c r="AJ276" t="s">
        <v>234</v>
      </c>
      <c r="AK276" t="s">
        <v>234</v>
      </c>
      <c r="AL276" t="s">
        <v>237</v>
      </c>
      <c r="AM276" t="s">
        <v>237</v>
      </c>
      <c r="AN276" t="s">
        <v>234</v>
      </c>
      <c r="AO276" t="s">
        <v>234</v>
      </c>
      <c r="AP276" t="s">
        <v>234</v>
      </c>
      <c r="AQ276" t="s">
        <v>234</v>
      </c>
      <c r="AR276" t="s">
        <v>234</v>
      </c>
      <c r="AU276" t="s">
        <v>234</v>
      </c>
      <c r="AV276" t="s">
        <v>234</v>
      </c>
      <c r="AW276" t="s">
        <v>234</v>
      </c>
      <c r="AX276" t="s">
        <v>236</v>
      </c>
      <c r="AY276" t="s">
        <v>234</v>
      </c>
      <c r="AZ276" t="s">
        <v>234</v>
      </c>
      <c r="BA276" t="s">
        <v>237</v>
      </c>
      <c r="BB276" t="s">
        <v>234</v>
      </c>
      <c r="BC276" t="s">
        <v>237</v>
      </c>
      <c r="BD276" t="s">
        <v>234</v>
      </c>
      <c r="BE276" t="s">
        <v>234</v>
      </c>
      <c r="BH276" t="s">
        <v>234</v>
      </c>
      <c r="BI276" t="s">
        <v>234</v>
      </c>
      <c r="BJ276" t="s">
        <v>234</v>
      </c>
      <c r="BK276" t="s">
        <v>234</v>
      </c>
      <c r="BL276" t="s">
        <v>234</v>
      </c>
      <c r="BM276" t="s">
        <v>234</v>
      </c>
      <c r="BN276" t="s">
        <v>234</v>
      </c>
      <c r="BO276" t="s">
        <v>234</v>
      </c>
      <c r="BP276" t="s">
        <v>234</v>
      </c>
      <c r="BQ276" t="s">
        <v>234</v>
      </c>
      <c r="BR276" t="s">
        <v>234</v>
      </c>
      <c r="BS276" t="s">
        <v>234</v>
      </c>
      <c r="BT276" t="s">
        <v>236</v>
      </c>
      <c r="BW276" t="s">
        <v>234</v>
      </c>
      <c r="BX276" t="s">
        <v>234</v>
      </c>
      <c r="BY276" t="s">
        <v>234</v>
      </c>
      <c r="BZ276" t="s">
        <v>234</v>
      </c>
      <c r="CA276" t="s">
        <v>234</v>
      </c>
      <c r="CB276" t="s">
        <v>234</v>
      </c>
      <c r="CC276" t="s">
        <v>238</v>
      </c>
      <c r="CD276" t="s">
        <v>234</v>
      </c>
      <c r="CE276" t="s">
        <v>234</v>
      </c>
      <c r="CF276" t="s">
        <v>234</v>
      </c>
      <c r="CG276" t="s">
        <v>234</v>
      </c>
      <c r="CH276" t="s">
        <v>234</v>
      </c>
      <c r="CK276" t="s">
        <v>234</v>
      </c>
      <c r="CL276" t="s">
        <v>234</v>
      </c>
      <c r="CM276" t="s">
        <v>234</v>
      </c>
      <c r="CN276" t="s">
        <v>234</v>
      </c>
      <c r="CO276" t="s">
        <v>234</v>
      </c>
      <c r="CP276" t="s">
        <v>234</v>
      </c>
      <c r="CQ276" t="s">
        <v>234</v>
      </c>
      <c r="DF276" t="s">
        <v>234</v>
      </c>
      <c r="DG276" t="s">
        <v>234</v>
      </c>
      <c r="DH276" t="s">
        <v>234</v>
      </c>
      <c r="DI276" t="s">
        <v>234</v>
      </c>
      <c r="DJ276" t="s">
        <v>234</v>
      </c>
      <c r="DK276" t="s">
        <v>234</v>
      </c>
      <c r="DL276" t="s">
        <v>234</v>
      </c>
      <c r="DM276" t="s">
        <v>234</v>
      </c>
      <c r="DN276" t="s">
        <v>234</v>
      </c>
      <c r="DO276" t="s">
        <v>234</v>
      </c>
      <c r="DP276" t="s">
        <v>234</v>
      </c>
      <c r="DQ276" t="s">
        <v>234</v>
      </c>
      <c r="DR276" t="s">
        <v>234</v>
      </c>
      <c r="DS276" t="s">
        <v>234</v>
      </c>
      <c r="DT276" t="s">
        <v>234</v>
      </c>
      <c r="DX276" t="s">
        <v>234</v>
      </c>
      <c r="DY276" t="s">
        <v>234</v>
      </c>
      <c r="DZ276" t="s">
        <v>234</v>
      </c>
      <c r="EA276" t="s">
        <v>234</v>
      </c>
      <c r="EB276" t="s">
        <v>235</v>
      </c>
      <c r="EC276" t="s">
        <v>234</v>
      </c>
      <c r="ED276" t="s">
        <v>234</v>
      </c>
      <c r="EE276" t="s">
        <v>234</v>
      </c>
      <c r="EF276" t="s">
        <v>234</v>
      </c>
      <c r="EG276" t="s">
        <v>234</v>
      </c>
      <c r="EH276" t="s">
        <v>234</v>
      </c>
      <c r="EI276" t="s">
        <v>237</v>
      </c>
      <c r="EJ276" t="s">
        <v>234</v>
      </c>
      <c r="EK276" t="s">
        <v>234</v>
      </c>
      <c r="EL276" t="s">
        <v>234</v>
      </c>
      <c r="EM276" t="s">
        <v>234</v>
      </c>
      <c r="EN276" t="s">
        <v>234</v>
      </c>
      <c r="EO276" t="s">
        <v>234</v>
      </c>
      <c r="EP276" t="s">
        <v>234</v>
      </c>
      <c r="EQ276" t="s">
        <v>234</v>
      </c>
      <c r="ER276" t="s">
        <v>234</v>
      </c>
      <c r="ES276" t="s">
        <v>234</v>
      </c>
      <c r="ET276" t="s">
        <v>234</v>
      </c>
      <c r="EU276" t="s">
        <v>241</v>
      </c>
      <c r="EV276" t="s">
        <v>234</v>
      </c>
      <c r="EW276" t="s">
        <v>234</v>
      </c>
      <c r="EX276" t="s">
        <v>234</v>
      </c>
      <c r="EY276" t="s">
        <v>234</v>
      </c>
      <c r="EZ276" t="s">
        <v>234</v>
      </c>
      <c r="FA276" t="s">
        <v>234</v>
      </c>
      <c r="FB276" t="s">
        <v>234</v>
      </c>
      <c r="FC276" t="s">
        <v>234</v>
      </c>
      <c r="FD276" t="s">
        <v>234</v>
      </c>
      <c r="FE276" t="s">
        <v>234</v>
      </c>
      <c r="FF276" t="s">
        <v>234</v>
      </c>
      <c r="FG276" t="s">
        <v>234</v>
      </c>
      <c r="FH276" t="s">
        <v>234</v>
      </c>
      <c r="FI276" t="s">
        <v>234</v>
      </c>
      <c r="FJ276" t="s">
        <v>234</v>
      </c>
      <c r="FK276" t="s">
        <v>234</v>
      </c>
      <c r="FL276" t="s">
        <v>234</v>
      </c>
      <c r="FM276" t="s">
        <v>234</v>
      </c>
      <c r="FN276" t="s">
        <v>241</v>
      </c>
      <c r="FO276" t="s">
        <v>234</v>
      </c>
      <c r="FP276" t="s">
        <v>234</v>
      </c>
      <c r="FQ276" t="s">
        <v>234</v>
      </c>
      <c r="FR276" t="s">
        <v>234</v>
      </c>
      <c r="FU276" t="s">
        <v>234</v>
      </c>
      <c r="FV276" t="s">
        <v>234</v>
      </c>
      <c r="FW276" t="s">
        <v>234</v>
      </c>
      <c r="FX276" t="s">
        <v>234</v>
      </c>
      <c r="FY276" t="s">
        <v>234</v>
      </c>
      <c r="FZ276" t="s">
        <v>234</v>
      </c>
      <c r="GA276" t="s">
        <v>234</v>
      </c>
      <c r="GB276" t="s">
        <v>234</v>
      </c>
      <c r="GC276" t="s">
        <v>234</v>
      </c>
      <c r="GD276" t="s">
        <v>241</v>
      </c>
      <c r="GE276" t="s">
        <v>234</v>
      </c>
      <c r="GF276" t="s">
        <v>234</v>
      </c>
      <c r="GG276" t="s">
        <v>234</v>
      </c>
      <c r="GH276" t="s">
        <v>234</v>
      </c>
      <c r="GI276" t="s">
        <v>234</v>
      </c>
      <c r="GJ276" t="s">
        <v>234</v>
      </c>
      <c r="GK276" t="s">
        <v>234</v>
      </c>
      <c r="GL276" t="s">
        <v>234</v>
      </c>
      <c r="GM276" t="s">
        <v>234</v>
      </c>
      <c r="GN276" t="s">
        <v>234</v>
      </c>
      <c r="GO276" t="s">
        <v>234</v>
      </c>
      <c r="GP276" t="s">
        <v>234</v>
      </c>
      <c r="GQ276" t="s">
        <v>234</v>
      </c>
      <c r="GR276" t="s">
        <v>234</v>
      </c>
      <c r="GS276" t="s">
        <v>234</v>
      </c>
      <c r="GT276" t="s">
        <v>234</v>
      </c>
      <c r="GU276" t="s">
        <v>234</v>
      </c>
      <c r="GV276" t="s">
        <v>234</v>
      </c>
      <c r="GW276" t="s">
        <v>234</v>
      </c>
      <c r="GX276" t="s">
        <v>234</v>
      </c>
      <c r="GY276" t="s">
        <v>234</v>
      </c>
      <c r="GZ276" t="s">
        <v>234</v>
      </c>
      <c r="HA276" t="s">
        <v>234</v>
      </c>
      <c r="HB276" t="s">
        <v>234</v>
      </c>
      <c r="HC276" t="s">
        <v>234</v>
      </c>
      <c r="HD276" t="s">
        <v>234</v>
      </c>
      <c r="HE276" t="s">
        <v>234</v>
      </c>
      <c r="HF276" t="s">
        <v>234</v>
      </c>
      <c r="HG276" t="s">
        <v>234</v>
      </c>
      <c r="HH276" t="s">
        <v>234</v>
      </c>
      <c r="HI276" t="s">
        <v>234</v>
      </c>
      <c r="HJ276" t="s">
        <v>234</v>
      </c>
      <c r="HK276" t="s">
        <v>234</v>
      </c>
      <c r="HL276" t="s">
        <v>234</v>
      </c>
      <c r="HM276" t="s">
        <v>234</v>
      </c>
      <c r="HN276" t="s">
        <v>234</v>
      </c>
      <c r="HO276" t="s">
        <v>234</v>
      </c>
      <c r="HP276" t="s">
        <v>234</v>
      </c>
    </row>
    <row r="277" spans="1:224" x14ac:dyDescent="0.2">
      <c r="A277" t="s">
        <v>513</v>
      </c>
      <c r="B277" t="s">
        <v>236</v>
      </c>
      <c r="C277" t="s">
        <v>236</v>
      </c>
      <c r="D277" t="s">
        <v>236</v>
      </c>
      <c r="E277" t="s">
        <v>236</v>
      </c>
      <c r="F277" t="s">
        <v>236</v>
      </c>
      <c r="G277" t="s">
        <v>236</v>
      </c>
      <c r="H277" t="s">
        <v>236</v>
      </c>
      <c r="I277" t="s">
        <v>234</v>
      </c>
      <c r="J277" t="s">
        <v>236</v>
      </c>
      <c r="K277" t="s">
        <v>236</v>
      </c>
      <c r="L277" t="s">
        <v>235</v>
      </c>
      <c r="M277" t="s">
        <v>236</v>
      </c>
      <c r="N277" t="s">
        <v>236</v>
      </c>
      <c r="Q277" t="s">
        <v>236</v>
      </c>
      <c r="R277" t="s">
        <v>236</v>
      </c>
      <c r="S277" t="s">
        <v>236</v>
      </c>
      <c r="T277" t="s">
        <v>236</v>
      </c>
      <c r="U277" t="s">
        <v>236</v>
      </c>
      <c r="V277" t="s">
        <v>236</v>
      </c>
      <c r="W277" t="s">
        <v>236</v>
      </c>
      <c r="X277" t="s">
        <v>236</v>
      </c>
      <c r="Y277" t="s">
        <v>236</v>
      </c>
      <c r="Z277" t="s">
        <v>236</v>
      </c>
      <c r="AA277" t="s">
        <v>236</v>
      </c>
      <c r="AB277" t="s">
        <v>236</v>
      </c>
      <c r="AC277" t="s">
        <v>236</v>
      </c>
      <c r="AF277" t="s">
        <v>236</v>
      </c>
      <c r="AG277" t="s">
        <v>236</v>
      </c>
      <c r="AH277" t="s">
        <v>236</v>
      </c>
      <c r="AI277" t="s">
        <v>236</v>
      </c>
      <c r="AJ277" t="s">
        <v>236</v>
      </c>
      <c r="AK277" t="s">
        <v>236</v>
      </c>
      <c r="AL277" t="s">
        <v>236</v>
      </c>
      <c r="AM277" t="s">
        <v>236</v>
      </c>
      <c r="AN277" t="s">
        <v>236</v>
      </c>
      <c r="AO277" t="s">
        <v>236</v>
      </c>
      <c r="AP277" t="s">
        <v>236</v>
      </c>
      <c r="AQ277" t="s">
        <v>236</v>
      </c>
      <c r="AR277" t="s">
        <v>236</v>
      </c>
      <c r="AU277" t="s">
        <v>236</v>
      </c>
      <c r="AV277" t="s">
        <v>236</v>
      </c>
      <c r="AW277" t="s">
        <v>236</v>
      </c>
      <c r="AX277" t="s">
        <v>236</v>
      </c>
      <c r="AY277" t="s">
        <v>236</v>
      </c>
      <c r="AZ277" t="s">
        <v>236</v>
      </c>
      <c r="BA277" t="s">
        <v>236</v>
      </c>
      <c r="BB277" t="s">
        <v>236</v>
      </c>
      <c r="BC277" t="s">
        <v>236</v>
      </c>
      <c r="BD277" t="s">
        <v>236</v>
      </c>
      <c r="BE277" t="s">
        <v>236</v>
      </c>
      <c r="BH277" t="s">
        <v>236</v>
      </c>
      <c r="BI277" t="s">
        <v>236</v>
      </c>
      <c r="BJ277" t="s">
        <v>236</v>
      </c>
      <c r="BK277" t="s">
        <v>236</v>
      </c>
      <c r="BL277" t="s">
        <v>236</v>
      </c>
      <c r="BM277" t="s">
        <v>236</v>
      </c>
      <c r="BN277" t="s">
        <v>236</v>
      </c>
      <c r="BO277" t="s">
        <v>236</v>
      </c>
      <c r="BP277" t="s">
        <v>236</v>
      </c>
      <c r="BQ277" t="s">
        <v>236</v>
      </c>
      <c r="BR277" t="s">
        <v>236</v>
      </c>
      <c r="BS277" t="s">
        <v>236</v>
      </c>
      <c r="BT277" t="s">
        <v>236</v>
      </c>
      <c r="BW277" t="s">
        <v>236</v>
      </c>
      <c r="BX277" t="s">
        <v>236</v>
      </c>
      <c r="BY277" t="s">
        <v>236</v>
      </c>
      <c r="BZ277" t="s">
        <v>236</v>
      </c>
      <c r="CA277" t="s">
        <v>236</v>
      </c>
      <c r="CB277" t="s">
        <v>236</v>
      </c>
      <c r="CC277" t="s">
        <v>238</v>
      </c>
      <c r="CD277" t="s">
        <v>236</v>
      </c>
      <c r="CE277" t="s">
        <v>236</v>
      </c>
      <c r="CF277" t="s">
        <v>236</v>
      </c>
      <c r="CG277" t="s">
        <v>236</v>
      </c>
      <c r="CH277" t="s">
        <v>236</v>
      </c>
      <c r="CK277" t="s">
        <v>236</v>
      </c>
      <c r="CL277" t="s">
        <v>241</v>
      </c>
      <c r="CM277" t="s">
        <v>236</v>
      </c>
      <c r="CN277" t="s">
        <v>236</v>
      </c>
      <c r="CO277" t="s">
        <v>236</v>
      </c>
      <c r="CP277" t="s">
        <v>236</v>
      </c>
      <c r="CQ277" t="s">
        <v>236</v>
      </c>
      <c r="DF277" t="s">
        <v>234</v>
      </c>
      <c r="DG277" t="s">
        <v>234</v>
      </c>
      <c r="DH277" t="s">
        <v>234</v>
      </c>
      <c r="DI277" t="s">
        <v>234</v>
      </c>
      <c r="DJ277" t="s">
        <v>234</v>
      </c>
      <c r="DK277" t="s">
        <v>234</v>
      </c>
      <c r="DL277" t="s">
        <v>234</v>
      </c>
      <c r="DM277" t="s">
        <v>236</v>
      </c>
      <c r="DN277" t="s">
        <v>236</v>
      </c>
      <c r="DO277" t="s">
        <v>236</v>
      </c>
      <c r="DP277" t="s">
        <v>236</v>
      </c>
      <c r="DQ277" t="s">
        <v>236</v>
      </c>
      <c r="DR277" t="s">
        <v>236</v>
      </c>
      <c r="DS277" t="s">
        <v>236</v>
      </c>
      <c r="DT277" t="s">
        <v>236</v>
      </c>
      <c r="DX277" t="s">
        <v>234</v>
      </c>
      <c r="DY277" t="s">
        <v>236</v>
      </c>
      <c r="DZ277" t="s">
        <v>234</v>
      </c>
      <c r="EA277" t="s">
        <v>234</v>
      </c>
      <c r="EB277" t="s">
        <v>234</v>
      </c>
      <c r="EC277" t="s">
        <v>234</v>
      </c>
      <c r="ED277" t="s">
        <v>236</v>
      </c>
      <c r="EE277" t="s">
        <v>236</v>
      </c>
      <c r="EF277" t="s">
        <v>236</v>
      </c>
      <c r="EG277" t="s">
        <v>236</v>
      </c>
      <c r="EH277" t="s">
        <v>236</v>
      </c>
      <c r="EI277" t="s">
        <v>236</v>
      </c>
      <c r="EJ277" t="s">
        <v>234</v>
      </c>
      <c r="EK277" t="s">
        <v>234</v>
      </c>
      <c r="EL277" t="s">
        <v>234</v>
      </c>
      <c r="EM277" t="s">
        <v>234</v>
      </c>
      <c r="EN277" t="s">
        <v>234</v>
      </c>
      <c r="EO277" t="s">
        <v>234</v>
      </c>
      <c r="EP277" t="s">
        <v>236</v>
      </c>
      <c r="EQ277" t="s">
        <v>236</v>
      </c>
      <c r="ER277" t="s">
        <v>236</v>
      </c>
      <c r="ES277" t="s">
        <v>236</v>
      </c>
      <c r="ET277" t="s">
        <v>236</v>
      </c>
      <c r="EU277" t="s">
        <v>236</v>
      </c>
      <c r="EV277" t="s">
        <v>236</v>
      </c>
      <c r="EW277" t="s">
        <v>236</v>
      </c>
      <c r="EX277" t="s">
        <v>236</v>
      </c>
      <c r="EY277" t="s">
        <v>236</v>
      </c>
      <c r="EZ277" t="s">
        <v>236</v>
      </c>
      <c r="FA277" t="s">
        <v>236</v>
      </c>
      <c r="FB277" t="s">
        <v>234</v>
      </c>
      <c r="FC277" t="s">
        <v>236</v>
      </c>
      <c r="FD277" t="s">
        <v>236</v>
      </c>
      <c r="FE277" t="s">
        <v>236</v>
      </c>
      <c r="FF277" t="s">
        <v>236</v>
      </c>
      <c r="FG277" t="s">
        <v>236</v>
      </c>
      <c r="FH277" t="s">
        <v>236</v>
      </c>
      <c r="FI277" t="s">
        <v>236</v>
      </c>
      <c r="FJ277" t="s">
        <v>236</v>
      </c>
      <c r="FK277" t="s">
        <v>236</v>
      </c>
      <c r="FL277" t="s">
        <v>236</v>
      </c>
      <c r="FM277" t="s">
        <v>236</v>
      </c>
      <c r="FN277" t="s">
        <v>236</v>
      </c>
      <c r="FO277" t="s">
        <v>236</v>
      </c>
      <c r="FP277" t="s">
        <v>236</v>
      </c>
      <c r="FQ277" t="s">
        <v>236</v>
      </c>
      <c r="FR277" t="s">
        <v>236</v>
      </c>
      <c r="FU277" t="s">
        <v>234</v>
      </c>
      <c r="FV277" t="s">
        <v>234</v>
      </c>
      <c r="FW277" t="s">
        <v>234</v>
      </c>
      <c r="FX277" t="s">
        <v>234</v>
      </c>
      <c r="FY277" t="s">
        <v>234</v>
      </c>
      <c r="FZ277" t="s">
        <v>234</v>
      </c>
      <c r="GA277" t="s">
        <v>236</v>
      </c>
      <c r="GB277" t="s">
        <v>236</v>
      </c>
      <c r="GC277" t="s">
        <v>236</v>
      </c>
      <c r="GD277" t="s">
        <v>236</v>
      </c>
      <c r="GE277" t="s">
        <v>236</v>
      </c>
      <c r="GF277" t="s">
        <v>236</v>
      </c>
      <c r="GG277" t="s">
        <v>234</v>
      </c>
      <c r="GH277" t="s">
        <v>234</v>
      </c>
      <c r="GI277" t="s">
        <v>236</v>
      </c>
      <c r="GJ277" t="s">
        <v>234</v>
      </c>
      <c r="GK277" t="s">
        <v>234</v>
      </c>
      <c r="GL277" t="s">
        <v>234</v>
      </c>
      <c r="GM277" t="s">
        <v>236</v>
      </c>
      <c r="GN277" t="s">
        <v>236</v>
      </c>
      <c r="GO277" t="s">
        <v>236</v>
      </c>
      <c r="GP277" t="s">
        <v>236</v>
      </c>
      <c r="GQ277" t="s">
        <v>236</v>
      </c>
      <c r="GR277" t="s">
        <v>236</v>
      </c>
      <c r="GS277" t="s">
        <v>236</v>
      </c>
      <c r="GT277" t="s">
        <v>236</v>
      </c>
      <c r="GU277" t="s">
        <v>236</v>
      </c>
      <c r="GV277" t="s">
        <v>236</v>
      </c>
      <c r="GW277" t="s">
        <v>236</v>
      </c>
      <c r="GX277" t="s">
        <v>236</v>
      </c>
      <c r="GY277" t="s">
        <v>236</v>
      </c>
      <c r="GZ277" t="s">
        <v>236</v>
      </c>
      <c r="HA277" t="s">
        <v>236</v>
      </c>
      <c r="HB277" t="s">
        <v>236</v>
      </c>
      <c r="HC277" t="s">
        <v>236</v>
      </c>
      <c r="HD277" t="s">
        <v>236</v>
      </c>
      <c r="HE277" t="s">
        <v>236</v>
      </c>
      <c r="HF277" t="s">
        <v>236</v>
      </c>
      <c r="HG277" t="s">
        <v>236</v>
      </c>
      <c r="HH277" t="s">
        <v>236</v>
      </c>
      <c r="HI277" t="s">
        <v>236</v>
      </c>
      <c r="HJ277" t="s">
        <v>236</v>
      </c>
      <c r="HK277" t="s">
        <v>236</v>
      </c>
      <c r="HL277" t="s">
        <v>236</v>
      </c>
      <c r="HM277" t="s">
        <v>236</v>
      </c>
      <c r="HN277" t="s">
        <v>236</v>
      </c>
      <c r="HO277" t="s">
        <v>236</v>
      </c>
      <c r="HP277" t="s">
        <v>236</v>
      </c>
    </row>
    <row r="278" spans="1:224" x14ac:dyDescent="0.2">
      <c r="A278" t="s">
        <v>514</v>
      </c>
      <c r="B278" t="s">
        <v>236</v>
      </c>
      <c r="C278" t="s">
        <v>236</v>
      </c>
      <c r="D278" t="s">
        <v>236</v>
      </c>
      <c r="E278" t="s">
        <v>236</v>
      </c>
      <c r="F278" t="s">
        <v>236</v>
      </c>
      <c r="G278" t="s">
        <v>236</v>
      </c>
      <c r="H278" t="s">
        <v>236</v>
      </c>
      <c r="I278" t="s">
        <v>236</v>
      </c>
      <c r="J278" t="s">
        <v>236</v>
      </c>
      <c r="K278" t="s">
        <v>236</v>
      </c>
      <c r="L278" t="s">
        <v>236</v>
      </c>
      <c r="M278" t="s">
        <v>236</v>
      </c>
      <c r="N278" t="s">
        <v>236</v>
      </c>
      <c r="Q278" t="s">
        <v>236</v>
      </c>
      <c r="R278" t="s">
        <v>236</v>
      </c>
      <c r="S278" t="s">
        <v>236</v>
      </c>
      <c r="T278" t="s">
        <v>236</v>
      </c>
      <c r="U278" t="s">
        <v>236</v>
      </c>
      <c r="V278" t="s">
        <v>236</v>
      </c>
      <c r="W278" t="s">
        <v>236</v>
      </c>
      <c r="X278" t="s">
        <v>236</v>
      </c>
      <c r="Y278" t="s">
        <v>236</v>
      </c>
      <c r="Z278" t="s">
        <v>236</v>
      </c>
      <c r="AA278" t="s">
        <v>236</v>
      </c>
      <c r="AB278" t="s">
        <v>236</v>
      </c>
      <c r="AC278" t="s">
        <v>236</v>
      </c>
      <c r="AF278" t="s">
        <v>236</v>
      </c>
      <c r="AG278" t="s">
        <v>236</v>
      </c>
      <c r="AH278" t="s">
        <v>236</v>
      </c>
      <c r="AI278" t="s">
        <v>236</v>
      </c>
      <c r="AJ278" t="s">
        <v>236</v>
      </c>
      <c r="AK278" t="s">
        <v>236</v>
      </c>
      <c r="AL278" t="s">
        <v>236</v>
      </c>
      <c r="AM278" t="s">
        <v>236</v>
      </c>
      <c r="AN278" t="s">
        <v>236</v>
      </c>
      <c r="AO278" t="s">
        <v>236</v>
      </c>
      <c r="AP278" t="s">
        <v>236</v>
      </c>
      <c r="AQ278" t="s">
        <v>236</v>
      </c>
      <c r="AR278" t="s">
        <v>236</v>
      </c>
      <c r="AU278" t="s">
        <v>236</v>
      </c>
      <c r="AV278" t="s">
        <v>236</v>
      </c>
      <c r="AW278" t="s">
        <v>236</v>
      </c>
      <c r="AX278" t="s">
        <v>236</v>
      </c>
      <c r="AY278" t="s">
        <v>236</v>
      </c>
      <c r="AZ278" t="s">
        <v>236</v>
      </c>
      <c r="BA278" t="s">
        <v>236</v>
      </c>
      <c r="BB278" t="s">
        <v>236</v>
      </c>
      <c r="BC278" t="s">
        <v>236</v>
      </c>
      <c r="BD278" t="s">
        <v>236</v>
      </c>
      <c r="BE278" t="s">
        <v>236</v>
      </c>
      <c r="BH278" t="s">
        <v>236</v>
      </c>
      <c r="BI278" t="s">
        <v>236</v>
      </c>
      <c r="BJ278" t="s">
        <v>236</v>
      </c>
      <c r="BK278" t="s">
        <v>236</v>
      </c>
      <c r="BL278" t="s">
        <v>236</v>
      </c>
      <c r="BM278" t="s">
        <v>236</v>
      </c>
      <c r="BN278" t="s">
        <v>236</v>
      </c>
      <c r="BO278" t="s">
        <v>236</v>
      </c>
      <c r="BP278" t="s">
        <v>236</v>
      </c>
      <c r="BQ278" t="s">
        <v>236</v>
      </c>
      <c r="BR278" t="s">
        <v>236</v>
      </c>
      <c r="BS278" t="s">
        <v>236</v>
      </c>
      <c r="BT278" t="s">
        <v>236</v>
      </c>
      <c r="BW278" t="s">
        <v>236</v>
      </c>
      <c r="BX278" t="s">
        <v>236</v>
      </c>
      <c r="BY278" t="s">
        <v>236</v>
      </c>
      <c r="BZ278" t="s">
        <v>236</v>
      </c>
      <c r="CA278" t="s">
        <v>236</v>
      </c>
      <c r="CB278" t="s">
        <v>236</v>
      </c>
      <c r="CC278" t="s">
        <v>238</v>
      </c>
      <c r="CD278" t="s">
        <v>236</v>
      </c>
      <c r="CE278" t="s">
        <v>236</v>
      </c>
      <c r="CF278" t="s">
        <v>236</v>
      </c>
      <c r="CG278" t="s">
        <v>236</v>
      </c>
      <c r="CH278" t="s">
        <v>236</v>
      </c>
      <c r="CK278" t="s">
        <v>236</v>
      </c>
      <c r="CL278" t="s">
        <v>236</v>
      </c>
      <c r="CM278" t="s">
        <v>236</v>
      </c>
      <c r="CN278" t="s">
        <v>236</v>
      </c>
      <c r="CO278" t="s">
        <v>236</v>
      </c>
      <c r="CP278" t="s">
        <v>236</v>
      </c>
      <c r="CQ278" t="s">
        <v>236</v>
      </c>
      <c r="DF278" t="s">
        <v>234</v>
      </c>
      <c r="DG278" t="s">
        <v>234</v>
      </c>
      <c r="DH278" t="s">
        <v>234</v>
      </c>
      <c r="DI278" t="s">
        <v>234</v>
      </c>
      <c r="DJ278" t="s">
        <v>234</v>
      </c>
      <c r="DK278" t="s">
        <v>234</v>
      </c>
      <c r="DL278" t="s">
        <v>234</v>
      </c>
      <c r="DM278" t="s">
        <v>236</v>
      </c>
      <c r="DN278" t="s">
        <v>236</v>
      </c>
      <c r="DO278" t="s">
        <v>236</v>
      </c>
      <c r="DP278" t="s">
        <v>236</v>
      </c>
      <c r="DQ278" t="s">
        <v>236</v>
      </c>
      <c r="DR278" t="s">
        <v>236</v>
      </c>
      <c r="DS278" t="s">
        <v>236</v>
      </c>
      <c r="DT278" t="s">
        <v>236</v>
      </c>
      <c r="DX278" t="s">
        <v>234</v>
      </c>
      <c r="DY278" t="s">
        <v>236</v>
      </c>
      <c r="DZ278" t="s">
        <v>234</v>
      </c>
      <c r="EA278" t="s">
        <v>234</v>
      </c>
      <c r="EB278" t="s">
        <v>234</v>
      </c>
      <c r="EC278" t="s">
        <v>234</v>
      </c>
      <c r="ED278" t="s">
        <v>236</v>
      </c>
      <c r="EE278" t="s">
        <v>236</v>
      </c>
      <c r="EF278" t="s">
        <v>236</v>
      </c>
      <c r="EG278" t="s">
        <v>236</v>
      </c>
      <c r="EH278" t="s">
        <v>236</v>
      </c>
      <c r="EI278" t="s">
        <v>236</v>
      </c>
      <c r="EJ278" t="s">
        <v>234</v>
      </c>
      <c r="EK278" t="s">
        <v>234</v>
      </c>
      <c r="EL278" t="s">
        <v>234</v>
      </c>
      <c r="EM278" t="s">
        <v>234</v>
      </c>
      <c r="EN278" t="s">
        <v>234</v>
      </c>
      <c r="EO278" t="s">
        <v>234</v>
      </c>
      <c r="EP278" t="s">
        <v>236</v>
      </c>
      <c r="EQ278" t="s">
        <v>236</v>
      </c>
      <c r="ER278" t="s">
        <v>236</v>
      </c>
      <c r="ES278" t="s">
        <v>236</v>
      </c>
      <c r="ET278" t="s">
        <v>236</v>
      </c>
      <c r="EU278" t="s">
        <v>236</v>
      </c>
      <c r="EV278" t="s">
        <v>236</v>
      </c>
      <c r="EW278" t="s">
        <v>236</v>
      </c>
      <c r="EX278" t="s">
        <v>236</v>
      </c>
      <c r="EY278" t="s">
        <v>236</v>
      </c>
      <c r="EZ278" t="s">
        <v>236</v>
      </c>
      <c r="FA278" t="s">
        <v>236</v>
      </c>
      <c r="FB278" t="s">
        <v>234</v>
      </c>
      <c r="FC278" t="s">
        <v>236</v>
      </c>
      <c r="FD278" t="s">
        <v>236</v>
      </c>
      <c r="FE278" t="s">
        <v>236</v>
      </c>
      <c r="FF278" t="s">
        <v>236</v>
      </c>
      <c r="FG278" t="s">
        <v>236</v>
      </c>
      <c r="FH278" t="s">
        <v>236</v>
      </c>
      <c r="FI278" t="s">
        <v>236</v>
      </c>
      <c r="FJ278" t="s">
        <v>236</v>
      </c>
      <c r="FK278" t="s">
        <v>236</v>
      </c>
      <c r="FL278" t="s">
        <v>236</v>
      </c>
      <c r="FM278" t="s">
        <v>236</v>
      </c>
      <c r="FN278" t="s">
        <v>236</v>
      </c>
      <c r="FO278" t="s">
        <v>236</v>
      </c>
      <c r="FP278" t="s">
        <v>236</v>
      </c>
      <c r="FQ278" t="s">
        <v>236</v>
      </c>
      <c r="FR278" t="s">
        <v>236</v>
      </c>
      <c r="FU278" t="s">
        <v>234</v>
      </c>
      <c r="FV278" t="s">
        <v>234</v>
      </c>
      <c r="FW278" t="s">
        <v>234</v>
      </c>
      <c r="FX278" t="s">
        <v>234</v>
      </c>
      <c r="FY278" t="s">
        <v>234</v>
      </c>
      <c r="FZ278" t="s">
        <v>234</v>
      </c>
      <c r="GA278" t="s">
        <v>236</v>
      </c>
      <c r="GB278" t="s">
        <v>236</v>
      </c>
      <c r="GC278" t="s">
        <v>236</v>
      </c>
      <c r="GD278" t="s">
        <v>236</v>
      </c>
      <c r="GE278" t="s">
        <v>236</v>
      </c>
      <c r="GF278" t="s">
        <v>236</v>
      </c>
      <c r="GG278" t="s">
        <v>234</v>
      </c>
      <c r="GH278" t="s">
        <v>234</v>
      </c>
      <c r="GI278" t="s">
        <v>236</v>
      </c>
      <c r="GJ278" t="s">
        <v>234</v>
      </c>
      <c r="GK278" t="s">
        <v>234</v>
      </c>
      <c r="GL278" t="s">
        <v>234</v>
      </c>
      <c r="GM278" t="s">
        <v>236</v>
      </c>
      <c r="GN278" t="s">
        <v>236</v>
      </c>
      <c r="GO278" t="s">
        <v>236</v>
      </c>
      <c r="GP278" t="s">
        <v>236</v>
      </c>
      <c r="GQ278" t="s">
        <v>236</v>
      </c>
      <c r="GR278" t="s">
        <v>236</v>
      </c>
      <c r="GS278" t="s">
        <v>236</v>
      </c>
      <c r="GT278" t="s">
        <v>236</v>
      </c>
      <c r="GU278" t="s">
        <v>236</v>
      </c>
      <c r="GV278" t="s">
        <v>236</v>
      </c>
      <c r="GW278" t="s">
        <v>236</v>
      </c>
      <c r="GX278" t="s">
        <v>236</v>
      </c>
      <c r="GY278" t="s">
        <v>236</v>
      </c>
      <c r="GZ278" t="s">
        <v>236</v>
      </c>
      <c r="HA278" t="s">
        <v>236</v>
      </c>
      <c r="HB278" t="s">
        <v>236</v>
      </c>
      <c r="HC278" t="s">
        <v>236</v>
      </c>
      <c r="HD278" t="s">
        <v>236</v>
      </c>
      <c r="HE278" t="s">
        <v>236</v>
      </c>
      <c r="HF278" t="s">
        <v>236</v>
      </c>
      <c r="HG278" t="s">
        <v>236</v>
      </c>
      <c r="HH278" t="s">
        <v>236</v>
      </c>
      <c r="HI278" t="s">
        <v>236</v>
      </c>
      <c r="HJ278" t="s">
        <v>236</v>
      </c>
      <c r="HK278" t="s">
        <v>236</v>
      </c>
      <c r="HL278" t="s">
        <v>236</v>
      </c>
      <c r="HM278" t="s">
        <v>236</v>
      </c>
      <c r="HN278" t="s">
        <v>236</v>
      </c>
      <c r="HO278" t="s">
        <v>236</v>
      </c>
      <c r="HP278" t="s">
        <v>236</v>
      </c>
    </row>
    <row r="279" spans="1:224" x14ac:dyDescent="0.2">
      <c r="A279" t="s">
        <v>515</v>
      </c>
      <c r="B279" t="s">
        <v>234</v>
      </c>
      <c r="C279" t="s">
        <v>234</v>
      </c>
      <c r="D279" t="s">
        <v>234</v>
      </c>
      <c r="E279" t="s">
        <v>234</v>
      </c>
      <c r="F279" t="s">
        <v>234</v>
      </c>
      <c r="G279" t="s">
        <v>234</v>
      </c>
      <c r="H279" t="s">
        <v>234</v>
      </c>
      <c r="I279" t="s">
        <v>234</v>
      </c>
      <c r="J279" t="s">
        <v>234</v>
      </c>
      <c r="K279" t="s">
        <v>234</v>
      </c>
      <c r="L279" t="s">
        <v>234</v>
      </c>
      <c r="M279" t="s">
        <v>234</v>
      </c>
      <c r="N279" t="s">
        <v>234</v>
      </c>
      <c r="Q279" t="s">
        <v>234</v>
      </c>
      <c r="R279" t="s">
        <v>234</v>
      </c>
      <c r="S279" t="s">
        <v>234</v>
      </c>
      <c r="T279" t="s">
        <v>234</v>
      </c>
      <c r="U279" t="s">
        <v>234</v>
      </c>
      <c r="V279" t="s">
        <v>234</v>
      </c>
      <c r="W279" t="s">
        <v>236</v>
      </c>
      <c r="X279" t="s">
        <v>234</v>
      </c>
      <c r="Y279" t="s">
        <v>234</v>
      </c>
      <c r="Z279" t="s">
        <v>241</v>
      </c>
      <c r="AA279" t="s">
        <v>234</v>
      </c>
      <c r="AB279" t="s">
        <v>234</v>
      </c>
      <c r="AC279" t="s">
        <v>234</v>
      </c>
      <c r="AF279" t="s">
        <v>234</v>
      </c>
      <c r="AG279" t="s">
        <v>234</v>
      </c>
      <c r="AH279" t="s">
        <v>236</v>
      </c>
      <c r="AI279" t="s">
        <v>234</v>
      </c>
      <c r="AJ279" t="s">
        <v>234</v>
      </c>
      <c r="AK279" t="s">
        <v>234</v>
      </c>
      <c r="AL279" t="s">
        <v>234</v>
      </c>
      <c r="AM279" t="s">
        <v>234</v>
      </c>
      <c r="AN279" t="s">
        <v>234</v>
      </c>
      <c r="AO279" t="s">
        <v>234</v>
      </c>
      <c r="AP279" t="s">
        <v>234</v>
      </c>
      <c r="AQ279" t="s">
        <v>234</v>
      </c>
      <c r="AR279" t="s">
        <v>234</v>
      </c>
      <c r="AU279" t="s">
        <v>234</v>
      </c>
      <c r="AV279" t="s">
        <v>234</v>
      </c>
      <c r="AW279" t="s">
        <v>234</v>
      </c>
      <c r="AX279" t="s">
        <v>236</v>
      </c>
      <c r="AY279" t="s">
        <v>234</v>
      </c>
      <c r="AZ279" t="s">
        <v>234</v>
      </c>
      <c r="BA279" t="s">
        <v>234</v>
      </c>
      <c r="BB279" t="s">
        <v>234</v>
      </c>
      <c r="BC279" t="s">
        <v>234</v>
      </c>
      <c r="BD279" t="s">
        <v>234</v>
      </c>
      <c r="BE279" t="s">
        <v>234</v>
      </c>
      <c r="BH279" t="s">
        <v>234</v>
      </c>
      <c r="BI279" t="s">
        <v>234</v>
      </c>
      <c r="BJ279" t="s">
        <v>234</v>
      </c>
      <c r="BK279" t="s">
        <v>234</v>
      </c>
      <c r="BL279" t="s">
        <v>234</v>
      </c>
      <c r="BM279" t="s">
        <v>234</v>
      </c>
      <c r="BN279" t="s">
        <v>234</v>
      </c>
      <c r="BO279" t="s">
        <v>234</v>
      </c>
      <c r="BP279" t="s">
        <v>234</v>
      </c>
      <c r="BQ279" t="s">
        <v>234</v>
      </c>
      <c r="BR279" t="s">
        <v>234</v>
      </c>
      <c r="BS279" t="s">
        <v>234</v>
      </c>
      <c r="BT279" t="s">
        <v>241</v>
      </c>
      <c r="BW279" t="s">
        <v>234</v>
      </c>
      <c r="BX279" t="s">
        <v>234</v>
      </c>
      <c r="BY279" t="s">
        <v>234</v>
      </c>
      <c r="BZ279" t="s">
        <v>234</v>
      </c>
      <c r="CA279" t="s">
        <v>234</v>
      </c>
      <c r="CB279" t="s">
        <v>234</v>
      </c>
      <c r="CC279" t="s">
        <v>238</v>
      </c>
      <c r="CD279" t="s">
        <v>234</v>
      </c>
      <c r="CE279" t="s">
        <v>234</v>
      </c>
      <c r="CF279" t="s">
        <v>234</v>
      </c>
      <c r="CG279" t="s">
        <v>234</v>
      </c>
      <c r="CH279" t="s">
        <v>234</v>
      </c>
      <c r="CK279" t="s">
        <v>234</v>
      </c>
      <c r="CL279" t="s">
        <v>234</v>
      </c>
      <c r="CM279" t="s">
        <v>234</v>
      </c>
      <c r="CN279" t="s">
        <v>234</v>
      </c>
      <c r="CO279" t="s">
        <v>234</v>
      </c>
      <c r="CP279" t="s">
        <v>234</v>
      </c>
      <c r="CQ279" t="s">
        <v>234</v>
      </c>
      <c r="DF279" t="s">
        <v>234</v>
      </c>
      <c r="DG279" t="s">
        <v>234</v>
      </c>
      <c r="DH279" t="s">
        <v>234</v>
      </c>
      <c r="DI279" t="s">
        <v>234</v>
      </c>
      <c r="DJ279" t="s">
        <v>234</v>
      </c>
      <c r="DK279" t="s">
        <v>234</v>
      </c>
      <c r="DL279" t="s">
        <v>234</v>
      </c>
      <c r="DM279" t="s">
        <v>234</v>
      </c>
      <c r="DN279" t="s">
        <v>234</v>
      </c>
      <c r="DO279" t="s">
        <v>234</v>
      </c>
      <c r="DP279" t="s">
        <v>234</v>
      </c>
      <c r="DQ279" t="s">
        <v>234</v>
      </c>
      <c r="DR279" t="s">
        <v>234</v>
      </c>
      <c r="DS279" t="s">
        <v>234</v>
      </c>
      <c r="DT279" t="s">
        <v>234</v>
      </c>
      <c r="DX279" t="s">
        <v>234</v>
      </c>
      <c r="DY279" t="s">
        <v>234</v>
      </c>
      <c r="DZ279" t="s">
        <v>234</v>
      </c>
      <c r="EA279" t="s">
        <v>234</v>
      </c>
      <c r="EB279" t="s">
        <v>234</v>
      </c>
      <c r="EC279" t="s">
        <v>234</v>
      </c>
      <c r="ED279" t="s">
        <v>234</v>
      </c>
      <c r="EE279" t="s">
        <v>234</v>
      </c>
      <c r="EF279" t="s">
        <v>234</v>
      </c>
      <c r="EG279" t="s">
        <v>234</v>
      </c>
      <c r="EH279" t="s">
        <v>234</v>
      </c>
      <c r="EI279" t="s">
        <v>234</v>
      </c>
      <c r="EJ279" t="s">
        <v>234</v>
      </c>
      <c r="EK279" t="s">
        <v>234</v>
      </c>
      <c r="EL279" t="s">
        <v>234</v>
      </c>
      <c r="EM279" t="s">
        <v>234</v>
      </c>
      <c r="EN279" t="s">
        <v>234</v>
      </c>
      <c r="EO279" t="s">
        <v>234</v>
      </c>
      <c r="EP279" t="s">
        <v>234</v>
      </c>
      <c r="EQ279" t="s">
        <v>234</v>
      </c>
      <c r="ER279" t="s">
        <v>234</v>
      </c>
      <c r="ES279" t="s">
        <v>234</v>
      </c>
      <c r="ET279" t="s">
        <v>234</v>
      </c>
      <c r="EU279" t="s">
        <v>234</v>
      </c>
      <c r="EV279" t="s">
        <v>234</v>
      </c>
      <c r="EW279" t="s">
        <v>234</v>
      </c>
      <c r="EX279" t="s">
        <v>234</v>
      </c>
      <c r="EY279" t="s">
        <v>234</v>
      </c>
      <c r="EZ279" t="s">
        <v>234</v>
      </c>
      <c r="FA279" t="s">
        <v>234</v>
      </c>
      <c r="FB279" t="s">
        <v>234</v>
      </c>
      <c r="FC279" t="s">
        <v>234</v>
      </c>
      <c r="FD279" t="s">
        <v>234</v>
      </c>
      <c r="FE279" t="s">
        <v>234</v>
      </c>
      <c r="FF279" t="s">
        <v>234</v>
      </c>
      <c r="FG279" t="s">
        <v>234</v>
      </c>
      <c r="FH279" t="s">
        <v>234</v>
      </c>
      <c r="FI279" t="s">
        <v>234</v>
      </c>
      <c r="FJ279" t="s">
        <v>234</v>
      </c>
      <c r="FK279" t="s">
        <v>234</v>
      </c>
      <c r="FL279" t="s">
        <v>234</v>
      </c>
      <c r="FM279" t="s">
        <v>234</v>
      </c>
      <c r="FN279" t="s">
        <v>234</v>
      </c>
      <c r="FO279" t="s">
        <v>234</v>
      </c>
      <c r="FP279" t="s">
        <v>234</v>
      </c>
      <c r="FQ279" t="s">
        <v>234</v>
      </c>
      <c r="FR279" t="s">
        <v>234</v>
      </c>
      <c r="FU279" t="s">
        <v>234</v>
      </c>
      <c r="FV279" t="s">
        <v>234</v>
      </c>
      <c r="FW279" t="s">
        <v>234</v>
      </c>
      <c r="FX279" t="s">
        <v>234</v>
      </c>
      <c r="FY279" t="s">
        <v>234</v>
      </c>
      <c r="FZ279" t="s">
        <v>234</v>
      </c>
      <c r="GA279" t="s">
        <v>234</v>
      </c>
      <c r="GB279" t="s">
        <v>234</v>
      </c>
      <c r="GC279" t="s">
        <v>234</v>
      </c>
      <c r="GD279" t="s">
        <v>234</v>
      </c>
      <c r="GE279" t="s">
        <v>234</v>
      </c>
      <c r="GF279" t="s">
        <v>234</v>
      </c>
      <c r="GG279" t="s">
        <v>234</v>
      </c>
      <c r="GH279" t="s">
        <v>234</v>
      </c>
      <c r="GI279" t="s">
        <v>234</v>
      </c>
      <c r="GJ279" t="s">
        <v>234</v>
      </c>
      <c r="GK279" t="s">
        <v>234</v>
      </c>
      <c r="GL279" t="s">
        <v>234</v>
      </c>
      <c r="GM279" t="s">
        <v>234</v>
      </c>
      <c r="GN279" t="s">
        <v>234</v>
      </c>
      <c r="GO279" t="s">
        <v>234</v>
      </c>
      <c r="GP279" t="s">
        <v>234</v>
      </c>
      <c r="GQ279" t="s">
        <v>234</v>
      </c>
      <c r="GR279" t="s">
        <v>234</v>
      </c>
      <c r="GS279" t="s">
        <v>234</v>
      </c>
      <c r="GT279" t="s">
        <v>234</v>
      </c>
      <c r="GU279" t="s">
        <v>234</v>
      </c>
      <c r="GV279" t="s">
        <v>234</v>
      </c>
      <c r="GW279" t="s">
        <v>234</v>
      </c>
      <c r="GX279" t="s">
        <v>234</v>
      </c>
      <c r="GY279" t="s">
        <v>234</v>
      </c>
      <c r="GZ279" t="s">
        <v>234</v>
      </c>
      <c r="HA279" t="s">
        <v>234</v>
      </c>
      <c r="HB279" t="s">
        <v>234</v>
      </c>
      <c r="HC279" t="s">
        <v>234</v>
      </c>
      <c r="HD279" t="s">
        <v>234</v>
      </c>
      <c r="HE279" t="s">
        <v>234</v>
      </c>
      <c r="HF279" t="s">
        <v>234</v>
      </c>
      <c r="HG279" t="s">
        <v>234</v>
      </c>
      <c r="HH279" t="s">
        <v>234</v>
      </c>
      <c r="HI279" t="s">
        <v>234</v>
      </c>
      <c r="HJ279" t="s">
        <v>234</v>
      </c>
      <c r="HK279" t="s">
        <v>234</v>
      </c>
      <c r="HL279" t="s">
        <v>234</v>
      </c>
      <c r="HM279" t="s">
        <v>234</v>
      </c>
      <c r="HN279" t="s">
        <v>234</v>
      </c>
      <c r="HO279" t="s">
        <v>234</v>
      </c>
      <c r="HP279" t="s">
        <v>234</v>
      </c>
    </row>
    <row r="280" spans="1:224" x14ac:dyDescent="0.2">
      <c r="A280" t="s">
        <v>516</v>
      </c>
      <c r="B280" t="s">
        <v>234</v>
      </c>
      <c r="C280" t="s">
        <v>234</v>
      </c>
      <c r="D280" t="s">
        <v>234</v>
      </c>
      <c r="E280" t="s">
        <v>234</v>
      </c>
      <c r="F280" t="s">
        <v>234</v>
      </c>
      <c r="G280" t="s">
        <v>234</v>
      </c>
      <c r="H280" t="s">
        <v>234</v>
      </c>
      <c r="I280" t="s">
        <v>236</v>
      </c>
      <c r="J280" t="s">
        <v>234</v>
      </c>
      <c r="K280" t="s">
        <v>234</v>
      </c>
      <c r="L280" t="s">
        <v>235</v>
      </c>
      <c r="M280" t="s">
        <v>234</v>
      </c>
      <c r="N280" t="s">
        <v>234</v>
      </c>
      <c r="Q280" t="s">
        <v>234</v>
      </c>
      <c r="R280" t="s">
        <v>234</v>
      </c>
      <c r="S280" t="s">
        <v>234</v>
      </c>
      <c r="T280" t="s">
        <v>234</v>
      </c>
      <c r="U280" t="s">
        <v>234</v>
      </c>
      <c r="V280" t="s">
        <v>234</v>
      </c>
      <c r="W280" t="s">
        <v>236</v>
      </c>
      <c r="X280" t="s">
        <v>234</v>
      </c>
      <c r="Y280" t="s">
        <v>234</v>
      </c>
      <c r="Z280" t="s">
        <v>236</v>
      </c>
      <c r="AA280" t="s">
        <v>234</v>
      </c>
      <c r="AB280" t="s">
        <v>234</v>
      </c>
      <c r="AC280" t="s">
        <v>234</v>
      </c>
      <c r="AF280" t="s">
        <v>234</v>
      </c>
      <c r="AG280" t="s">
        <v>234</v>
      </c>
      <c r="AH280" t="s">
        <v>236</v>
      </c>
      <c r="AI280" t="s">
        <v>234</v>
      </c>
      <c r="AJ280" t="s">
        <v>234</v>
      </c>
      <c r="AK280" t="s">
        <v>234</v>
      </c>
      <c r="AL280" t="s">
        <v>234</v>
      </c>
      <c r="AM280" t="s">
        <v>234</v>
      </c>
      <c r="AN280" t="s">
        <v>234</v>
      </c>
      <c r="AO280" t="s">
        <v>234</v>
      </c>
      <c r="AP280" t="s">
        <v>234</v>
      </c>
      <c r="AQ280" t="s">
        <v>234</v>
      </c>
      <c r="AR280" t="s">
        <v>234</v>
      </c>
      <c r="AU280" t="s">
        <v>234</v>
      </c>
      <c r="AV280" t="s">
        <v>234</v>
      </c>
      <c r="AW280" t="s">
        <v>234</v>
      </c>
      <c r="AX280" t="s">
        <v>235</v>
      </c>
      <c r="AY280" t="s">
        <v>234</v>
      </c>
      <c r="AZ280" t="s">
        <v>234</v>
      </c>
      <c r="BA280" t="s">
        <v>234</v>
      </c>
      <c r="BB280" t="s">
        <v>234</v>
      </c>
      <c r="BC280" t="s">
        <v>234</v>
      </c>
      <c r="BD280" t="s">
        <v>234</v>
      </c>
      <c r="BE280" t="s">
        <v>234</v>
      </c>
      <c r="BH280" t="s">
        <v>234</v>
      </c>
      <c r="BI280" t="s">
        <v>234</v>
      </c>
      <c r="BJ280" t="s">
        <v>234</v>
      </c>
      <c r="BK280" t="s">
        <v>234</v>
      </c>
      <c r="BL280" t="s">
        <v>234</v>
      </c>
      <c r="BM280" t="s">
        <v>234</v>
      </c>
      <c r="BN280" t="s">
        <v>234</v>
      </c>
      <c r="BO280" t="s">
        <v>234</v>
      </c>
      <c r="BP280" t="s">
        <v>234</v>
      </c>
      <c r="BQ280" t="s">
        <v>237</v>
      </c>
      <c r="BR280" t="s">
        <v>234</v>
      </c>
      <c r="BS280" t="s">
        <v>234</v>
      </c>
      <c r="BT280" t="s">
        <v>236</v>
      </c>
      <c r="BW280" t="s">
        <v>234</v>
      </c>
      <c r="BX280" t="s">
        <v>234</v>
      </c>
      <c r="BY280" t="s">
        <v>234</v>
      </c>
      <c r="BZ280" t="s">
        <v>234</v>
      </c>
      <c r="CA280" t="s">
        <v>234</v>
      </c>
      <c r="CB280" t="s">
        <v>234</v>
      </c>
      <c r="CC280" t="s">
        <v>238</v>
      </c>
      <c r="CD280" t="s">
        <v>234</v>
      </c>
      <c r="CE280" t="s">
        <v>234</v>
      </c>
      <c r="CF280" t="s">
        <v>234</v>
      </c>
      <c r="CG280" t="s">
        <v>234</v>
      </c>
      <c r="CH280" t="s">
        <v>234</v>
      </c>
      <c r="CK280" t="s">
        <v>234</v>
      </c>
      <c r="CL280" t="s">
        <v>234</v>
      </c>
      <c r="CM280" t="s">
        <v>234</v>
      </c>
      <c r="CN280" t="s">
        <v>234</v>
      </c>
      <c r="CO280" t="s">
        <v>234</v>
      </c>
      <c r="CP280" t="s">
        <v>234</v>
      </c>
      <c r="CQ280" t="s">
        <v>234</v>
      </c>
      <c r="DF280" t="s">
        <v>238</v>
      </c>
      <c r="DG280" t="s">
        <v>237</v>
      </c>
      <c r="DH280" t="s">
        <v>237</v>
      </c>
      <c r="DI280" t="s">
        <v>237</v>
      </c>
      <c r="DJ280" t="s">
        <v>238</v>
      </c>
      <c r="DK280" t="s">
        <v>237</v>
      </c>
      <c r="DL280" t="s">
        <v>237</v>
      </c>
      <c r="DM280" t="s">
        <v>234</v>
      </c>
      <c r="DN280" t="s">
        <v>234</v>
      </c>
      <c r="DO280" t="s">
        <v>234</v>
      </c>
      <c r="DP280" t="s">
        <v>234</v>
      </c>
      <c r="DQ280" t="s">
        <v>237</v>
      </c>
      <c r="DR280" t="s">
        <v>234</v>
      </c>
      <c r="DS280" t="s">
        <v>234</v>
      </c>
      <c r="DT280" t="s">
        <v>234</v>
      </c>
      <c r="DX280" t="s">
        <v>234</v>
      </c>
      <c r="DY280" t="s">
        <v>234</v>
      </c>
      <c r="DZ280" t="s">
        <v>234</v>
      </c>
      <c r="EA280" t="s">
        <v>234</v>
      </c>
      <c r="EB280" t="s">
        <v>234</v>
      </c>
      <c r="EC280" t="s">
        <v>234</v>
      </c>
      <c r="ED280" t="s">
        <v>234</v>
      </c>
      <c r="EE280" t="s">
        <v>234</v>
      </c>
      <c r="EF280" t="s">
        <v>234</v>
      </c>
      <c r="EG280" t="s">
        <v>234</v>
      </c>
      <c r="EH280" t="s">
        <v>234</v>
      </c>
      <c r="EI280" t="s">
        <v>234</v>
      </c>
      <c r="EJ280" t="s">
        <v>237</v>
      </c>
      <c r="EK280" t="s">
        <v>237</v>
      </c>
      <c r="EL280" t="s">
        <v>235</v>
      </c>
      <c r="EM280" t="s">
        <v>237</v>
      </c>
      <c r="EN280" t="s">
        <v>237</v>
      </c>
      <c r="EO280" t="s">
        <v>237</v>
      </c>
      <c r="EP280" t="s">
        <v>234</v>
      </c>
      <c r="EQ280" t="s">
        <v>234</v>
      </c>
      <c r="ER280" t="s">
        <v>234</v>
      </c>
      <c r="ES280" t="s">
        <v>234</v>
      </c>
      <c r="ET280" t="s">
        <v>234</v>
      </c>
      <c r="EU280" t="s">
        <v>234</v>
      </c>
      <c r="EV280" t="s">
        <v>234</v>
      </c>
      <c r="EW280" t="s">
        <v>234</v>
      </c>
      <c r="EX280" t="s">
        <v>234</v>
      </c>
      <c r="EY280" t="s">
        <v>234</v>
      </c>
      <c r="EZ280" t="s">
        <v>234</v>
      </c>
      <c r="FA280" t="s">
        <v>234</v>
      </c>
      <c r="FB280" t="s">
        <v>234</v>
      </c>
      <c r="FC280" t="s">
        <v>234</v>
      </c>
      <c r="FD280" t="s">
        <v>234</v>
      </c>
      <c r="FE280" t="s">
        <v>234</v>
      </c>
      <c r="FF280" t="s">
        <v>234</v>
      </c>
      <c r="FG280" t="s">
        <v>234</v>
      </c>
      <c r="FH280" t="s">
        <v>234</v>
      </c>
      <c r="FI280" t="s">
        <v>234</v>
      </c>
      <c r="FJ280" t="s">
        <v>234</v>
      </c>
      <c r="FK280" t="s">
        <v>234</v>
      </c>
      <c r="FL280" t="s">
        <v>234</v>
      </c>
      <c r="FM280" t="s">
        <v>234</v>
      </c>
      <c r="FN280" t="s">
        <v>234</v>
      </c>
      <c r="FO280" t="s">
        <v>234</v>
      </c>
      <c r="FP280" t="s">
        <v>234</v>
      </c>
      <c r="FQ280" t="s">
        <v>234</v>
      </c>
      <c r="FR280" t="s">
        <v>234</v>
      </c>
      <c r="FU280" t="s">
        <v>234</v>
      </c>
      <c r="FV280" t="s">
        <v>234</v>
      </c>
      <c r="FW280" t="s">
        <v>234</v>
      </c>
      <c r="FX280" t="s">
        <v>234</v>
      </c>
      <c r="FY280" t="s">
        <v>234</v>
      </c>
      <c r="FZ280" t="s">
        <v>234</v>
      </c>
      <c r="GA280" t="s">
        <v>234</v>
      </c>
      <c r="GB280" t="s">
        <v>234</v>
      </c>
      <c r="GC280" t="s">
        <v>234</v>
      </c>
      <c r="GD280" t="s">
        <v>234</v>
      </c>
      <c r="GE280" t="s">
        <v>234</v>
      </c>
      <c r="GF280" t="s">
        <v>234</v>
      </c>
      <c r="GG280" t="s">
        <v>237</v>
      </c>
      <c r="GH280" t="s">
        <v>235</v>
      </c>
      <c r="GI280" t="s">
        <v>234</v>
      </c>
      <c r="GJ280" t="s">
        <v>237</v>
      </c>
      <c r="GK280" t="s">
        <v>235</v>
      </c>
      <c r="GL280" t="s">
        <v>237</v>
      </c>
      <c r="GM280" t="s">
        <v>234</v>
      </c>
      <c r="GN280" t="s">
        <v>234</v>
      </c>
      <c r="GO280" t="s">
        <v>234</v>
      </c>
      <c r="GP280" t="s">
        <v>234</v>
      </c>
      <c r="GQ280" t="s">
        <v>234</v>
      </c>
      <c r="GR280" t="s">
        <v>234</v>
      </c>
      <c r="GS280" t="s">
        <v>234</v>
      </c>
      <c r="GT280" t="s">
        <v>234</v>
      </c>
      <c r="GU280" t="s">
        <v>234</v>
      </c>
      <c r="GV280" t="s">
        <v>234</v>
      </c>
      <c r="GW280" t="s">
        <v>234</v>
      </c>
      <c r="GX280" t="s">
        <v>234</v>
      </c>
      <c r="GY280" t="s">
        <v>234</v>
      </c>
      <c r="GZ280" t="s">
        <v>234</v>
      </c>
      <c r="HA280" t="s">
        <v>234</v>
      </c>
      <c r="HB280" t="s">
        <v>234</v>
      </c>
      <c r="HC280" t="s">
        <v>234</v>
      </c>
      <c r="HD280" t="s">
        <v>234</v>
      </c>
      <c r="HE280" t="s">
        <v>234</v>
      </c>
      <c r="HF280" t="s">
        <v>234</v>
      </c>
      <c r="HG280" t="s">
        <v>234</v>
      </c>
      <c r="HH280" t="s">
        <v>234</v>
      </c>
      <c r="HI280" t="s">
        <v>234</v>
      </c>
      <c r="HJ280" t="s">
        <v>234</v>
      </c>
      <c r="HK280" t="s">
        <v>234</v>
      </c>
      <c r="HL280" t="s">
        <v>234</v>
      </c>
      <c r="HM280" t="s">
        <v>234</v>
      </c>
      <c r="HN280" t="s">
        <v>234</v>
      </c>
      <c r="HO280" t="s">
        <v>237</v>
      </c>
      <c r="HP280" t="s">
        <v>234</v>
      </c>
    </row>
    <row r="281" spans="1:224" x14ac:dyDescent="0.2">
      <c r="A281" t="s">
        <v>517</v>
      </c>
      <c r="B281" t="s">
        <v>234</v>
      </c>
      <c r="C281" t="s">
        <v>234</v>
      </c>
      <c r="D281" t="s">
        <v>234</v>
      </c>
      <c r="E281" t="s">
        <v>234</v>
      </c>
      <c r="F281" t="s">
        <v>234</v>
      </c>
      <c r="G281" t="s">
        <v>234</v>
      </c>
      <c r="H281" t="s">
        <v>234</v>
      </c>
      <c r="I281" t="s">
        <v>234</v>
      </c>
      <c r="J281" t="s">
        <v>234</v>
      </c>
      <c r="K281" t="s">
        <v>234</v>
      </c>
      <c r="L281" t="s">
        <v>234</v>
      </c>
      <c r="M281" t="s">
        <v>234</v>
      </c>
      <c r="N281" t="s">
        <v>234</v>
      </c>
      <c r="Q281" t="s">
        <v>234</v>
      </c>
      <c r="R281" t="s">
        <v>234</v>
      </c>
      <c r="S281" t="s">
        <v>234</v>
      </c>
      <c r="T281" t="s">
        <v>234</v>
      </c>
      <c r="U281" t="s">
        <v>234</v>
      </c>
      <c r="V281" t="s">
        <v>234</v>
      </c>
      <c r="W281" t="s">
        <v>236</v>
      </c>
      <c r="X281" t="s">
        <v>234</v>
      </c>
      <c r="Y281" t="s">
        <v>234</v>
      </c>
      <c r="Z281" t="s">
        <v>236</v>
      </c>
      <c r="AA281" t="s">
        <v>234</v>
      </c>
      <c r="AB281" t="s">
        <v>234</v>
      </c>
      <c r="AC281" t="s">
        <v>234</v>
      </c>
      <c r="AF281" t="s">
        <v>234</v>
      </c>
      <c r="AG281" t="s">
        <v>234</v>
      </c>
      <c r="AH281" t="s">
        <v>236</v>
      </c>
      <c r="AI281" t="s">
        <v>234</v>
      </c>
      <c r="AJ281" t="s">
        <v>234</v>
      </c>
      <c r="AK281" t="s">
        <v>234</v>
      </c>
      <c r="AL281" t="s">
        <v>234</v>
      </c>
      <c r="AM281" t="s">
        <v>234</v>
      </c>
      <c r="AN281" t="s">
        <v>234</v>
      </c>
      <c r="AO281" t="s">
        <v>234</v>
      </c>
      <c r="AP281" t="s">
        <v>234</v>
      </c>
      <c r="AQ281" t="s">
        <v>234</v>
      </c>
      <c r="AR281" t="s">
        <v>234</v>
      </c>
      <c r="AU281" t="s">
        <v>234</v>
      </c>
      <c r="AV281" t="s">
        <v>234</v>
      </c>
      <c r="AW281" t="s">
        <v>234</v>
      </c>
      <c r="AX281" t="s">
        <v>236</v>
      </c>
      <c r="AY281" t="s">
        <v>234</v>
      </c>
      <c r="AZ281" t="s">
        <v>234</v>
      </c>
      <c r="BA281" t="s">
        <v>234</v>
      </c>
      <c r="BB281" t="s">
        <v>234</v>
      </c>
      <c r="BC281" t="s">
        <v>234</v>
      </c>
      <c r="BD281" t="s">
        <v>234</v>
      </c>
      <c r="BE281" t="s">
        <v>234</v>
      </c>
      <c r="BH281" t="s">
        <v>234</v>
      </c>
      <c r="BI281" t="s">
        <v>234</v>
      </c>
      <c r="BJ281" t="s">
        <v>234</v>
      </c>
      <c r="BK281" t="s">
        <v>234</v>
      </c>
      <c r="BL281" t="s">
        <v>234</v>
      </c>
      <c r="BM281" t="s">
        <v>234</v>
      </c>
      <c r="BN281" t="s">
        <v>234</v>
      </c>
      <c r="BO281" t="s">
        <v>234</v>
      </c>
      <c r="BP281" t="s">
        <v>234</v>
      </c>
      <c r="BQ281" t="s">
        <v>237</v>
      </c>
      <c r="BR281" t="s">
        <v>234</v>
      </c>
      <c r="BS281" t="s">
        <v>234</v>
      </c>
      <c r="BT281" t="s">
        <v>236</v>
      </c>
      <c r="BW281" t="s">
        <v>234</v>
      </c>
      <c r="BX281" t="s">
        <v>234</v>
      </c>
      <c r="BY281" t="s">
        <v>234</v>
      </c>
      <c r="BZ281" t="s">
        <v>234</v>
      </c>
      <c r="CA281" t="s">
        <v>234</v>
      </c>
      <c r="CB281" t="s">
        <v>234</v>
      </c>
      <c r="CC281" t="s">
        <v>238</v>
      </c>
      <c r="CD281" t="s">
        <v>234</v>
      </c>
      <c r="CE281" t="s">
        <v>234</v>
      </c>
      <c r="CF281" t="s">
        <v>234</v>
      </c>
      <c r="CG281" t="s">
        <v>234</v>
      </c>
      <c r="CH281" t="s">
        <v>234</v>
      </c>
      <c r="CK281" t="s">
        <v>234</v>
      </c>
      <c r="CL281" t="s">
        <v>234</v>
      </c>
      <c r="CM281" t="s">
        <v>234</v>
      </c>
      <c r="CN281" t="s">
        <v>234</v>
      </c>
      <c r="CO281" t="s">
        <v>234</v>
      </c>
      <c r="CP281" t="s">
        <v>234</v>
      </c>
      <c r="CQ281" t="s">
        <v>234</v>
      </c>
      <c r="DF281" t="s">
        <v>234</v>
      </c>
      <c r="DG281" t="s">
        <v>234</v>
      </c>
      <c r="DH281" t="s">
        <v>234</v>
      </c>
      <c r="DI281" t="s">
        <v>234</v>
      </c>
      <c r="DJ281" t="s">
        <v>234</v>
      </c>
      <c r="DK281" t="s">
        <v>234</v>
      </c>
      <c r="DL281" t="s">
        <v>234</v>
      </c>
      <c r="DM281" t="s">
        <v>234</v>
      </c>
      <c r="DN281" t="s">
        <v>234</v>
      </c>
      <c r="DO281" t="s">
        <v>234</v>
      </c>
      <c r="DP281" t="s">
        <v>234</v>
      </c>
      <c r="DQ281" t="s">
        <v>234</v>
      </c>
      <c r="DR281" t="s">
        <v>234</v>
      </c>
      <c r="DS281" t="s">
        <v>234</v>
      </c>
      <c r="DT281" t="s">
        <v>234</v>
      </c>
      <c r="DX281" t="s">
        <v>234</v>
      </c>
      <c r="DY281" t="s">
        <v>234</v>
      </c>
      <c r="DZ281" t="s">
        <v>234</v>
      </c>
      <c r="EA281" t="s">
        <v>234</v>
      </c>
      <c r="EB281" t="s">
        <v>234</v>
      </c>
      <c r="EC281" t="s">
        <v>234</v>
      </c>
      <c r="ED281" t="s">
        <v>234</v>
      </c>
      <c r="EE281" t="s">
        <v>234</v>
      </c>
      <c r="EF281" t="s">
        <v>234</v>
      </c>
      <c r="EG281" t="s">
        <v>234</v>
      </c>
      <c r="EH281" t="s">
        <v>234</v>
      </c>
      <c r="EI281" t="s">
        <v>234</v>
      </c>
      <c r="EJ281" t="s">
        <v>234</v>
      </c>
      <c r="EK281" t="s">
        <v>234</v>
      </c>
      <c r="EL281" t="s">
        <v>234</v>
      </c>
      <c r="EM281" t="s">
        <v>234</v>
      </c>
      <c r="EN281" t="s">
        <v>234</v>
      </c>
      <c r="EO281" t="s">
        <v>234</v>
      </c>
      <c r="EP281" t="s">
        <v>234</v>
      </c>
      <c r="EQ281" t="s">
        <v>234</v>
      </c>
      <c r="ER281" t="s">
        <v>234</v>
      </c>
      <c r="ES281" t="s">
        <v>234</v>
      </c>
      <c r="ET281" t="s">
        <v>234</v>
      </c>
      <c r="EU281" t="s">
        <v>234</v>
      </c>
      <c r="EV281" t="s">
        <v>234</v>
      </c>
      <c r="EW281" t="s">
        <v>234</v>
      </c>
      <c r="EX281" t="s">
        <v>234</v>
      </c>
      <c r="EY281" t="s">
        <v>234</v>
      </c>
      <c r="EZ281" t="s">
        <v>234</v>
      </c>
      <c r="FA281" t="s">
        <v>234</v>
      </c>
      <c r="FB281" t="s">
        <v>234</v>
      </c>
      <c r="FC281" t="s">
        <v>234</v>
      </c>
      <c r="FD281" t="s">
        <v>234</v>
      </c>
      <c r="FE281" t="s">
        <v>234</v>
      </c>
      <c r="FF281" t="s">
        <v>234</v>
      </c>
      <c r="FG281" t="s">
        <v>234</v>
      </c>
      <c r="FH281" t="s">
        <v>234</v>
      </c>
      <c r="FI281" t="s">
        <v>234</v>
      </c>
      <c r="FJ281" t="s">
        <v>234</v>
      </c>
      <c r="FK281" t="s">
        <v>234</v>
      </c>
      <c r="FL281" t="s">
        <v>234</v>
      </c>
      <c r="FM281" t="s">
        <v>234</v>
      </c>
      <c r="FN281" t="s">
        <v>234</v>
      </c>
      <c r="FO281" t="s">
        <v>234</v>
      </c>
      <c r="FP281" t="s">
        <v>234</v>
      </c>
      <c r="FQ281" t="s">
        <v>234</v>
      </c>
      <c r="FR281" t="s">
        <v>234</v>
      </c>
      <c r="FU281" t="s">
        <v>234</v>
      </c>
      <c r="FV281" t="s">
        <v>234</v>
      </c>
      <c r="FW281" t="s">
        <v>234</v>
      </c>
      <c r="FX281" t="s">
        <v>234</v>
      </c>
      <c r="FY281" t="s">
        <v>234</v>
      </c>
      <c r="FZ281" t="s">
        <v>234</v>
      </c>
      <c r="GA281" t="s">
        <v>234</v>
      </c>
      <c r="GB281" t="s">
        <v>234</v>
      </c>
      <c r="GC281" t="s">
        <v>234</v>
      </c>
      <c r="GD281" t="s">
        <v>234</v>
      </c>
      <c r="GE281" t="s">
        <v>234</v>
      </c>
      <c r="GF281" t="s">
        <v>234</v>
      </c>
      <c r="GG281" t="s">
        <v>234</v>
      </c>
      <c r="GH281" t="s">
        <v>234</v>
      </c>
      <c r="GI281" t="s">
        <v>234</v>
      </c>
      <c r="GJ281" t="s">
        <v>234</v>
      </c>
      <c r="GK281" t="s">
        <v>234</v>
      </c>
      <c r="GL281" t="s">
        <v>234</v>
      </c>
      <c r="GM281" t="s">
        <v>234</v>
      </c>
      <c r="GN281" t="s">
        <v>234</v>
      </c>
      <c r="GO281" t="s">
        <v>234</v>
      </c>
      <c r="GP281" t="s">
        <v>234</v>
      </c>
      <c r="GQ281" t="s">
        <v>234</v>
      </c>
      <c r="GR281" t="s">
        <v>234</v>
      </c>
      <c r="GS281" t="s">
        <v>234</v>
      </c>
      <c r="GT281" t="s">
        <v>234</v>
      </c>
      <c r="GU281" t="s">
        <v>234</v>
      </c>
      <c r="GV281" t="s">
        <v>234</v>
      </c>
      <c r="GW281" t="s">
        <v>234</v>
      </c>
      <c r="GX281" t="s">
        <v>234</v>
      </c>
      <c r="GY281" t="s">
        <v>234</v>
      </c>
      <c r="GZ281" t="s">
        <v>234</v>
      </c>
      <c r="HA281" t="s">
        <v>234</v>
      </c>
      <c r="HB281" t="s">
        <v>234</v>
      </c>
      <c r="HC281" t="s">
        <v>234</v>
      </c>
      <c r="HD281" t="s">
        <v>234</v>
      </c>
      <c r="HE281" t="s">
        <v>234</v>
      </c>
      <c r="HF281" t="s">
        <v>234</v>
      </c>
      <c r="HG281" t="s">
        <v>234</v>
      </c>
      <c r="HH281" t="s">
        <v>234</v>
      </c>
      <c r="HI281" t="s">
        <v>234</v>
      </c>
      <c r="HJ281" t="s">
        <v>234</v>
      </c>
      <c r="HK281" t="s">
        <v>234</v>
      </c>
      <c r="HL281" t="s">
        <v>234</v>
      </c>
      <c r="HM281" t="s">
        <v>234</v>
      </c>
      <c r="HN281" t="s">
        <v>234</v>
      </c>
      <c r="HO281" t="s">
        <v>237</v>
      </c>
      <c r="HP281" t="s">
        <v>234</v>
      </c>
    </row>
    <row r="282" spans="1:224" x14ac:dyDescent="0.2">
      <c r="A282" t="s">
        <v>518</v>
      </c>
      <c r="B282" t="s">
        <v>234</v>
      </c>
      <c r="C282" t="s">
        <v>234</v>
      </c>
      <c r="D282" t="s">
        <v>234</v>
      </c>
      <c r="E282" t="s">
        <v>234</v>
      </c>
      <c r="F282" t="s">
        <v>234</v>
      </c>
      <c r="G282" t="s">
        <v>234</v>
      </c>
      <c r="H282" t="s">
        <v>234</v>
      </c>
      <c r="I282" t="s">
        <v>236</v>
      </c>
      <c r="J282" t="s">
        <v>234</v>
      </c>
      <c r="K282" t="s">
        <v>234</v>
      </c>
      <c r="L282" t="s">
        <v>234</v>
      </c>
      <c r="M282" t="s">
        <v>234</v>
      </c>
      <c r="N282" t="s">
        <v>234</v>
      </c>
      <c r="Q282" t="s">
        <v>234</v>
      </c>
      <c r="R282" t="s">
        <v>234</v>
      </c>
      <c r="S282" t="s">
        <v>241</v>
      </c>
      <c r="T282" t="s">
        <v>234</v>
      </c>
      <c r="U282" t="s">
        <v>234</v>
      </c>
      <c r="V282" t="s">
        <v>234</v>
      </c>
      <c r="W282" t="s">
        <v>236</v>
      </c>
      <c r="X282" t="s">
        <v>234</v>
      </c>
      <c r="Y282" t="s">
        <v>234</v>
      </c>
      <c r="Z282" t="s">
        <v>236</v>
      </c>
      <c r="AA282" t="s">
        <v>234</v>
      </c>
      <c r="AB282" t="s">
        <v>234</v>
      </c>
      <c r="AC282" t="s">
        <v>234</v>
      </c>
      <c r="AF282" t="s">
        <v>234</v>
      </c>
      <c r="AG282" t="s">
        <v>234</v>
      </c>
      <c r="AH282" t="s">
        <v>236</v>
      </c>
      <c r="AI282" t="s">
        <v>234</v>
      </c>
      <c r="AJ282" t="s">
        <v>234</v>
      </c>
      <c r="AK282" t="s">
        <v>234</v>
      </c>
      <c r="AL282" t="s">
        <v>234</v>
      </c>
      <c r="AM282" t="s">
        <v>234</v>
      </c>
      <c r="AN282" t="s">
        <v>234</v>
      </c>
      <c r="AO282" t="s">
        <v>234</v>
      </c>
      <c r="AP282" t="s">
        <v>234</v>
      </c>
      <c r="AQ282" t="s">
        <v>234</v>
      </c>
      <c r="AR282" t="s">
        <v>234</v>
      </c>
      <c r="AU282" t="s">
        <v>234</v>
      </c>
      <c r="AV282" t="s">
        <v>234</v>
      </c>
      <c r="AW282" t="s">
        <v>234</v>
      </c>
      <c r="AX282" t="s">
        <v>236</v>
      </c>
      <c r="AY282" t="s">
        <v>234</v>
      </c>
      <c r="AZ282" t="s">
        <v>234</v>
      </c>
      <c r="BA282" t="s">
        <v>234</v>
      </c>
      <c r="BB282" t="s">
        <v>234</v>
      </c>
      <c r="BC282" t="s">
        <v>234</v>
      </c>
      <c r="BD282" t="s">
        <v>234</v>
      </c>
      <c r="BE282" t="s">
        <v>241</v>
      </c>
      <c r="BH282" t="s">
        <v>234</v>
      </c>
      <c r="BI282" t="s">
        <v>234</v>
      </c>
      <c r="BJ282" t="s">
        <v>234</v>
      </c>
      <c r="BK282" t="s">
        <v>234</v>
      </c>
      <c r="BL282" t="s">
        <v>234</v>
      </c>
      <c r="BM282" t="s">
        <v>234</v>
      </c>
      <c r="BN282" t="s">
        <v>234</v>
      </c>
      <c r="BO282" t="s">
        <v>234</v>
      </c>
      <c r="BP282" t="s">
        <v>234</v>
      </c>
      <c r="BQ282" t="s">
        <v>234</v>
      </c>
      <c r="BR282" t="s">
        <v>234</v>
      </c>
      <c r="BS282" t="s">
        <v>234</v>
      </c>
      <c r="BT282" t="s">
        <v>236</v>
      </c>
      <c r="BW282" t="s">
        <v>234</v>
      </c>
      <c r="BX282" t="s">
        <v>234</v>
      </c>
      <c r="BY282" t="s">
        <v>234</v>
      </c>
      <c r="BZ282" t="s">
        <v>234</v>
      </c>
      <c r="CA282" t="s">
        <v>234</v>
      </c>
      <c r="CB282" t="s">
        <v>234</v>
      </c>
      <c r="CC282" t="s">
        <v>238</v>
      </c>
      <c r="CD282" t="s">
        <v>234</v>
      </c>
      <c r="CE282" t="s">
        <v>234</v>
      </c>
      <c r="CF282" t="s">
        <v>234</v>
      </c>
      <c r="CG282" t="s">
        <v>234</v>
      </c>
      <c r="CH282" t="s">
        <v>234</v>
      </c>
      <c r="CK282" t="s">
        <v>234</v>
      </c>
      <c r="CL282" t="s">
        <v>234</v>
      </c>
      <c r="CM282" t="s">
        <v>234</v>
      </c>
      <c r="CN282" t="s">
        <v>234</v>
      </c>
      <c r="CO282" t="s">
        <v>234</v>
      </c>
      <c r="CP282" t="s">
        <v>234</v>
      </c>
      <c r="CQ282" t="s">
        <v>234</v>
      </c>
      <c r="DF282" t="s">
        <v>234</v>
      </c>
      <c r="DG282" t="s">
        <v>234</v>
      </c>
      <c r="DH282" t="s">
        <v>234</v>
      </c>
      <c r="DI282" t="s">
        <v>234</v>
      </c>
      <c r="DJ282" t="s">
        <v>234</v>
      </c>
      <c r="DK282" t="s">
        <v>234</v>
      </c>
      <c r="DL282" t="s">
        <v>234</v>
      </c>
      <c r="DM282" t="s">
        <v>234</v>
      </c>
      <c r="DN282" t="s">
        <v>234</v>
      </c>
      <c r="DO282" t="s">
        <v>234</v>
      </c>
      <c r="DP282" t="s">
        <v>234</v>
      </c>
      <c r="DQ282" t="s">
        <v>234</v>
      </c>
      <c r="DR282" t="s">
        <v>234</v>
      </c>
      <c r="DS282" t="s">
        <v>234</v>
      </c>
      <c r="DT282" t="s">
        <v>234</v>
      </c>
      <c r="DX282" t="s">
        <v>234</v>
      </c>
      <c r="DY282" t="s">
        <v>234</v>
      </c>
      <c r="DZ282" t="s">
        <v>234</v>
      </c>
      <c r="EA282" t="s">
        <v>234</v>
      </c>
      <c r="EB282" t="s">
        <v>238</v>
      </c>
      <c r="EC282" t="s">
        <v>234</v>
      </c>
      <c r="ED282" t="s">
        <v>234</v>
      </c>
      <c r="EE282" t="s">
        <v>234</v>
      </c>
      <c r="EF282" t="s">
        <v>234</v>
      </c>
      <c r="EG282" t="s">
        <v>234</v>
      </c>
      <c r="EH282" t="s">
        <v>234</v>
      </c>
      <c r="EI282" t="s">
        <v>234</v>
      </c>
      <c r="EJ282" t="s">
        <v>234</v>
      </c>
      <c r="EK282" t="s">
        <v>234</v>
      </c>
      <c r="EL282" t="s">
        <v>234</v>
      </c>
      <c r="EM282" t="s">
        <v>234</v>
      </c>
      <c r="EN282" t="s">
        <v>234</v>
      </c>
      <c r="EO282" t="s">
        <v>241</v>
      </c>
      <c r="EP282" t="s">
        <v>234</v>
      </c>
      <c r="EQ282" t="s">
        <v>234</v>
      </c>
      <c r="ER282" t="s">
        <v>234</v>
      </c>
      <c r="ES282" t="s">
        <v>237</v>
      </c>
      <c r="ET282" t="s">
        <v>234</v>
      </c>
      <c r="EU282" t="s">
        <v>234</v>
      </c>
      <c r="EV282" t="s">
        <v>234</v>
      </c>
      <c r="EW282" t="s">
        <v>234</v>
      </c>
      <c r="EX282" t="s">
        <v>234</v>
      </c>
      <c r="EY282" t="s">
        <v>234</v>
      </c>
      <c r="EZ282" t="s">
        <v>234</v>
      </c>
      <c r="FA282" t="s">
        <v>234</v>
      </c>
      <c r="FB282" t="s">
        <v>234</v>
      </c>
      <c r="FC282" t="s">
        <v>234</v>
      </c>
      <c r="FD282" t="s">
        <v>234</v>
      </c>
      <c r="FE282" t="s">
        <v>234</v>
      </c>
      <c r="FF282" t="s">
        <v>234</v>
      </c>
      <c r="FG282" t="s">
        <v>234</v>
      </c>
      <c r="FH282" t="s">
        <v>234</v>
      </c>
      <c r="FI282" t="s">
        <v>234</v>
      </c>
      <c r="FJ282" t="s">
        <v>234</v>
      </c>
      <c r="FK282" t="s">
        <v>234</v>
      </c>
      <c r="FL282" t="s">
        <v>234</v>
      </c>
      <c r="FM282" t="s">
        <v>234</v>
      </c>
      <c r="FN282" t="s">
        <v>234</v>
      </c>
      <c r="FO282" t="s">
        <v>241</v>
      </c>
      <c r="FP282" t="s">
        <v>234</v>
      </c>
      <c r="FQ282" t="s">
        <v>234</v>
      </c>
      <c r="FR282" t="s">
        <v>234</v>
      </c>
      <c r="FU282" t="s">
        <v>234</v>
      </c>
      <c r="FV282" t="s">
        <v>234</v>
      </c>
      <c r="FW282" t="s">
        <v>234</v>
      </c>
      <c r="FX282" t="s">
        <v>234</v>
      </c>
      <c r="FY282" t="s">
        <v>234</v>
      </c>
      <c r="FZ282" t="s">
        <v>234</v>
      </c>
      <c r="GA282" t="s">
        <v>234</v>
      </c>
      <c r="GB282" t="s">
        <v>234</v>
      </c>
      <c r="GC282" t="s">
        <v>234</v>
      </c>
      <c r="GD282" t="s">
        <v>237</v>
      </c>
      <c r="GE282" t="s">
        <v>234</v>
      </c>
      <c r="GF282" t="s">
        <v>234</v>
      </c>
      <c r="GG282" t="s">
        <v>234</v>
      </c>
      <c r="GH282" t="s">
        <v>234</v>
      </c>
      <c r="GI282" t="s">
        <v>234</v>
      </c>
      <c r="GJ282" t="s">
        <v>234</v>
      </c>
      <c r="GK282" t="s">
        <v>234</v>
      </c>
      <c r="GL282" t="s">
        <v>234</v>
      </c>
      <c r="GM282" t="s">
        <v>234</v>
      </c>
      <c r="GN282" t="s">
        <v>234</v>
      </c>
      <c r="GO282" t="s">
        <v>234</v>
      </c>
      <c r="GP282" t="s">
        <v>234</v>
      </c>
      <c r="GQ282" t="s">
        <v>234</v>
      </c>
      <c r="GR282" t="s">
        <v>234</v>
      </c>
      <c r="GS282" t="s">
        <v>234</v>
      </c>
      <c r="GT282" t="s">
        <v>234</v>
      </c>
      <c r="GU282" t="s">
        <v>234</v>
      </c>
      <c r="GV282" t="s">
        <v>234</v>
      </c>
      <c r="GW282" t="s">
        <v>234</v>
      </c>
      <c r="GX282" t="s">
        <v>234</v>
      </c>
      <c r="GY282" t="s">
        <v>234</v>
      </c>
      <c r="GZ282" t="s">
        <v>234</v>
      </c>
      <c r="HA282" t="s">
        <v>234</v>
      </c>
      <c r="HB282" t="s">
        <v>234</v>
      </c>
      <c r="HC282" t="s">
        <v>234</v>
      </c>
      <c r="HD282" t="s">
        <v>234</v>
      </c>
      <c r="HE282" t="s">
        <v>234</v>
      </c>
      <c r="HF282" t="s">
        <v>234</v>
      </c>
      <c r="HG282" t="s">
        <v>234</v>
      </c>
      <c r="HH282" t="s">
        <v>234</v>
      </c>
      <c r="HI282" t="s">
        <v>234</v>
      </c>
      <c r="HJ282" t="s">
        <v>234</v>
      </c>
      <c r="HK282" t="s">
        <v>234</v>
      </c>
      <c r="HL282" t="s">
        <v>234</v>
      </c>
      <c r="HM282" t="s">
        <v>234</v>
      </c>
      <c r="HN282" t="s">
        <v>241</v>
      </c>
      <c r="HO282" t="s">
        <v>234</v>
      </c>
      <c r="HP282" t="s">
        <v>234</v>
      </c>
    </row>
    <row r="283" spans="1:224" x14ac:dyDescent="0.2">
      <c r="A283" t="s">
        <v>519</v>
      </c>
      <c r="B283" t="s">
        <v>234</v>
      </c>
      <c r="C283" t="s">
        <v>234</v>
      </c>
      <c r="D283" t="s">
        <v>234</v>
      </c>
      <c r="E283" t="s">
        <v>234</v>
      </c>
      <c r="F283" t="s">
        <v>238</v>
      </c>
      <c r="G283" t="s">
        <v>234</v>
      </c>
      <c r="H283" t="s">
        <v>234</v>
      </c>
      <c r="I283" t="s">
        <v>234</v>
      </c>
      <c r="J283" t="s">
        <v>237</v>
      </c>
      <c r="K283" t="s">
        <v>234</v>
      </c>
      <c r="L283" t="s">
        <v>234</v>
      </c>
      <c r="M283" t="s">
        <v>234</v>
      </c>
      <c r="N283" t="s">
        <v>234</v>
      </c>
      <c r="Q283" t="s">
        <v>236</v>
      </c>
      <c r="R283" t="s">
        <v>234</v>
      </c>
      <c r="S283" t="s">
        <v>234</v>
      </c>
      <c r="T283" t="s">
        <v>234</v>
      </c>
      <c r="U283" t="s">
        <v>234</v>
      </c>
      <c r="V283" t="s">
        <v>234</v>
      </c>
      <c r="W283" t="s">
        <v>236</v>
      </c>
      <c r="X283" t="s">
        <v>234</v>
      </c>
      <c r="Y283" t="s">
        <v>234</v>
      </c>
      <c r="Z283" t="s">
        <v>236</v>
      </c>
      <c r="AA283" t="s">
        <v>234</v>
      </c>
      <c r="AB283" t="s">
        <v>234</v>
      </c>
      <c r="AC283" t="s">
        <v>234</v>
      </c>
      <c r="AF283" t="s">
        <v>234</v>
      </c>
      <c r="AG283" t="s">
        <v>234</v>
      </c>
      <c r="AH283" t="s">
        <v>236</v>
      </c>
      <c r="AI283" t="s">
        <v>234</v>
      </c>
      <c r="AJ283" t="s">
        <v>236</v>
      </c>
      <c r="AK283" t="s">
        <v>234</v>
      </c>
      <c r="AL283" t="s">
        <v>237</v>
      </c>
      <c r="AM283" t="s">
        <v>237</v>
      </c>
      <c r="AN283" t="s">
        <v>241</v>
      </c>
      <c r="AO283" t="s">
        <v>234</v>
      </c>
      <c r="AP283" t="s">
        <v>237</v>
      </c>
      <c r="AQ283" t="s">
        <v>234</v>
      </c>
      <c r="AR283" t="s">
        <v>234</v>
      </c>
      <c r="AU283" t="s">
        <v>234</v>
      </c>
      <c r="AV283" t="s">
        <v>234</v>
      </c>
      <c r="AW283" t="s">
        <v>234</v>
      </c>
      <c r="AX283" t="s">
        <v>236</v>
      </c>
      <c r="AY283" t="s">
        <v>234</v>
      </c>
      <c r="AZ283" t="s">
        <v>234</v>
      </c>
      <c r="BA283" t="s">
        <v>238</v>
      </c>
      <c r="BB283" t="s">
        <v>234</v>
      </c>
      <c r="BC283" t="s">
        <v>237</v>
      </c>
      <c r="BD283" t="s">
        <v>234</v>
      </c>
      <c r="BE283" t="s">
        <v>234</v>
      </c>
      <c r="BH283" t="s">
        <v>234</v>
      </c>
      <c r="BI283" t="s">
        <v>234</v>
      </c>
      <c r="BJ283" t="s">
        <v>237</v>
      </c>
      <c r="BK283" t="s">
        <v>234</v>
      </c>
      <c r="BL283" t="s">
        <v>234</v>
      </c>
      <c r="BM283" t="s">
        <v>234</v>
      </c>
      <c r="BN283" t="s">
        <v>234</v>
      </c>
      <c r="BO283" t="s">
        <v>234</v>
      </c>
      <c r="BP283" t="s">
        <v>234</v>
      </c>
      <c r="BQ283" t="s">
        <v>234</v>
      </c>
      <c r="BR283" t="s">
        <v>234</v>
      </c>
      <c r="BS283" t="s">
        <v>234</v>
      </c>
      <c r="BT283" t="s">
        <v>236</v>
      </c>
      <c r="BW283" t="s">
        <v>234</v>
      </c>
      <c r="BX283" t="s">
        <v>234</v>
      </c>
      <c r="BY283" t="s">
        <v>234</v>
      </c>
      <c r="BZ283" t="s">
        <v>234</v>
      </c>
      <c r="CA283" t="s">
        <v>234</v>
      </c>
      <c r="CB283" t="s">
        <v>234</v>
      </c>
      <c r="CC283" t="s">
        <v>238</v>
      </c>
      <c r="CD283" t="s">
        <v>234</v>
      </c>
      <c r="CE283" t="s">
        <v>234</v>
      </c>
      <c r="CF283" t="s">
        <v>234</v>
      </c>
      <c r="CG283" t="s">
        <v>234</v>
      </c>
      <c r="CH283" t="s">
        <v>234</v>
      </c>
      <c r="CK283" t="s">
        <v>234</v>
      </c>
      <c r="CL283" t="s">
        <v>234</v>
      </c>
      <c r="CM283" t="s">
        <v>234</v>
      </c>
      <c r="CN283" t="s">
        <v>237</v>
      </c>
      <c r="CO283" t="s">
        <v>238</v>
      </c>
      <c r="CP283" t="s">
        <v>238</v>
      </c>
      <c r="CQ283" t="s">
        <v>234</v>
      </c>
      <c r="DF283" t="s">
        <v>234</v>
      </c>
      <c r="DG283" t="s">
        <v>234</v>
      </c>
      <c r="DH283" t="s">
        <v>234</v>
      </c>
      <c r="DI283" t="s">
        <v>234</v>
      </c>
      <c r="DJ283" t="s">
        <v>234</v>
      </c>
      <c r="DK283" t="s">
        <v>234</v>
      </c>
      <c r="DL283" t="s">
        <v>234</v>
      </c>
      <c r="DM283" t="s">
        <v>234</v>
      </c>
      <c r="DN283" t="s">
        <v>234</v>
      </c>
      <c r="DO283" t="s">
        <v>234</v>
      </c>
      <c r="DP283" t="s">
        <v>234</v>
      </c>
      <c r="DQ283" t="s">
        <v>234</v>
      </c>
      <c r="DR283" t="s">
        <v>234</v>
      </c>
      <c r="DS283" t="s">
        <v>234</v>
      </c>
      <c r="DT283" t="s">
        <v>234</v>
      </c>
      <c r="DX283" t="s">
        <v>234</v>
      </c>
      <c r="DY283" t="s">
        <v>234</v>
      </c>
      <c r="DZ283" t="s">
        <v>234</v>
      </c>
      <c r="EA283" t="s">
        <v>234</v>
      </c>
      <c r="EB283" t="s">
        <v>234</v>
      </c>
      <c r="EC283" t="s">
        <v>234</v>
      </c>
      <c r="ED283" t="s">
        <v>234</v>
      </c>
      <c r="EE283" t="s">
        <v>234</v>
      </c>
      <c r="EF283" t="s">
        <v>234</v>
      </c>
      <c r="EG283" t="s">
        <v>234</v>
      </c>
      <c r="EH283" t="s">
        <v>234</v>
      </c>
      <c r="EI283" t="s">
        <v>234</v>
      </c>
      <c r="EJ283" t="s">
        <v>234</v>
      </c>
      <c r="EK283" t="s">
        <v>234</v>
      </c>
      <c r="EL283" t="s">
        <v>234</v>
      </c>
      <c r="EM283" t="s">
        <v>234</v>
      </c>
      <c r="EN283" t="s">
        <v>241</v>
      </c>
      <c r="EO283" t="s">
        <v>234</v>
      </c>
      <c r="EP283" t="s">
        <v>234</v>
      </c>
      <c r="EQ283" t="s">
        <v>234</v>
      </c>
      <c r="ER283" t="s">
        <v>234</v>
      </c>
      <c r="ES283" t="s">
        <v>234</v>
      </c>
      <c r="ET283" t="s">
        <v>234</v>
      </c>
      <c r="EU283" t="s">
        <v>241</v>
      </c>
      <c r="EV283" t="s">
        <v>234</v>
      </c>
      <c r="EW283" t="s">
        <v>234</v>
      </c>
      <c r="EX283" t="s">
        <v>234</v>
      </c>
      <c r="EY283" t="s">
        <v>234</v>
      </c>
      <c r="EZ283" t="s">
        <v>234</v>
      </c>
      <c r="FA283" t="s">
        <v>234</v>
      </c>
      <c r="FB283" t="s">
        <v>234</v>
      </c>
      <c r="FC283" t="s">
        <v>234</v>
      </c>
      <c r="FD283" t="s">
        <v>234</v>
      </c>
      <c r="FE283" t="s">
        <v>234</v>
      </c>
      <c r="FF283" t="s">
        <v>234</v>
      </c>
      <c r="FG283" t="s">
        <v>234</v>
      </c>
      <c r="FH283" t="s">
        <v>234</v>
      </c>
      <c r="FI283" t="s">
        <v>234</v>
      </c>
      <c r="FJ283" t="s">
        <v>234</v>
      </c>
      <c r="FK283" t="s">
        <v>234</v>
      </c>
      <c r="FL283" t="s">
        <v>234</v>
      </c>
      <c r="FM283" t="s">
        <v>234</v>
      </c>
      <c r="FN283" t="s">
        <v>241</v>
      </c>
      <c r="FO283" t="s">
        <v>234</v>
      </c>
      <c r="FP283" t="s">
        <v>234</v>
      </c>
      <c r="FQ283" t="s">
        <v>234</v>
      </c>
      <c r="FR283" t="s">
        <v>234</v>
      </c>
      <c r="FU283" t="s">
        <v>234</v>
      </c>
      <c r="FV283" t="s">
        <v>234</v>
      </c>
      <c r="FW283" t="s">
        <v>234</v>
      </c>
      <c r="FX283" t="s">
        <v>234</v>
      </c>
      <c r="FY283" t="s">
        <v>234</v>
      </c>
      <c r="FZ283" t="s">
        <v>234</v>
      </c>
      <c r="GA283" t="s">
        <v>234</v>
      </c>
      <c r="GB283" t="s">
        <v>234</v>
      </c>
      <c r="GC283" t="s">
        <v>234</v>
      </c>
      <c r="GD283" t="s">
        <v>234</v>
      </c>
      <c r="GE283" t="s">
        <v>234</v>
      </c>
      <c r="GF283" t="s">
        <v>234</v>
      </c>
      <c r="GG283" t="s">
        <v>234</v>
      </c>
      <c r="GH283" t="s">
        <v>234</v>
      </c>
      <c r="GI283" t="s">
        <v>234</v>
      </c>
      <c r="GJ283" t="s">
        <v>234</v>
      </c>
      <c r="GK283" t="s">
        <v>234</v>
      </c>
      <c r="GL283" t="s">
        <v>234</v>
      </c>
      <c r="GM283" t="s">
        <v>234</v>
      </c>
      <c r="GN283" t="s">
        <v>234</v>
      </c>
      <c r="GO283" t="s">
        <v>234</v>
      </c>
      <c r="GP283" t="s">
        <v>234</v>
      </c>
      <c r="GQ283" t="s">
        <v>234</v>
      </c>
      <c r="GR283" t="s">
        <v>234</v>
      </c>
      <c r="GS283" t="s">
        <v>234</v>
      </c>
      <c r="GT283" t="s">
        <v>234</v>
      </c>
      <c r="GU283" t="s">
        <v>234</v>
      </c>
      <c r="GV283" t="s">
        <v>234</v>
      </c>
      <c r="GW283" t="s">
        <v>234</v>
      </c>
      <c r="GX283" t="s">
        <v>234</v>
      </c>
      <c r="GY283" t="s">
        <v>234</v>
      </c>
      <c r="GZ283" t="s">
        <v>234</v>
      </c>
      <c r="HA283" t="s">
        <v>234</v>
      </c>
      <c r="HB283" t="s">
        <v>234</v>
      </c>
      <c r="HC283" t="s">
        <v>237</v>
      </c>
      <c r="HD283" t="s">
        <v>234</v>
      </c>
      <c r="HE283" t="s">
        <v>234</v>
      </c>
      <c r="HF283" t="s">
        <v>234</v>
      </c>
      <c r="HG283" t="s">
        <v>234</v>
      </c>
      <c r="HH283" t="s">
        <v>234</v>
      </c>
      <c r="HI283" t="s">
        <v>234</v>
      </c>
      <c r="HJ283" t="s">
        <v>234</v>
      </c>
      <c r="HK283" t="s">
        <v>234</v>
      </c>
      <c r="HL283" t="s">
        <v>234</v>
      </c>
      <c r="HM283" t="s">
        <v>234</v>
      </c>
      <c r="HN283" t="s">
        <v>234</v>
      </c>
      <c r="HO283" t="s">
        <v>234</v>
      </c>
      <c r="HP283" t="s">
        <v>234</v>
      </c>
    </row>
    <row r="284" spans="1:224" x14ac:dyDescent="0.2">
      <c r="A284" t="s">
        <v>520</v>
      </c>
      <c r="B284" t="s">
        <v>236</v>
      </c>
      <c r="C284" t="s">
        <v>236</v>
      </c>
      <c r="D284" t="s">
        <v>236</v>
      </c>
      <c r="E284" t="s">
        <v>236</v>
      </c>
      <c r="F284" t="s">
        <v>236</v>
      </c>
      <c r="G284" t="s">
        <v>236</v>
      </c>
      <c r="H284" t="s">
        <v>236</v>
      </c>
      <c r="I284" t="s">
        <v>235</v>
      </c>
      <c r="J284" t="s">
        <v>236</v>
      </c>
      <c r="K284" t="s">
        <v>236</v>
      </c>
      <c r="L284" t="s">
        <v>236</v>
      </c>
      <c r="M284" t="s">
        <v>236</v>
      </c>
      <c r="N284" t="s">
        <v>236</v>
      </c>
      <c r="Q284" t="s">
        <v>236</v>
      </c>
      <c r="R284" t="s">
        <v>236</v>
      </c>
      <c r="S284" t="s">
        <v>236</v>
      </c>
      <c r="T284" t="s">
        <v>236</v>
      </c>
      <c r="U284" t="s">
        <v>236</v>
      </c>
      <c r="V284" t="s">
        <v>236</v>
      </c>
      <c r="W284" t="s">
        <v>236</v>
      </c>
      <c r="X284" t="s">
        <v>236</v>
      </c>
      <c r="Y284" t="s">
        <v>236</v>
      </c>
      <c r="Z284" t="s">
        <v>236</v>
      </c>
      <c r="AA284" t="s">
        <v>236</v>
      </c>
      <c r="AB284" t="s">
        <v>236</v>
      </c>
      <c r="AC284" t="s">
        <v>236</v>
      </c>
      <c r="AF284" t="s">
        <v>236</v>
      </c>
      <c r="AG284" t="s">
        <v>236</v>
      </c>
      <c r="AH284" t="s">
        <v>236</v>
      </c>
      <c r="AI284" t="s">
        <v>236</v>
      </c>
      <c r="AJ284" t="s">
        <v>236</v>
      </c>
      <c r="AK284" t="s">
        <v>236</v>
      </c>
      <c r="AL284" t="s">
        <v>236</v>
      </c>
      <c r="AM284" t="s">
        <v>236</v>
      </c>
      <c r="AN284" t="s">
        <v>236</v>
      </c>
      <c r="AO284" t="s">
        <v>236</v>
      </c>
      <c r="AP284" t="s">
        <v>236</v>
      </c>
      <c r="AQ284" t="s">
        <v>236</v>
      </c>
      <c r="AR284" t="s">
        <v>236</v>
      </c>
      <c r="AU284" t="s">
        <v>236</v>
      </c>
      <c r="AV284" t="s">
        <v>236</v>
      </c>
      <c r="AW284" t="s">
        <v>236</v>
      </c>
      <c r="AX284" t="s">
        <v>236</v>
      </c>
      <c r="AY284" t="s">
        <v>236</v>
      </c>
      <c r="AZ284" t="s">
        <v>236</v>
      </c>
      <c r="BA284" t="s">
        <v>236</v>
      </c>
      <c r="BB284" t="s">
        <v>236</v>
      </c>
      <c r="BC284" t="s">
        <v>236</v>
      </c>
      <c r="BD284" t="s">
        <v>236</v>
      </c>
      <c r="BE284" t="s">
        <v>236</v>
      </c>
      <c r="BH284" t="s">
        <v>236</v>
      </c>
      <c r="BI284" t="s">
        <v>236</v>
      </c>
      <c r="BJ284" t="s">
        <v>236</v>
      </c>
      <c r="BK284" t="s">
        <v>236</v>
      </c>
      <c r="BL284" t="s">
        <v>236</v>
      </c>
      <c r="BM284" t="s">
        <v>236</v>
      </c>
      <c r="BN284" t="s">
        <v>236</v>
      </c>
      <c r="BO284" t="s">
        <v>236</v>
      </c>
      <c r="BP284" t="s">
        <v>236</v>
      </c>
      <c r="BQ284" t="s">
        <v>236</v>
      </c>
      <c r="BR284" t="s">
        <v>236</v>
      </c>
      <c r="BS284" t="s">
        <v>236</v>
      </c>
      <c r="BT284" t="s">
        <v>236</v>
      </c>
      <c r="BW284" t="s">
        <v>236</v>
      </c>
      <c r="BX284" t="s">
        <v>236</v>
      </c>
      <c r="BY284" t="s">
        <v>236</v>
      </c>
      <c r="BZ284" t="s">
        <v>236</v>
      </c>
      <c r="CA284" t="s">
        <v>236</v>
      </c>
      <c r="CB284" t="s">
        <v>236</v>
      </c>
      <c r="CC284" t="s">
        <v>238</v>
      </c>
      <c r="CD284" t="s">
        <v>236</v>
      </c>
      <c r="CE284" t="s">
        <v>236</v>
      </c>
      <c r="CF284" t="s">
        <v>236</v>
      </c>
      <c r="CG284" t="s">
        <v>236</v>
      </c>
      <c r="CH284" t="s">
        <v>236</v>
      </c>
      <c r="CK284" t="s">
        <v>236</v>
      </c>
      <c r="CL284" t="s">
        <v>236</v>
      </c>
      <c r="CM284" t="s">
        <v>236</v>
      </c>
      <c r="CN284" t="s">
        <v>236</v>
      </c>
      <c r="CO284" t="s">
        <v>236</v>
      </c>
      <c r="CP284" t="s">
        <v>236</v>
      </c>
      <c r="CQ284" t="s">
        <v>236</v>
      </c>
      <c r="DF284" t="s">
        <v>236</v>
      </c>
      <c r="DG284" t="s">
        <v>236</v>
      </c>
      <c r="DH284" t="s">
        <v>236</v>
      </c>
      <c r="DI284" t="s">
        <v>236</v>
      </c>
      <c r="DJ284" t="s">
        <v>236</v>
      </c>
      <c r="DK284" t="s">
        <v>236</v>
      </c>
      <c r="DL284" t="s">
        <v>236</v>
      </c>
      <c r="DM284" t="s">
        <v>236</v>
      </c>
      <c r="DN284" t="s">
        <v>236</v>
      </c>
      <c r="DO284" t="s">
        <v>236</v>
      </c>
      <c r="DP284" t="s">
        <v>236</v>
      </c>
      <c r="DQ284" t="s">
        <v>236</v>
      </c>
      <c r="DR284" t="s">
        <v>236</v>
      </c>
      <c r="DS284" t="s">
        <v>236</v>
      </c>
      <c r="DT284" t="s">
        <v>236</v>
      </c>
      <c r="DX284" t="s">
        <v>236</v>
      </c>
      <c r="DY284" t="s">
        <v>236</v>
      </c>
      <c r="DZ284" t="s">
        <v>236</v>
      </c>
      <c r="EA284" t="s">
        <v>236</v>
      </c>
      <c r="EB284" t="s">
        <v>235</v>
      </c>
      <c r="EC284" t="s">
        <v>236</v>
      </c>
      <c r="ED284" t="s">
        <v>236</v>
      </c>
      <c r="EE284" t="s">
        <v>236</v>
      </c>
      <c r="EF284" t="s">
        <v>236</v>
      </c>
      <c r="EG284" t="s">
        <v>236</v>
      </c>
      <c r="EH284" t="s">
        <v>236</v>
      </c>
      <c r="EI284" t="s">
        <v>236</v>
      </c>
      <c r="EJ284" t="s">
        <v>236</v>
      </c>
      <c r="EK284" t="s">
        <v>236</v>
      </c>
      <c r="EL284" t="s">
        <v>236</v>
      </c>
      <c r="EM284" t="s">
        <v>236</v>
      </c>
      <c r="EN284" t="s">
        <v>236</v>
      </c>
      <c r="EO284" t="s">
        <v>236</v>
      </c>
      <c r="EP284" t="s">
        <v>236</v>
      </c>
      <c r="EQ284" t="s">
        <v>236</v>
      </c>
      <c r="ER284" t="s">
        <v>236</v>
      </c>
      <c r="ES284" t="s">
        <v>236</v>
      </c>
      <c r="ET284" t="s">
        <v>236</v>
      </c>
      <c r="EU284" t="s">
        <v>236</v>
      </c>
      <c r="EV284" t="s">
        <v>236</v>
      </c>
      <c r="EW284" t="s">
        <v>236</v>
      </c>
      <c r="EX284" t="s">
        <v>236</v>
      </c>
      <c r="EY284" t="s">
        <v>236</v>
      </c>
      <c r="EZ284" t="s">
        <v>236</v>
      </c>
      <c r="FA284" t="s">
        <v>236</v>
      </c>
      <c r="FB284" t="s">
        <v>236</v>
      </c>
      <c r="FC284" t="s">
        <v>236</v>
      </c>
      <c r="FD284" t="s">
        <v>236</v>
      </c>
      <c r="FE284" t="s">
        <v>236</v>
      </c>
      <c r="FF284" t="s">
        <v>236</v>
      </c>
      <c r="FG284" t="s">
        <v>236</v>
      </c>
      <c r="FH284" t="s">
        <v>236</v>
      </c>
      <c r="FI284" t="s">
        <v>236</v>
      </c>
      <c r="FJ284" t="s">
        <v>236</v>
      </c>
      <c r="FK284" t="s">
        <v>236</v>
      </c>
      <c r="FL284" t="s">
        <v>236</v>
      </c>
      <c r="FM284" t="s">
        <v>236</v>
      </c>
      <c r="FN284" t="s">
        <v>236</v>
      </c>
      <c r="FO284" t="s">
        <v>236</v>
      </c>
      <c r="FP284" t="s">
        <v>236</v>
      </c>
      <c r="FQ284" t="s">
        <v>236</v>
      </c>
      <c r="FR284" t="s">
        <v>236</v>
      </c>
      <c r="FU284" t="s">
        <v>236</v>
      </c>
      <c r="FV284" t="s">
        <v>236</v>
      </c>
      <c r="FW284" t="s">
        <v>236</v>
      </c>
      <c r="FX284" t="s">
        <v>236</v>
      </c>
      <c r="FY284" t="s">
        <v>236</v>
      </c>
      <c r="FZ284" t="s">
        <v>236</v>
      </c>
      <c r="GA284" t="s">
        <v>236</v>
      </c>
      <c r="GB284" t="s">
        <v>236</v>
      </c>
      <c r="GC284" t="s">
        <v>236</v>
      </c>
      <c r="GD284" t="s">
        <v>236</v>
      </c>
      <c r="GE284" t="s">
        <v>236</v>
      </c>
      <c r="GF284" t="s">
        <v>236</v>
      </c>
      <c r="GG284" t="s">
        <v>236</v>
      </c>
      <c r="GH284" t="s">
        <v>236</v>
      </c>
      <c r="GI284" t="s">
        <v>236</v>
      </c>
      <c r="GJ284" t="s">
        <v>236</v>
      </c>
      <c r="GK284" t="s">
        <v>236</v>
      </c>
      <c r="GL284" t="s">
        <v>236</v>
      </c>
      <c r="GM284" t="s">
        <v>236</v>
      </c>
      <c r="GN284" t="s">
        <v>236</v>
      </c>
      <c r="GO284" t="s">
        <v>236</v>
      </c>
      <c r="GP284" t="s">
        <v>236</v>
      </c>
      <c r="GQ284" t="s">
        <v>236</v>
      </c>
      <c r="GR284" t="s">
        <v>236</v>
      </c>
      <c r="GS284" t="s">
        <v>236</v>
      </c>
      <c r="GT284" t="s">
        <v>236</v>
      </c>
      <c r="GU284" t="s">
        <v>236</v>
      </c>
      <c r="GV284" t="s">
        <v>236</v>
      </c>
      <c r="GW284" t="s">
        <v>236</v>
      </c>
      <c r="GX284" t="s">
        <v>236</v>
      </c>
      <c r="GY284" t="s">
        <v>236</v>
      </c>
      <c r="GZ284" t="s">
        <v>236</v>
      </c>
      <c r="HA284" t="s">
        <v>236</v>
      </c>
      <c r="HB284" t="s">
        <v>236</v>
      </c>
      <c r="HC284" t="s">
        <v>236</v>
      </c>
      <c r="HD284" t="s">
        <v>236</v>
      </c>
      <c r="HE284" t="s">
        <v>236</v>
      </c>
      <c r="HF284" t="s">
        <v>236</v>
      </c>
      <c r="HG284" t="s">
        <v>236</v>
      </c>
      <c r="HH284" t="s">
        <v>236</v>
      </c>
      <c r="HI284" t="s">
        <v>236</v>
      </c>
      <c r="HJ284" t="s">
        <v>236</v>
      </c>
      <c r="HK284" t="s">
        <v>236</v>
      </c>
      <c r="HL284" t="s">
        <v>236</v>
      </c>
      <c r="HM284" t="s">
        <v>236</v>
      </c>
      <c r="HN284" t="s">
        <v>236</v>
      </c>
      <c r="HO284" t="s">
        <v>236</v>
      </c>
      <c r="HP284" t="s">
        <v>236</v>
      </c>
    </row>
    <row r="285" spans="1:224" x14ac:dyDescent="0.2">
      <c r="A285" t="s">
        <v>521</v>
      </c>
      <c r="B285" t="s">
        <v>234</v>
      </c>
      <c r="C285" t="s">
        <v>234</v>
      </c>
      <c r="D285" t="s">
        <v>234</v>
      </c>
      <c r="E285" t="s">
        <v>234</v>
      </c>
      <c r="F285" t="s">
        <v>234</v>
      </c>
      <c r="G285" t="s">
        <v>234</v>
      </c>
      <c r="H285" t="s">
        <v>234</v>
      </c>
      <c r="I285" t="s">
        <v>235</v>
      </c>
      <c r="J285" t="s">
        <v>234</v>
      </c>
      <c r="K285" t="s">
        <v>234</v>
      </c>
      <c r="L285" t="s">
        <v>234</v>
      </c>
      <c r="M285" t="s">
        <v>234</v>
      </c>
      <c r="N285" t="s">
        <v>234</v>
      </c>
      <c r="Q285" t="s">
        <v>234</v>
      </c>
      <c r="R285" t="s">
        <v>234</v>
      </c>
      <c r="S285" t="s">
        <v>234</v>
      </c>
      <c r="T285" t="s">
        <v>234</v>
      </c>
      <c r="U285" t="s">
        <v>235</v>
      </c>
      <c r="V285" t="s">
        <v>234</v>
      </c>
      <c r="W285" t="s">
        <v>236</v>
      </c>
      <c r="X285" t="s">
        <v>234</v>
      </c>
      <c r="Y285" t="s">
        <v>234</v>
      </c>
      <c r="Z285" t="s">
        <v>236</v>
      </c>
      <c r="AA285" t="s">
        <v>234</v>
      </c>
      <c r="AB285" t="s">
        <v>234</v>
      </c>
      <c r="AC285" t="s">
        <v>234</v>
      </c>
      <c r="AF285" t="s">
        <v>234</v>
      </c>
      <c r="AG285" t="s">
        <v>234</v>
      </c>
      <c r="AH285" t="s">
        <v>236</v>
      </c>
      <c r="AI285" t="s">
        <v>234</v>
      </c>
      <c r="AJ285" t="s">
        <v>234</v>
      </c>
      <c r="AK285" t="s">
        <v>234</v>
      </c>
      <c r="AL285" t="s">
        <v>234</v>
      </c>
      <c r="AM285" t="s">
        <v>234</v>
      </c>
      <c r="AN285" t="s">
        <v>234</v>
      </c>
      <c r="AO285" t="s">
        <v>234</v>
      </c>
      <c r="AP285" t="s">
        <v>234</v>
      </c>
      <c r="AQ285" t="s">
        <v>234</v>
      </c>
      <c r="AR285" t="s">
        <v>234</v>
      </c>
      <c r="AU285" t="s">
        <v>241</v>
      </c>
      <c r="AV285" t="s">
        <v>234</v>
      </c>
      <c r="AW285" t="s">
        <v>234</v>
      </c>
      <c r="AX285" t="s">
        <v>236</v>
      </c>
      <c r="AY285" t="s">
        <v>234</v>
      </c>
      <c r="AZ285" t="s">
        <v>234</v>
      </c>
      <c r="BA285" t="s">
        <v>234</v>
      </c>
      <c r="BB285" t="s">
        <v>234</v>
      </c>
      <c r="BC285" t="s">
        <v>234</v>
      </c>
      <c r="BD285" t="s">
        <v>234</v>
      </c>
      <c r="BE285" t="s">
        <v>234</v>
      </c>
      <c r="BH285" t="s">
        <v>234</v>
      </c>
      <c r="BI285" t="s">
        <v>234</v>
      </c>
      <c r="BJ285" t="s">
        <v>234</v>
      </c>
      <c r="BK285" t="s">
        <v>234</v>
      </c>
      <c r="BL285" t="s">
        <v>234</v>
      </c>
      <c r="BM285" t="s">
        <v>234</v>
      </c>
      <c r="BN285" t="s">
        <v>234</v>
      </c>
      <c r="BO285" t="s">
        <v>234</v>
      </c>
      <c r="BP285" t="s">
        <v>234</v>
      </c>
      <c r="BQ285" t="s">
        <v>237</v>
      </c>
      <c r="BR285" t="s">
        <v>234</v>
      </c>
      <c r="BS285" t="s">
        <v>234</v>
      </c>
      <c r="BT285" t="s">
        <v>236</v>
      </c>
      <c r="BW285" t="s">
        <v>234</v>
      </c>
      <c r="BX285" t="s">
        <v>234</v>
      </c>
      <c r="BY285" t="s">
        <v>234</v>
      </c>
      <c r="BZ285" t="s">
        <v>234</v>
      </c>
      <c r="CA285" t="s">
        <v>234</v>
      </c>
      <c r="CB285" t="s">
        <v>234</v>
      </c>
      <c r="CC285" t="s">
        <v>238</v>
      </c>
      <c r="CD285" t="s">
        <v>234</v>
      </c>
      <c r="CE285" t="s">
        <v>234</v>
      </c>
      <c r="CF285" t="s">
        <v>234</v>
      </c>
      <c r="CG285" t="s">
        <v>234</v>
      </c>
      <c r="CH285" t="s">
        <v>234</v>
      </c>
      <c r="CK285" t="s">
        <v>234</v>
      </c>
      <c r="CL285" t="s">
        <v>234</v>
      </c>
      <c r="CM285" t="s">
        <v>234</v>
      </c>
      <c r="CN285" t="s">
        <v>234</v>
      </c>
      <c r="CO285" t="s">
        <v>234</v>
      </c>
      <c r="CP285" t="s">
        <v>234</v>
      </c>
      <c r="CQ285" t="s">
        <v>234</v>
      </c>
      <c r="DF285" t="s">
        <v>234</v>
      </c>
      <c r="DG285" t="s">
        <v>234</v>
      </c>
      <c r="DH285" t="s">
        <v>234</v>
      </c>
      <c r="DI285" t="s">
        <v>234</v>
      </c>
      <c r="DJ285" t="s">
        <v>234</v>
      </c>
      <c r="DK285" t="s">
        <v>234</v>
      </c>
      <c r="DL285" t="s">
        <v>234</v>
      </c>
      <c r="DM285" t="s">
        <v>234</v>
      </c>
      <c r="DN285" t="s">
        <v>234</v>
      </c>
      <c r="DO285" t="s">
        <v>234</v>
      </c>
      <c r="DP285" t="s">
        <v>234</v>
      </c>
      <c r="DQ285" t="s">
        <v>237</v>
      </c>
      <c r="DR285" t="s">
        <v>234</v>
      </c>
      <c r="DS285" t="s">
        <v>234</v>
      </c>
      <c r="DT285" t="s">
        <v>234</v>
      </c>
      <c r="DX285" t="s">
        <v>234</v>
      </c>
      <c r="DY285" t="s">
        <v>234</v>
      </c>
      <c r="DZ285" t="s">
        <v>241</v>
      </c>
      <c r="EA285" t="s">
        <v>234</v>
      </c>
      <c r="EB285" t="s">
        <v>235</v>
      </c>
      <c r="EC285" t="s">
        <v>234</v>
      </c>
      <c r="ED285" t="s">
        <v>234</v>
      </c>
      <c r="EE285" t="s">
        <v>234</v>
      </c>
      <c r="EF285" t="s">
        <v>234</v>
      </c>
      <c r="EG285" t="s">
        <v>234</v>
      </c>
      <c r="EH285" t="s">
        <v>234</v>
      </c>
      <c r="EI285" t="s">
        <v>234</v>
      </c>
      <c r="EJ285" t="s">
        <v>234</v>
      </c>
      <c r="EK285" t="s">
        <v>241</v>
      </c>
      <c r="EL285" t="s">
        <v>241</v>
      </c>
      <c r="EM285" t="s">
        <v>241</v>
      </c>
      <c r="EN285" t="s">
        <v>241</v>
      </c>
      <c r="EO285" t="s">
        <v>234</v>
      </c>
      <c r="EP285" t="s">
        <v>234</v>
      </c>
      <c r="EQ285" t="s">
        <v>234</v>
      </c>
      <c r="ER285" t="s">
        <v>234</v>
      </c>
      <c r="ES285" t="s">
        <v>234</v>
      </c>
      <c r="ET285" t="s">
        <v>234</v>
      </c>
      <c r="EU285" t="s">
        <v>234</v>
      </c>
      <c r="EV285" t="s">
        <v>234</v>
      </c>
      <c r="EW285" t="s">
        <v>234</v>
      </c>
      <c r="EX285" t="s">
        <v>234</v>
      </c>
      <c r="EY285" t="s">
        <v>234</v>
      </c>
      <c r="EZ285" t="s">
        <v>234</v>
      </c>
      <c r="FA285" t="s">
        <v>234</v>
      </c>
      <c r="FB285" t="s">
        <v>234</v>
      </c>
      <c r="FC285" t="s">
        <v>234</v>
      </c>
      <c r="FD285" t="s">
        <v>234</v>
      </c>
      <c r="FE285" t="s">
        <v>234</v>
      </c>
      <c r="FF285" t="s">
        <v>234</v>
      </c>
      <c r="FG285" t="s">
        <v>234</v>
      </c>
      <c r="FH285" t="s">
        <v>234</v>
      </c>
      <c r="FI285" t="s">
        <v>234</v>
      </c>
      <c r="FJ285" t="s">
        <v>234</v>
      </c>
      <c r="FK285" t="s">
        <v>234</v>
      </c>
      <c r="FL285" t="s">
        <v>234</v>
      </c>
      <c r="FM285" t="s">
        <v>234</v>
      </c>
      <c r="FN285" t="s">
        <v>234</v>
      </c>
      <c r="FO285" t="s">
        <v>234</v>
      </c>
      <c r="FP285" t="s">
        <v>234</v>
      </c>
      <c r="FQ285" t="s">
        <v>234</v>
      </c>
      <c r="FR285" t="s">
        <v>234</v>
      </c>
      <c r="FU285" t="s">
        <v>234</v>
      </c>
      <c r="FV285" t="s">
        <v>234</v>
      </c>
      <c r="FW285" t="s">
        <v>234</v>
      </c>
      <c r="FX285" t="s">
        <v>234</v>
      </c>
      <c r="FY285" t="s">
        <v>234</v>
      </c>
      <c r="FZ285" t="s">
        <v>234</v>
      </c>
      <c r="GA285" t="s">
        <v>234</v>
      </c>
      <c r="GB285" t="s">
        <v>234</v>
      </c>
      <c r="GC285" t="s">
        <v>234</v>
      </c>
      <c r="GD285" t="s">
        <v>234</v>
      </c>
      <c r="GE285" t="s">
        <v>234</v>
      </c>
      <c r="GF285" t="s">
        <v>234</v>
      </c>
      <c r="GG285" t="s">
        <v>241</v>
      </c>
      <c r="GH285" t="s">
        <v>241</v>
      </c>
      <c r="GI285" t="s">
        <v>234</v>
      </c>
      <c r="GJ285" t="s">
        <v>234</v>
      </c>
      <c r="GK285" t="s">
        <v>241</v>
      </c>
      <c r="GL285" t="s">
        <v>234</v>
      </c>
      <c r="GM285" t="s">
        <v>234</v>
      </c>
      <c r="GN285" t="s">
        <v>234</v>
      </c>
      <c r="GO285" t="s">
        <v>234</v>
      </c>
      <c r="GP285" t="s">
        <v>234</v>
      </c>
      <c r="GQ285" t="s">
        <v>234</v>
      </c>
      <c r="GR285" t="s">
        <v>234</v>
      </c>
      <c r="GS285" t="s">
        <v>234</v>
      </c>
      <c r="GT285" t="s">
        <v>234</v>
      </c>
      <c r="GU285" t="s">
        <v>234</v>
      </c>
      <c r="GV285" t="s">
        <v>234</v>
      </c>
      <c r="GW285" t="s">
        <v>234</v>
      </c>
      <c r="GX285" t="s">
        <v>234</v>
      </c>
      <c r="GY285" t="s">
        <v>234</v>
      </c>
      <c r="GZ285" t="s">
        <v>234</v>
      </c>
      <c r="HA285" t="s">
        <v>234</v>
      </c>
      <c r="HB285" t="s">
        <v>234</v>
      </c>
      <c r="HC285" t="s">
        <v>234</v>
      </c>
      <c r="HD285" t="s">
        <v>241</v>
      </c>
      <c r="HE285" t="s">
        <v>234</v>
      </c>
      <c r="HF285" t="s">
        <v>234</v>
      </c>
      <c r="HG285" t="s">
        <v>234</v>
      </c>
      <c r="HH285" t="s">
        <v>234</v>
      </c>
      <c r="HI285" t="s">
        <v>234</v>
      </c>
      <c r="HJ285" t="s">
        <v>234</v>
      </c>
      <c r="HK285" t="s">
        <v>234</v>
      </c>
      <c r="HL285" t="s">
        <v>234</v>
      </c>
      <c r="HM285" t="s">
        <v>234</v>
      </c>
      <c r="HN285" t="s">
        <v>234</v>
      </c>
      <c r="HO285" t="s">
        <v>237</v>
      </c>
      <c r="HP285" t="s">
        <v>234</v>
      </c>
    </row>
    <row r="286" spans="1:224" x14ac:dyDescent="0.2">
      <c r="A286" t="s">
        <v>522</v>
      </c>
      <c r="B286" t="s">
        <v>236</v>
      </c>
      <c r="C286" t="s">
        <v>236</v>
      </c>
      <c r="D286" t="s">
        <v>236</v>
      </c>
      <c r="E286" t="s">
        <v>236</v>
      </c>
      <c r="F286" t="s">
        <v>236</v>
      </c>
      <c r="G286" t="s">
        <v>236</v>
      </c>
      <c r="H286" t="s">
        <v>236</v>
      </c>
      <c r="I286" t="s">
        <v>236</v>
      </c>
      <c r="J286" t="s">
        <v>236</v>
      </c>
      <c r="K286" t="s">
        <v>236</v>
      </c>
      <c r="L286" t="s">
        <v>236</v>
      </c>
      <c r="M286" t="s">
        <v>236</v>
      </c>
      <c r="N286" t="s">
        <v>236</v>
      </c>
      <c r="Q286" t="s">
        <v>236</v>
      </c>
      <c r="R286" t="s">
        <v>236</v>
      </c>
      <c r="S286" t="s">
        <v>236</v>
      </c>
      <c r="T286" t="s">
        <v>234</v>
      </c>
      <c r="U286" t="s">
        <v>236</v>
      </c>
      <c r="V286" t="s">
        <v>236</v>
      </c>
      <c r="W286" t="s">
        <v>236</v>
      </c>
      <c r="X286" t="s">
        <v>236</v>
      </c>
      <c r="Y286" t="s">
        <v>235</v>
      </c>
      <c r="Z286" t="s">
        <v>236</v>
      </c>
      <c r="AA286" t="s">
        <v>236</v>
      </c>
      <c r="AB286" t="s">
        <v>236</v>
      </c>
      <c r="AC286" t="s">
        <v>236</v>
      </c>
      <c r="AF286" t="s">
        <v>236</v>
      </c>
      <c r="AG286" t="s">
        <v>236</v>
      </c>
      <c r="AH286" t="s">
        <v>236</v>
      </c>
      <c r="AI286" t="s">
        <v>236</v>
      </c>
      <c r="AJ286" t="s">
        <v>236</v>
      </c>
      <c r="AK286" t="s">
        <v>236</v>
      </c>
      <c r="AL286" t="s">
        <v>235</v>
      </c>
      <c r="AM286" t="s">
        <v>236</v>
      </c>
      <c r="AN286" t="s">
        <v>236</v>
      </c>
      <c r="AO286" t="s">
        <v>236</v>
      </c>
      <c r="AP286" t="s">
        <v>236</v>
      </c>
      <c r="AQ286" t="s">
        <v>236</v>
      </c>
      <c r="AR286" t="s">
        <v>234</v>
      </c>
      <c r="AU286" t="s">
        <v>236</v>
      </c>
      <c r="AV286" t="s">
        <v>236</v>
      </c>
      <c r="AW286" t="s">
        <v>236</v>
      </c>
      <c r="AX286" t="s">
        <v>236</v>
      </c>
      <c r="AY286" t="s">
        <v>236</v>
      </c>
      <c r="AZ286" t="s">
        <v>236</v>
      </c>
      <c r="BA286" t="s">
        <v>236</v>
      </c>
      <c r="BB286" t="s">
        <v>236</v>
      </c>
      <c r="BC286" t="s">
        <v>236</v>
      </c>
      <c r="BD286" t="s">
        <v>236</v>
      </c>
      <c r="BE286" t="s">
        <v>236</v>
      </c>
      <c r="BH286" t="s">
        <v>236</v>
      </c>
      <c r="BI286" t="s">
        <v>236</v>
      </c>
      <c r="BJ286" t="s">
        <v>235</v>
      </c>
      <c r="BK286" t="s">
        <v>235</v>
      </c>
      <c r="BL286" t="s">
        <v>236</v>
      </c>
      <c r="BM286" t="s">
        <v>236</v>
      </c>
      <c r="BN286" t="s">
        <v>236</v>
      </c>
      <c r="BO286" t="s">
        <v>236</v>
      </c>
      <c r="BP286" t="s">
        <v>236</v>
      </c>
      <c r="BQ286" t="s">
        <v>236</v>
      </c>
      <c r="BR286" t="s">
        <v>236</v>
      </c>
      <c r="BS286" t="s">
        <v>236</v>
      </c>
      <c r="BT286" t="s">
        <v>236</v>
      </c>
      <c r="BW286" t="s">
        <v>236</v>
      </c>
      <c r="BX286" t="s">
        <v>236</v>
      </c>
      <c r="BY286" t="s">
        <v>236</v>
      </c>
      <c r="BZ286" t="s">
        <v>236</v>
      </c>
      <c r="CA286" t="s">
        <v>236</v>
      </c>
      <c r="CB286" t="s">
        <v>236</v>
      </c>
      <c r="CC286" t="s">
        <v>238</v>
      </c>
      <c r="CD286" t="s">
        <v>236</v>
      </c>
      <c r="CE286" t="s">
        <v>236</v>
      </c>
      <c r="CF286" t="s">
        <v>236</v>
      </c>
      <c r="CG286" t="s">
        <v>236</v>
      </c>
      <c r="CH286" t="s">
        <v>236</v>
      </c>
      <c r="CK286" t="s">
        <v>236</v>
      </c>
      <c r="CL286" t="s">
        <v>236</v>
      </c>
      <c r="CM286" t="s">
        <v>236</v>
      </c>
      <c r="CN286" t="s">
        <v>236</v>
      </c>
      <c r="CO286" t="s">
        <v>236</v>
      </c>
      <c r="CP286" t="s">
        <v>236</v>
      </c>
      <c r="CQ286" t="s">
        <v>236</v>
      </c>
      <c r="DF286" t="s">
        <v>236</v>
      </c>
      <c r="DG286" t="s">
        <v>236</v>
      </c>
      <c r="DH286" t="s">
        <v>236</v>
      </c>
      <c r="DI286" t="s">
        <v>236</v>
      </c>
      <c r="DJ286" t="s">
        <v>236</v>
      </c>
      <c r="DK286" t="s">
        <v>236</v>
      </c>
      <c r="DL286" t="s">
        <v>236</v>
      </c>
      <c r="DM286" t="s">
        <v>236</v>
      </c>
      <c r="DN286" t="s">
        <v>236</v>
      </c>
      <c r="DO286" t="s">
        <v>236</v>
      </c>
      <c r="DP286" t="s">
        <v>236</v>
      </c>
      <c r="DQ286" t="s">
        <v>236</v>
      </c>
      <c r="DR286" t="s">
        <v>236</v>
      </c>
      <c r="DS286" t="s">
        <v>236</v>
      </c>
      <c r="DT286" t="s">
        <v>236</v>
      </c>
      <c r="DX286" t="s">
        <v>236</v>
      </c>
      <c r="DY286" t="s">
        <v>236</v>
      </c>
      <c r="DZ286" t="s">
        <v>236</v>
      </c>
      <c r="EA286" t="s">
        <v>236</v>
      </c>
      <c r="EB286" t="s">
        <v>236</v>
      </c>
      <c r="EC286" t="s">
        <v>236</v>
      </c>
      <c r="ED286" t="s">
        <v>236</v>
      </c>
      <c r="EE286" t="s">
        <v>236</v>
      </c>
      <c r="EF286" t="s">
        <v>236</v>
      </c>
      <c r="EG286" t="s">
        <v>236</v>
      </c>
      <c r="EH286" t="s">
        <v>236</v>
      </c>
      <c r="EI286" t="s">
        <v>236</v>
      </c>
      <c r="EJ286" t="s">
        <v>236</v>
      </c>
      <c r="EK286" t="s">
        <v>236</v>
      </c>
      <c r="EL286" t="s">
        <v>236</v>
      </c>
      <c r="EM286" t="s">
        <v>236</v>
      </c>
      <c r="EN286" t="s">
        <v>236</v>
      </c>
      <c r="EO286" t="s">
        <v>236</v>
      </c>
      <c r="EP286" t="s">
        <v>236</v>
      </c>
      <c r="EQ286" t="s">
        <v>236</v>
      </c>
      <c r="ER286" t="s">
        <v>236</v>
      </c>
      <c r="ES286" t="s">
        <v>235</v>
      </c>
      <c r="ET286" t="s">
        <v>236</v>
      </c>
      <c r="EU286" t="s">
        <v>236</v>
      </c>
      <c r="EV286" t="s">
        <v>236</v>
      </c>
      <c r="EW286" t="s">
        <v>236</v>
      </c>
      <c r="EX286" t="s">
        <v>236</v>
      </c>
      <c r="EY286" t="s">
        <v>236</v>
      </c>
      <c r="EZ286" t="s">
        <v>236</v>
      </c>
      <c r="FA286" t="s">
        <v>236</v>
      </c>
      <c r="FB286" t="s">
        <v>236</v>
      </c>
      <c r="FC286" t="s">
        <v>236</v>
      </c>
      <c r="FD286" t="s">
        <v>236</v>
      </c>
      <c r="FE286" t="s">
        <v>236</v>
      </c>
      <c r="FF286" t="s">
        <v>236</v>
      </c>
      <c r="FG286" t="s">
        <v>235</v>
      </c>
      <c r="FH286" t="s">
        <v>235</v>
      </c>
      <c r="FI286" t="s">
        <v>236</v>
      </c>
      <c r="FJ286" t="s">
        <v>236</v>
      </c>
      <c r="FK286" t="s">
        <v>236</v>
      </c>
      <c r="FL286" t="s">
        <v>236</v>
      </c>
      <c r="FM286" t="s">
        <v>236</v>
      </c>
      <c r="FN286" t="s">
        <v>236</v>
      </c>
      <c r="FO286" t="s">
        <v>235</v>
      </c>
      <c r="FP286" t="s">
        <v>236</v>
      </c>
      <c r="FQ286" t="s">
        <v>236</v>
      </c>
      <c r="FR286" t="s">
        <v>236</v>
      </c>
      <c r="FU286" t="s">
        <v>236</v>
      </c>
      <c r="FV286" t="s">
        <v>235</v>
      </c>
      <c r="FW286" t="s">
        <v>236</v>
      </c>
      <c r="FX286" t="s">
        <v>236</v>
      </c>
      <c r="FY286" t="s">
        <v>236</v>
      </c>
      <c r="FZ286" t="s">
        <v>236</v>
      </c>
      <c r="GA286" t="s">
        <v>236</v>
      </c>
      <c r="GB286" t="s">
        <v>236</v>
      </c>
      <c r="GC286" t="s">
        <v>236</v>
      </c>
      <c r="GD286" t="s">
        <v>241</v>
      </c>
      <c r="GE286" t="s">
        <v>236</v>
      </c>
      <c r="GF286" t="s">
        <v>236</v>
      </c>
      <c r="GG286" t="s">
        <v>236</v>
      </c>
      <c r="GH286" t="s">
        <v>236</v>
      </c>
      <c r="GI286" t="s">
        <v>235</v>
      </c>
      <c r="GJ286" t="s">
        <v>236</v>
      </c>
      <c r="GK286" t="s">
        <v>236</v>
      </c>
      <c r="GL286" t="s">
        <v>236</v>
      </c>
      <c r="GM286" t="s">
        <v>236</v>
      </c>
      <c r="GN286" t="s">
        <v>236</v>
      </c>
      <c r="GO286" t="s">
        <v>236</v>
      </c>
      <c r="GP286" t="s">
        <v>236</v>
      </c>
      <c r="GQ286" t="s">
        <v>236</v>
      </c>
      <c r="GR286" t="s">
        <v>236</v>
      </c>
      <c r="GS286" t="s">
        <v>236</v>
      </c>
      <c r="GT286" t="s">
        <v>235</v>
      </c>
      <c r="GU286" t="s">
        <v>236</v>
      </c>
      <c r="GV286" t="s">
        <v>236</v>
      </c>
      <c r="GW286" t="s">
        <v>236</v>
      </c>
      <c r="GX286" t="s">
        <v>236</v>
      </c>
      <c r="GY286" t="s">
        <v>236</v>
      </c>
      <c r="GZ286" t="s">
        <v>236</v>
      </c>
      <c r="HA286" t="s">
        <v>236</v>
      </c>
      <c r="HB286" t="s">
        <v>236</v>
      </c>
      <c r="HC286" t="s">
        <v>236</v>
      </c>
      <c r="HD286" t="s">
        <v>236</v>
      </c>
      <c r="HE286" t="s">
        <v>241</v>
      </c>
      <c r="HF286" t="s">
        <v>236</v>
      </c>
      <c r="HG286" t="s">
        <v>236</v>
      </c>
      <c r="HH286" t="s">
        <v>236</v>
      </c>
      <c r="HI286" t="s">
        <v>236</v>
      </c>
      <c r="HJ286" t="s">
        <v>236</v>
      </c>
      <c r="HK286" t="s">
        <v>236</v>
      </c>
      <c r="HL286" t="s">
        <v>236</v>
      </c>
      <c r="HM286" t="s">
        <v>236</v>
      </c>
      <c r="HN286" t="s">
        <v>236</v>
      </c>
      <c r="HO286" t="s">
        <v>236</v>
      </c>
      <c r="HP286" t="s">
        <v>236</v>
      </c>
    </row>
    <row r="287" spans="1:224" x14ac:dyDescent="0.2">
      <c r="A287" t="s">
        <v>523</v>
      </c>
      <c r="B287" t="s">
        <v>241</v>
      </c>
      <c r="C287" t="s">
        <v>236</v>
      </c>
      <c r="D287" t="s">
        <v>234</v>
      </c>
      <c r="E287" t="s">
        <v>234</v>
      </c>
      <c r="F287" t="s">
        <v>236</v>
      </c>
      <c r="G287" t="s">
        <v>234</v>
      </c>
      <c r="H287" t="s">
        <v>234</v>
      </c>
      <c r="I287" t="s">
        <v>241</v>
      </c>
      <c r="J287" t="s">
        <v>234</v>
      </c>
      <c r="K287" t="s">
        <v>234</v>
      </c>
      <c r="L287" t="s">
        <v>234</v>
      </c>
      <c r="M287" t="s">
        <v>234</v>
      </c>
      <c r="N287" t="s">
        <v>234</v>
      </c>
      <c r="Q287" t="s">
        <v>234</v>
      </c>
      <c r="R287" t="s">
        <v>234</v>
      </c>
      <c r="S287" t="s">
        <v>234</v>
      </c>
      <c r="T287" t="s">
        <v>234</v>
      </c>
      <c r="U287" t="s">
        <v>234</v>
      </c>
      <c r="V287" t="s">
        <v>234</v>
      </c>
      <c r="W287" t="s">
        <v>236</v>
      </c>
      <c r="X287" t="s">
        <v>234</v>
      </c>
      <c r="Y287" t="s">
        <v>234</v>
      </c>
      <c r="Z287" t="s">
        <v>236</v>
      </c>
      <c r="AA287" t="s">
        <v>234</v>
      </c>
      <c r="AB287" t="s">
        <v>234</v>
      </c>
      <c r="AC287" t="s">
        <v>238</v>
      </c>
      <c r="AF287" t="s">
        <v>236</v>
      </c>
      <c r="AG287" t="s">
        <v>236</v>
      </c>
      <c r="AH287" t="s">
        <v>241</v>
      </c>
      <c r="AI287" t="s">
        <v>236</v>
      </c>
      <c r="AJ287" t="s">
        <v>236</v>
      </c>
      <c r="AK287" t="s">
        <v>241</v>
      </c>
      <c r="AL287" t="s">
        <v>236</v>
      </c>
      <c r="AM287" t="s">
        <v>236</v>
      </c>
      <c r="AN287" t="s">
        <v>236</v>
      </c>
      <c r="AO287" t="s">
        <v>236</v>
      </c>
      <c r="AP287" t="s">
        <v>236</v>
      </c>
      <c r="AQ287" t="s">
        <v>236</v>
      </c>
      <c r="AR287" t="s">
        <v>236</v>
      </c>
      <c r="AU287" t="s">
        <v>234</v>
      </c>
      <c r="AV287" t="s">
        <v>236</v>
      </c>
      <c r="AW287" t="s">
        <v>241</v>
      </c>
      <c r="AX287" t="s">
        <v>241</v>
      </c>
      <c r="AY287" t="s">
        <v>234</v>
      </c>
      <c r="AZ287" t="s">
        <v>234</v>
      </c>
      <c r="BA287" t="s">
        <v>234</v>
      </c>
      <c r="BB287" t="s">
        <v>234</v>
      </c>
      <c r="BC287" t="s">
        <v>234</v>
      </c>
      <c r="BD287" t="s">
        <v>234</v>
      </c>
      <c r="BE287" t="s">
        <v>234</v>
      </c>
      <c r="BH287" t="s">
        <v>234</v>
      </c>
      <c r="BI287" t="s">
        <v>234</v>
      </c>
      <c r="BJ287" t="s">
        <v>234</v>
      </c>
      <c r="BK287" t="s">
        <v>234</v>
      </c>
      <c r="BL287" t="s">
        <v>234</v>
      </c>
      <c r="BM287" t="s">
        <v>234</v>
      </c>
      <c r="BN287" t="s">
        <v>234</v>
      </c>
      <c r="BO287" t="s">
        <v>234</v>
      </c>
      <c r="BP287" t="s">
        <v>234</v>
      </c>
      <c r="BQ287" t="s">
        <v>234</v>
      </c>
      <c r="BR287" t="s">
        <v>241</v>
      </c>
      <c r="BS287" t="s">
        <v>234</v>
      </c>
      <c r="BT287" t="s">
        <v>236</v>
      </c>
      <c r="BW287" t="s">
        <v>234</v>
      </c>
      <c r="BX287" t="s">
        <v>234</v>
      </c>
      <c r="BY287" t="s">
        <v>234</v>
      </c>
      <c r="BZ287" t="s">
        <v>241</v>
      </c>
      <c r="CA287" t="s">
        <v>234</v>
      </c>
      <c r="CB287" t="s">
        <v>234</v>
      </c>
      <c r="CC287" t="s">
        <v>238</v>
      </c>
      <c r="CD287" t="s">
        <v>234</v>
      </c>
      <c r="CE287" t="s">
        <v>234</v>
      </c>
      <c r="CF287" t="s">
        <v>234</v>
      </c>
      <c r="CG287" t="s">
        <v>234</v>
      </c>
      <c r="CH287" t="s">
        <v>234</v>
      </c>
      <c r="CK287" t="s">
        <v>234</v>
      </c>
      <c r="CL287" t="s">
        <v>236</v>
      </c>
      <c r="CM287" t="s">
        <v>234</v>
      </c>
      <c r="CN287" t="s">
        <v>234</v>
      </c>
      <c r="CO287" t="s">
        <v>234</v>
      </c>
      <c r="CP287" t="s">
        <v>241</v>
      </c>
      <c r="CQ287" t="s">
        <v>234</v>
      </c>
      <c r="DF287" t="s">
        <v>234</v>
      </c>
      <c r="DG287" t="s">
        <v>234</v>
      </c>
      <c r="DH287" t="s">
        <v>234</v>
      </c>
      <c r="DI287" t="s">
        <v>234</v>
      </c>
      <c r="DJ287" t="s">
        <v>234</v>
      </c>
      <c r="DK287" t="s">
        <v>234</v>
      </c>
      <c r="DL287" t="s">
        <v>234</v>
      </c>
      <c r="DM287" t="s">
        <v>234</v>
      </c>
      <c r="DN287" t="s">
        <v>234</v>
      </c>
      <c r="DO287" t="s">
        <v>234</v>
      </c>
      <c r="DP287" t="s">
        <v>234</v>
      </c>
      <c r="DQ287" t="s">
        <v>234</v>
      </c>
      <c r="DR287" t="s">
        <v>234</v>
      </c>
      <c r="DS287" t="s">
        <v>234</v>
      </c>
      <c r="DT287" t="s">
        <v>234</v>
      </c>
      <c r="DX287" t="s">
        <v>234</v>
      </c>
      <c r="DY287" t="s">
        <v>241</v>
      </c>
      <c r="DZ287" t="s">
        <v>234</v>
      </c>
      <c r="EA287" t="s">
        <v>234</v>
      </c>
      <c r="EB287" t="s">
        <v>234</v>
      </c>
      <c r="EC287" t="s">
        <v>234</v>
      </c>
      <c r="ED287" t="s">
        <v>234</v>
      </c>
      <c r="EE287" t="s">
        <v>234</v>
      </c>
      <c r="EF287" t="s">
        <v>234</v>
      </c>
      <c r="EG287" t="s">
        <v>234</v>
      </c>
      <c r="EH287" t="s">
        <v>234</v>
      </c>
      <c r="EI287" t="s">
        <v>234</v>
      </c>
      <c r="EJ287" t="s">
        <v>234</v>
      </c>
      <c r="EK287" t="s">
        <v>234</v>
      </c>
      <c r="EL287" t="s">
        <v>234</v>
      </c>
      <c r="EM287" t="s">
        <v>234</v>
      </c>
      <c r="EN287" t="s">
        <v>234</v>
      </c>
      <c r="EO287" t="s">
        <v>234</v>
      </c>
      <c r="EP287" t="s">
        <v>234</v>
      </c>
      <c r="EQ287" t="s">
        <v>234</v>
      </c>
      <c r="ER287" t="s">
        <v>234</v>
      </c>
      <c r="ES287" t="s">
        <v>234</v>
      </c>
      <c r="ET287" t="s">
        <v>234</v>
      </c>
      <c r="EU287" t="s">
        <v>234</v>
      </c>
      <c r="EV287" t="s">
        <v>234</v>
      </c>
      <c r="EW287" t="s">
        <v>234</v>
      </c>
      <c r="EX287" t="s">
        <v>234</v>
      </c>
      <c r="EY287" t="s">
        <v>234</v>
      </c>
      <c r="EZ287" t="s">
        <v>234</v>
      </c>
      <c r="FA287" t="s">
        <v>234</v>
      </c>
      <c r="FB287" t="s">
        <v>234</v>
      </c>
      <c r="FC287" t="s">
        <v>234</v>
      </c>
      <c r="FD287" t="s">
        <v>234</v>
      </c>
      <c r="FE287" t="s">
        <v>234</v>
      </c>
      <c r="FF287" t="s">
        <v>234</v>
      </c>
      <c r="FG287" t="s">
        <v>234</v>
      </c>
      <c r="FH287" t="s">
        <v>234</v>
      </c>
      <c r="FI287" t="s">
        <v>234</v>
      </c>
      <c r="FJ287" t="s">
        <v>234</v>
      </c>
      <c r="FK287" t="s">
        <v>234</v>
      </c>
      <c r="FL287" t="s">
        <v>234</v>
      </c>
      <c r="FM287" t="s">
        <v>234</v>
      </c>
      <c r="FN287" t="s">
        <v>234</v>
      </c>
      <c r="FO287" t="s">
        <v>234</v>
      </c>
      <c r="FP287" t="s">
        <v>234</v>
      </c>
      <c r="FQ287" t="s">
        <v>234</v>
      </c>
      <c r="FR287" t="s">
        <v>234</v>
      </c>
      <c r="FU287" t="s">
        <v>234</v>
      </c>
      <c r="FV287" t="s">
        <v>234</v>
      </c>
      <c r="FW287" t="s">
        <v>234</v>
      </c>
      <c r="FX287" t="s">
        <v>234</v>
      </c>
      <c r="FY287" t="s">
        <v>234</v>
      </c>
      <c r="FZ287" t="s">
        <v>234</v>
      </c>
      <c r="GA287" t="s">
        <v>234</v>
      </c>
      <c r="GB287" t="s">
        <v>234</v>
      </c>
      <c r="GC287" t="s">
        <v>234</v>
      </c>
      <c r="GD287" t="s">
        <v>234</v>
      </c>
      <c r="GE287" t="s">
        <v>234</v>
      </c>
      <c r="GF287" t="s">
        <v>234</v>
      </c>
      <c r="GG287" t="s">
        <v>234</v>
      </c>
      <c r="GH287" t="s">
        <v>234</v>
      </c>
      <c r="GI287" t="s">
        <v>234</v>
      </c>
      <c r="GJ287" t="s">
        <v>234</v>
      </c>
      <c r="GK287" t="s">
        <v>234</v>
      </c>
      <c r="GL287" t="s">
        <v>234</v>
      </c>
      <c r="GM287" t="s">
        <v>241</v>
      </c>
      <c r="GN287" t="s">
        <v>241</v>
      </c>
      <c r="GO287" t="s">
        <v>234</v>
      </c>
      <c r="GP287" t="s">
        <v>234</v>
      </c>
      <c r="GQ287" t="s">
        <v>234</v>
      </c>
      <c r="GR287" t="s">
        <v>236</v>
      </c>
      <c r="GS287" t="s">
        <v>234</v>
      </c>
      <c r="GT287" t="s">
        <v>234</v>
      </c>
      <c r="GU287" t="s">
        <v>234</v>
      </c>
      <c r="GV287" t="s">
        <v>234</v>
      </c>
      <c r="GW287" t="s">
        <v>234</v>
      </c>
      <c r="GX287" t="s">
        <v>234</v>
      </c>
      <c r="GY287" t="s">
        <v>234</v>
      </c>
      <c r="GZ287" t="s">
        <v>234</v>
      </c>
      <c r="HA287" t="s">
        <v>234</v>
      </c>
      <c r="HB287" t="s">
        <v>234</v>
      </c>
      <c r="HC287" t="s">
        <v>234</v>
      </c>
      <c r="HD287" t="s">
        <v>234</v>
      </c>
      <c r="HE287" t="s">
        <v>234</v>
      </c>
      <c r="HF287" t="s">
        <v>234</v>
      </c>
      <c r="HG287" t="s">
        <v>234</v>
      </c>
      <c r="HH287" t="s">
        <v>234</v>
      </c>
      <c r="HI287" t="s">
        <v>234</v>
      </c>
      <c r="HJ287" t="s">
        <v>234</v>
      </c>
      <c r="HK287" t="s">
        <v>234</v>
      </c>
      <c r="HL287" t="s">
        <v>234</v>
      </c>
      <c r="HM287" t="s">
        <v>234</v>
      </c>
      <c r="HN287" t="s">
        <v>234</v>
      </c>
      <c r="HO287" t="s">
        <v>234</v>
      </c>
      <c r="HP287" t="s">
        <v>234</v>
      </c>
    </row>
    <row r="288" spans="1:224" x14ac:dyDescent="0.2">
      <c r="A288" t="s">
        <v>524</v>
      </c>
      <c r="B288" t="s">
        <v>234</v>
      </c>
      <c r="C288" t="s">
        <v>234</v>
      </c>
      <c r="D288" t="s">
        <v>234</v>
      </c>
      <c r="E288" t="s">
        <v>234</v>
      </c>
      <c r="F288" t="s">
        <v>234</v>
      </c>
      <c r="G288" t="s">
        <v>234</v>
      </c>
      <c r="H288" t="s">
        <v>234</v>
      </c>
      <c r="I288" t="s">
        <v>236</v>
      </c>
      <c r="J288" t="s">
        <v>234</v>
      </c>
      <c r="K288" t="s">
        <v>234</v>
      </c>
      <c r="L288" t="s">
        <v>234</v>
      </c>
      <c r="M288" t="s">
        <v>234</v>
      </c>
      <c r="N288" t="s">
        <v>234</v>
      </c>
      <c r="Q288" t="s">
        <v>234</v>
      </c>
      <c r="R288" t="s">
        <v>234</v>
      </c>
      <c r="S288" t="s">
        <v>234</v>
      </c>
      <c r="T288" t="s">
        <v>234</v>
      </c>
      <c r="U288" t="s">
        <v>234</v>
      </c>
      <c r="V288" t="s">
        <v>234</v>
      </c>
      <c r="W288" t="s">
        <v>236</v>
      </c>
      <c r="X288" t="s">
        <v>234</v>
      </c>
      <c r="Y288" t="s">
        <v>234</v>
      </c>
      <c r="Z288" t="s">
        <v>236</v>
      </c>
      <c r="AA288" t="s">
        <v>234</v>
      </c>
      <c r="AB288" t="s">
        <v>234</v>
      </c>
      <c r="AC288" t="s">
        <v>234</v>
      </c>
      <c r="AF288" t="s">
        <v>234</v>
      </c>
      <c r="AG288" t="s">
        <v>234</v>
      </c>
      <c r="AH288" t="s">
        <v>236</v>
      </c>
      <c r="AI288" t="s">
        <v>234</v>
      </c>
      <c r="AJ288" t="s">
        <v>234</v>
      </c>
      <c r="AK288" t="s">
        <v>234</v>
      </c>
      <c r="AL288" t="s">
        <v>234</v>
      </c>
      <c r="AM288" t="s">
        <v>234</v>
      </c>
      <c r="AN288" t="s">
        <v>234</v>
      </c>
      <c r="AO288" t="s">
        <v>238</v>
      </c>
      <c r="AP288" t="s">
        <v>234</v>
      </c>
      <c r="AQ288" t="s">
        <v>234</v>
      </c>
      <c r="AR288" t="s">
        <v>234</v>
      </c>
      <c r="AU288" t="s">
        <v>234</v>
      </c>
      <c r="AV288" t="s">
        <v>234</v>
      </c>
      <c r="AW288" t="s">
        <v>234</v>
      </c>
      <c r="AX288" t="s">
        <v>236</v>
      </c>
      <c r="AY288" t="s">
        <v>234</v>
      </c>
      <c r="AZ288" t="s">
        <v>234</v>
      </c>
      <c r="BA288" t="s">
        <v>234</v>
      </c>
      <c r="BB288" t="s">
        <v>234</v>
      </c>
      <c r="BC288" t="s">
        <v>234</v>
      </c>
      <c r="BD288" t="s">
        <v>234</v>
      </c>
      <c r="BE288" t="s">
        <v>234</v>
      </c>
      <c r="BH288" t="s">
        <v>234</v>
      </c>
      <c r="BI288" t="s">
        <v>234</v>
      </c>
      <c r="BJ288" t="s">
        <v>234</v>
      </c>
      <c r="BK288" t="s">
        <v>234</v>
      </c>
      <c r="BL288" t="s">
        <v>234</v>
      </c>
      <c r="BM288" t="s">
        <v>234</v>
      </c>
      <c r="BN288" t="s">
        <v>234</v>
      </c>
      <c r="BO288" t="s">
        <v>234</v>
      </c>
      <c r="BP288" t="s">
        <v>238</v>
      </c>
      <c r="BQ288" t="s">
        <v>238</v>
      </c>
      <c r="BR288" t="s">
        <v>234</v>
      </c>
      <c r="BS288" t="s">
        <v>234</v>
      </c>
      <c r="BT288" t="s">
        <v>236</v>
      </c>
      <c r="BW288" t="s">
        <v>234</v>
      </c>
      <c r="BX288" t="s">
        <v>234</v>
      </c>
      <c r="BY288" t="s">
        <v>234</v>
      </c>
      <c r="BZ288" t="s">
        <v>234</v>
      </c>
      <c r="CA288" t="s">
        <v>238</v>
      </c>
      <c r="CB288" t="s">
        <v>234</v>
      </c>
      <c r="CC288" t="s">
        <v>238</v>
      </c>
      <c r="CD288" t="s">
        <v>234</v>
      </c>
      <c r="CE288" t="s">
        <v>234</v>
      </c>
      <c r="CF288" t="s">
        <v>234</v>
      </c>
      <c r="CG288" t="s">
        <v>234</v>
      </c>
      <c r="CH288" t="s">
        <v>234</v>
      </c>
      <c r="CK288" t="s">
        <v>238</v>
      </c>
      <c r="CL288" t="s">
        <v>234</v>
      </c>
      <c r="CM288" t="s">
        <v>234</v>
      </c>
      <c r="CN288" t="s">
        <v>234</v>
      </c>
      <c r="CO288" t="s">
        <v>238</v>
      </c>
      <c r="CP288" t="s">
        <v>234</v>
      </c>
      <c r="CQ288" t="s">
        <v>234</v>
      </c>
      <c r="DF288" t="s">
        <v>234</v>
      </c>
      <c r="DG288" t="s">
        <v>234</v>
      </c>
      <c r="DH288" t="s">
        <v>234</v>
      </c>
      <c r="DI288" t="s">
        <v>234</v>
      </c>
      <c r="DJ288" t="s">
        <v>234</v>
      </c>
      <c r="DK288" t="s">
        <v>234</v>
      </c>
      <c r="DL288" t="s">
        <v>234</v>
      </c>
      <c r="DM288" t="s">
        <v>234</v>
      </c>
      <c r="DN288" t="s">
        <v>234</v>
      </c>
      <c r="DO288" t="s">
        <v>238</v>
      </c>
      <c r="DP288" t="s">
        <v>238</v>
      </c>
      <c r="DQ288" t="s">
        <v>238</v>
      </c>
      <c r="DR288" t="s">
        <v>234</v>
      </c>
      <c r="DS288" t="s">
        <v>234</v>
      </c>
      <c r="DT288" t="s">
        <v>234</v>
      </c>
      <c r="DX288" t="s">
        <v>234</v>
      </c>
      <c r="DY288" t="s">
        <v>234</v>
      </c>
      <c r="DZ288" t="s">
        <v>234</v>
      </c>
      <c r="EA288" t="s">
        <v>234</v>
      </c>
      <c r="EB288" t="s">
        <v>235</v>
      </c>
      <c r="EC288" t="s">
        <v>234</v>
      </c>
      <c r="ED288" t="s">
        <v>234</v>
      </c>
      <c r="EE288" t="s">
        <v>234</v>
      </c>
      <c r="EF288" t="s">
        <v>234</v>
      </c>
      <c r="EG288" t="s">
        <v>234</v>
      </c>
      <c r="EH288" t="s">
        <v>234</v>
      </c>
      <c r="EI288" t="s">
        <v>238</v>
      </c>
      <c r="EJ288" t="s">
        <v>234</v>
      </c>
      <c r="EK288" t="s">
        <v>235</v>
      </c>
      <c r="EL288" t="s">
        <v>235</v>
      </c>
      <c r="EM288" t="s">
        <v>234</v>
      </c>
      <c r="EN288" t="s">
        <v>241</v>
      </c>
      <c r="EO288" t="s">
        <v>234</v>
      </c>
      <c r="EP288" t="s">
        <v>234</v>
      </c>
      <c r="EQ288" t="s">
        <v>234</v>
      </c>
      <c r="ER288" t="s">
        <v>234</v>
      </c>
      <c r="ES288" t="s">
        <v>234</v>
      </c>
      <c r="ET288" t="s">
        <v>238</v>
      </c>
      <c r="EU288" t="s">
        <v>234</v>
      </c>
      <c r="EV288" t="s">
        <v>238</v>
      </c>
      <c r="EW288" t="s">
        <v>234</v>
      </c>
      <c r="EX288" t="s">
        <v>234</v>
      </c>
      <c r="EY288" t="s">
        <v>234</v>
      </c>
      <c r="EZ288" t="s">
        <v>234</v>
      </c>
      <c r="FA288" t="s">
        <v>234</v>
      </c>
      <c r="FB288" t="s">
        <v>234</v>
      </c>
      <c r="FC288" t="s">
        <v>234</v>
      </c>
      <c r="FD288" t="s">
        <v>234</v>
      </c>
      <c r="FE288" t="s">
        <v>234</v>
      </c>
      <c r="FF288" t="s">
        <v>234</v>
      </c>
      <c r="FG288" t="s">
        <v>234</v>
      </c>
      <c r="FH288" t="s">
        <v>234</v>
      </c>
      <c r="FI288" t="s">
        <v>234</v>
      </c>
      <c r="FJ288" t="s">
        <v>234</v>
      </c>
      <c r="FK288" t="s">
        <v>234</v>
      </c>
      <c r="FL288" t="s">
        <v>234</v>
      </c>
      <c r="FM288" t="s">
        <v>238</v>
      </c>
      <c r="FN288" t="s">
        <v>234</v>
      </c>
      <c r="FO288" t="s">
        <v>234</v>
      </c>
      <c r="FP288" t="s">
        <v>234</v>
      </c>
      <c r="FQ288" t="s">
        <v>238</v>
      </c>
      <c r="FR288" t="s">
        <v>234</v>
      </c>
      <c r="FU288" t="s">
        <v>234</v>
      </c>
      <c r="FV288" t="s">
        <v>234</v>
      </c>
      <c r="FW288" t="s">
        <v>234</v>
      </c>
      <c r="FX288" t="s">
        <v>234</v>
      </c>
      <c r="FY288" t="s">
        <v>234</v>
      </c>
      <c r="FZ288" t="s">
        <v>234</v>
      </c>
      <c r="GA288" t="s">
        <v>234</v>
      </c>
      <c r="GB288" t="s">
        <v>234</v>
      </c>
      <c r="GC288" t="s">
        <v>234</v>
      </c>
      <c r="GD288" t="s">
        <v>234</v>
      </c>
      <c r="GE288" t="s">
        <v>234</v>
      </c>
      <c r="GF288" t="s">
        <v>238</v>
      </c>
      <c r="GG288" t="s">
        <v>241</v>
      </c>
      <c r="GH288" t="s">
        <v>241</v>
      </c>
      <c r="GI288" t="s">
        <v>234</v>
      </c>
      <c r="GJ288" t="s">
        <v>234</v>
      </c>
      <c r="GK288" t="s">
        <v>234</v>
      </c>
      <c r="GL288" t="s">
        <v>234</v>
      </c>
      <c r="GM288" t="s">
        <v>234</v>
      </c>
      <c r="GN288" t="s">
        <v>234</v>
      </c>
      <c r="GO288" t="s">
        <v>238</v>
      </c>
      <c r="GP288" t="s">
        <v>234</v>
      </c>
      <c r="GQ288" t="s">
        <v>234</v>
      </c>
      <c r="GR288" t="s">
        <v>234</v>
      </c>
      <c r="GS288" t="s">
        <v>234</v>
      </c>
      <c r="GT288" t="s">
        <v>234</v>
      </c>
      <c r="GU288" t="s">
        <v>234</v>
      </c>
      <c r="GV288" t="s">
        <v>234</v>
      </c>
      <c r="GW288" t="s">
        <v>234</v>
      </c>
      <c r="GX288" t="s">
        <v>234</v>
      </c>
      <c r="GY288" t="s">
        <v>238</v>
      </c>
      <c r="GZ288" t="s">
        <v>234</v>
      </c>
      <c r="HA288" t="s">
        <v>234</v>
      </c>
      <c r="HB288" t="s">
        <v>234</v>
      </c>
      <c r="HC288" t="s">
        <v>234</v>
      </c>
      <c r="HD288" t="s">
        <v>234</v>
      </c>
      <c r="HE288" t="s">
        <v>238</v>
      </c>
      <c r="HF288" t="s">
        <v>234</v>
      </c>
      <c r="HG288" t="s">
        <v>234</v>
      </c>
      <c r="HH288" t="s">
        <v>234</v>
      </c>
      <c r="HI288" t="s">
        <v>234</v>
      </c>
      <c r="HJ288" t="s">
        <v>234</v>
      </c>
      <c r="HK288" t="s">
        <v>234</v>
      </c>
      <c r="HL288" t="s">
        <v>234</v>
      </c>
      <c r="HM288" t="s">
        <v>234</v>
      </c>
      <c r="HN288" t="s">
        <v>234</v>
      </c>
      <c r="HO288" t="s">
        <v>238</v>
      </c>
      <c r="HP288" t="s">
        <v>234</v>
      </c>
    </row>
    <row r="289" spans="1:233" x14ac:dyDescent="0.2">
      <c r="A289" t="s">
        <v>525</v>
      </c>
      <c r="B289" t="s">
        <v>234</v>
      </c>
      <c r="C289" t="s">
        <v>234</v>
      </c>
      <c r="D289" t="s">
        <v>236</v>
      </c>
      <c r="E289" t="s">
        <v>234</v>
      </c>
      <c r="F289" t="s">
        <v>234</v>
      </c>
      <c r="G289" t="s">
        <v>234</v>
      </c>
      <c r="H289" t="s">
        <v>234</v>
      </c>
      <c r="I289" t="s">
        <v>234</v>
      </c>
      <c r="J289" t="s">
        <v>234</v>
      </c>
      <c r="K289" t="s">
        <v>234</v>
      </c>
      <c r="L289" t="s">
        <v>234</v>
      </c>
      <c r="M289" t="s">
        <v>234</v>
      </c>
      <c r="N289" t="s">
        <v>234</v>
      </c>
      <c r="Q289" t="s">
        <v>234</v>
      </c>
      <c r="R289" t="s">
        <v>234</v>
      </c>
      <c r="S289" t="s">
        <v>234</v>
      </c>
      <c r="T289" t="s">
        <v>234</v>
      </c>
      <c r="U289" t="s">
        <v>234</v>
      </c>
      <c r="V289" t="s">
        <v>234</v>
      </c>
      <c r="W289" t="s">
        <v>236</v>
      </c>
      <c r="X289" t="s">
        <v>234</v>
      </c>
      <c r="Y289" t="s">
        <v>234</v>
      </c>
      <c r="Z289" t="s">
        <v>236</v>
      </c>
      <c r="AA289" t="s">
        <v>234</v>
      </c>
      <c r="AB289" t="s">
        <v>234</v>
      </c>
      <c r="AC289" t="s">
        <v>234</v>
      </c>
      <c r="AF289" t="s">
        <v>234</v>
      </c>
      <c r="AG289" t="s">
        <v>234</v>
      </c>
      <c r="AH289" t="s">
        <v>236</v>
      </c>
      <c r="AI289" t="s">
        <v>234</v>
      </c>
      <c r="AJ289" t="s">
        <v>234</v>
      </c>
      <c r="AK289" t="s">
        <v>234</v>
      </c>
      <c r="AL289" t="s">
        <v>234</v>
      </c>
      <c r="AM289" t="s">
        <v>234</v>
      </c>
      <c r="AN289" t="s">
        <v>234</v>
      </c>
      <c r="AO289" t="s">
        <v>234</v>
      </c>
      <c r="AP289" t="s">
        <v>234</v>
      </c>
      <c r="AQ289" t="s">
        <v>234</v>
      </c>
      <c r="AR289" t="s">
        <v>234</v>
      </c>
      <c r="AU289" t="s">
        <v>234</v>
      </c>
      <c r="AV289" t="s">
        <v>234</v>
      </c>
      <c r="AW289" t="s">
        <v>234</v>
      </c>
      <c r="AX289" t="s">
        <v>236</v>
      </c>
      <c r="AY289" t="s">
        <v>238</v>
      </c>
      <c r="AZ289" t="s">
        <v>234</v>
      </c>
      <c r="BA289" t="s">
        <v>234</v>
      </c>
      <c r="BB289" t="s">
        <v>234</v>
      </c>
      <c r="BC289" t="s">
        <v>238</v>
      </c>
      <c r="BD289" t="s">
        <v>234</v>
      </c>
      <c r="BE289" t="s">
        <v>234</v>
      </c>
      <c r="BH289" t="s">
        <v>234</v>
      </c>
      <c r="BI289" t="s">
        <v>234</v>
      </c>
      <c r="BJ289" t="s">
        <v>234</v>
      </c>
      <c r="BK289" t="s">
        <v>234</v>
      </c>
      <c r="BL289" t="s">
        <v>234</v>
      </c>
      <c r="BM289" t="s">
        <v>234</v>
      </c>
      <c r="BN289" t="s">
        <v>234</v>
      </c>
      <c r="BO289" t="s">
        <v>234</v>
      </c>
      <c r="BP289" t="s">
        <v>236</v>
      </c>
      <c r="BQ289" t="s">
        <v>234</v>
      </c>
      <c r="BR289" t="s">
        <v>234</v>
      </c>
      <c r="BS289" t="s">
        <v>234</v>
      </c>
      <c r="BT289" t="s">
        <v>236</v>
      </c>
      <c r="BW289" t="s">
        <v>234</v>
      </c>
      <c r="BX289" t="s">
        <v>234</v>
      </c>
      <c r="BY289" t="s">
        <v>234</v>
      </c>
      <c r="BZ289" t="s">
        <v>234</v>
      </c>
      <c r="CA289" t="s">
        <v>234</v>
      </c>
      <c r="CB289" t="s">
        <v>234</v>
      </c>
      <c r="CC289" t="s">
        <v>238</v>
      </c>
      <c r="CD289" t="s">
        <v>234</v>
      </c>
      <c r="CE289" t="s">
        <v>234</v>
      </c>
      <c r="CF289" t="s">
        <v>234</v>
      </c>
      <c r="CG289" t="s">
        <v>234</v>
      </c>
      <c r="CH289" t="s">
        <v>234</v>
      </c>
      <c r="CK289" t="s">
        <v>234</v>
      </c>
      <c r="CL289" t="s">
        <v>234</v>
      </c>
      <c r="CM289" t="s">
        <v>234</v>
      </c>
      <c r="CN289" t="s">
        <v>234</v>
      </c>
      <c r="CO289" t="s">
        <v>234</v>
      </c>
      <c r="CP289" t="s">
        <v>234</v>
      </c>
      <c r="CQ289" t="s">
        <v>234</v>
      </c>
      <c r="DF289" t="s">
        <v>234</v>
      </c>
      <c r="DG289" t="s">
        <v>234</v>
      </c>
      <c r="DH289" t="s">
        <v>234</v>
      </c>
      <c r="DI289" t="s">
        <v>234</v>
      </c>
      <c r="DJ289" t="s">
        <v>234</v>
      </c>
      <c r="DK289" t="s">
        <v>234</v>
      </c>
      <c r="DL289" t="s">
        <v>234</v>
      </c>
      <c r="DM289" t="s">
        <v>234</v>
      </c>
      <c r="DN289" t="s">
        <v>234</v>
      </c>
      <c r="DO289" t="s">
        <v>234</v>
      </c>
      <c r="DP289" t="s">
        <v>234</v>
      </c>
      <c r="DQ289" t="s">
        <v>234</v>
      </c>
      <c r="DR289" t="s">
        <v>234</v>
      </c>
      <c r="DS289" t="s">
        <v>234</v>
      </c>
      <c r="DT289" t="s">
        <v>234</v>
      </c>
      <c r="DX289" t="s">
        <v>234</v>
      </c>
      <c r="DY289" t="s">
        <v>234</v>
      </c>
      <c r="DZ289" t="s">
        <v>234</v>
      </c>
      <c r="EA289" t="s">
        <v>234</v>
      </c>
      <c r="EB289" t="s">
        <v>234</v>
      </c>
      <c r="EC289" t="s">
        <v>234</v>
      </c>
      <c r="ED289" t="s">
        <v>234</v>
      </c>
      <c r="EE289" t="s">
        <v>234</v>
      </c>
      <c r="EF289" t="s">
        <v>234</v>
      </c>
      <c r="EG289" t="s">
        <v>234</v>
      </c>
      <c r="EH289" t="s">
        <v>234</v>
      </c>
      <c r="EI289" t="s">
        <v>234</v>
      </c>
      <c r="EJ289" t="s">
        <v>234</v>
      </c>
      <c r="EK289" t="s">
        <v>234</v>
      </c>
      <c r="EL289" t="s">
        <v>234</v>
      </c>
      <c r="EM289" t="s">
        <v>234</v>
      </c>
      <c r="EN289" t="s">
        <v>234</v>
      </c>
      <c r="EO289" t="s">
        <v>234</v>
      </c>
      <c r="EP289" t="s">
        <v>234</v>
      </c>
      <c r="EQ289" t="s">
        <v>234</v>
      </c>
      <c r="ER289" t="s">
        <v>234</v>
      </c>
      <c r="ES289" t="s">
        <v>234</v>
      </c>
      <c r="ET289" t="s">
        <v>234</v>
      </c>
      <c r="EU289" t="s">
        <v>234</v>
      </c>
      <c r="EV289" t="s">
        <v>234</v>
      </c>
      <c r="EW289" t="s">
        <v>234</v>
      </c>
      <c r="EX289" t="s">
        <v>234</v>
      </c>
      <c r="EY289" t="s">
        <v>234</v>
      </c>
      <c r="EZ289" t="s">
        <v>234</v>
      </c>
      <c r="FA289" t="s">
        <v>234</v>
      </c>
      <c r="FB289" t="s">
        <v>234</v>
      </c>
      <c r="FC289" t="s">
        <v>234</v>
      </c>
      <c r="FD289" t="s">
        <v>234</v>
      </c>
      <c r="FE289" t="s">
        <v>234</v>
      </c>
      <c r="FF289" t="s">
        <v>234</v>
      </c>
      <c r="FG289" t="s">
        <v>234</v>
      </c>
      <c r="FH289" t="s">
        <v>234</v>
      </c>
      <c r="FI289" t="s">
        <v>234</v>
      </c>
      <c r="FJ289" t="s">
        <v>234</v>
      </c>
      <c r="FK289" t="s">
        <v>234</v>
      </c>
      <c r="FL289" t="s">
        <v>234</v>
      </c>
      <c r="FM289" t="s">
        <v>234</v>
      </c>
      <c r="FN289" t="s">
        <v>234</v>
      </c>
      <c r="FO289" t="s">
        <v>234</v>
      </c>
      <c r="FP289" t="s">
        <v>234</v>
      </c>
      <c r="FQ289" t="s">
        <v>234</v>
      </c>
      <c r="FR289" t="s">
        <v>234</v>
      </c>
      <c r="FU289" t="s">
        <v>234</v>
      </c>
      <c r="FV289" t="s">
        <v>234</v>
      </c>
      <c r="FW289" t="s">
        <v>234</v>
      </c>
      <c r="FX289" t="s">
        <v>234</v>
      </c>
      <c r="FY289" t="s">
        <v>234</v>
      </c>
      <c r="FZ289" t="s">
        <v>234</v>
      </c>
      <c r="GA289" t="s">
        <v>234</v>
      </c>
      <c r="GB289" t="s">
        <v>234</v>
      </c>
      <c r="GC289" t="s">
        <v>234</v>
      </c>
      <c r="GD289" t="s">
        <v>234</v>
      </c>
      <c r="GE289" t="s">
        <v>234</v>
      </c>
      <c r="GF289" t="s">
        <v>234</v>
      </c>
      <c r="GG289" t="s">
        <v>237</v>
      </c>
      <c r="GH289" t="s">
        <v>234</v>
      </c>
      <c r="GI289" t="s">
        <v>234</v>
      </c>
      <c r="GJ289" t="s">
        <v>234</v>
      </c>
      <c r="GK289" t="s">
        <v>234</v>
      </c>
      <c r="GL289" t="s">
        <v>234</v>
      </c>
      <c r="GM289" t="s">
        <v>234</v>
      </c>
      <c r="GN289" t="s">
        <v>234</v>
      </c>
      <c r="GO289" t="s">
        <v>234</v>
      </c>
      <c r="GP289" t="s">
        <v>234</v>
      </c>
      <c r="GQ289" t="s">
        <v>234</v>
      </c>
      <c r="GR289" t="s">
        <v>234</v>
      </c>
      <c r="GS289" t="s">
        <v>234</v>
      </c>
      <c r="GT289" t="s">
        <v>234</v>
      </c>
      <c r="GU289" t="s">
        <v>234</v>
      </c>
      <c r="GV289" t="s">
        <v>234</v>
      </c>
      <c r="GW289" t="s">
        <v>234</v>
      </c>
      <c r="GX289" t="s">
        <v>234</v>
      </c>
      <c r="GY289" t="s">
        <v>234</v>
      </c>
      <c r="GZ289" t="s">
        <v>234</v>
      </c>
      <c r="HA289" t="s">
        <v>234</v>
      </c>
      <c r="HB289" t="s">
        <v>234</v>
      </c>
      <c r="HC289" t="s">
        <v>234</v>
      </c>
      <c r="HD289" t="s">
        <v>234</v>
      </c>
      <c r="HE289" t="s">
        <v>234</v>
      </c>
      <c r="HF289" t="s">
        <v>234</v>
      </c>
      <c r="HG289" t="s">
        <v>234</v>
      </c>
      <c r="HH289" t="s">
        <v>234</v>
      </c>
      <c r="HI289" t="s">
        <v>234</v>
      </c>
      <c r="HJ289" t="s">
        <v>234</v>
      </c>
      <c r="HK289" t="s">
        <v>234</v>
      </c>
      <c r="HL289" t="s">
        <v>234</v>
      </c>
      <c r="HM289" t="s">
        <v>234</v>
      </c>
      <c r="HN289" t="s">
        <v>234</v>
      </c>
      <c r="HO289" t="s">
        <v>234</v>
      </c>
      <c r="HP289" t="s">
        <v>234</v>
      </c>
    </row>
    <row r="290" spans="1:233" x14ac:dyDescent="0.2">
      <c r="A290" t="s">
        <v>526</v>
      </c>
      <c r="B290" t="s">
        <v>234</v>
      </c>
      <c r="C290" t="s">
        <v>234</v>
      </c>
      <c r="D290" t="s">
        <v>236</v>
      </c>
      <c r="E290" t="s">
        <v>234</v>
      </c>
      <c r="F290" t="s">
        <v>234</v>
      </c>
      <c r="G290" t="s">
        <v>234</v>
      </c>
      <c r="H290" t="s">
        <v>234</v>
      </c>
      <c r="I290" t="s">
        <v>236</v>
      </c>
      <c r="J290" t="s">
        <v>234</v>
      </c>
      <c r="K290" t="s">
        <v>234</v>
      </c>
      <c r="L290" t="s">
        <v>234</v>
      </c>
      <c r="M290" t="s">
        <v>234</v>
      </c>
      <c r="N290" t="s">
        <v>234</v>
      </c>
      <c r="Q290" t="s">
        <v>234</v>
      </c>
      <c r="R290" t="s">
        <v>234</v>
      </c>
      <c r="S290" t="s">
        <v>234</v>
      </c>
      <c r="T290" t="s">
        <v>234</v>
      </c>
      <c r="U290" t="s">
        <v>234</v>
      </c>
      <c r="V290" t="s">
        <v>234</v>
      </c>
      <c r="W290" t="s">
        <v>236</v>
      </c>
      <c r="X290" t="s">
        <v>234</v>
      </c>
      <c r="Y290" t="s">
        <v>234</v>
      </c>
      <c r="Z290" t="s">
        <v>236</v>
      </c>
      <c r="AA290" t="s">
        <v>234</v>
      </c>
      <c r="AB290" t="s">
        <v>234</v>
      </c>
      <c r="AC290" t="s">
        <v>234</v>
      </c>
      <c r="AF290" t="s">
        <v>234</v>
      </c>
      <c r="AG290" t="s">
        <v>234</v>
      </c>
      <c r="AH290" t="s">
        <v>236</v>
      </c>
      <c r="AI290" t="s">
        <v>234</v>
      </c>
      <c r="AJ290" t="s">
        <v>234</v>
      </c>
      <c r="AK290" t="s">
        <v>234</v>
      </c>
      <c r="AL290" t="s">
        <v>234</v>
      </c>
      <c r="AM290" t="s">
        <v>234</v>
      </c>
      <c r="AN290" t="s">
        <v>234</v>
      </c>
      <c r="AO290" t="s">
        <v>234</v>
      </c>
      <c r="AP290" t="s">
        <v>234</v>
      </c>
      <c r="AQ290" t="s">
        <v>234</v>
      </c>
      <c r="AR290" t="s">
        <v>234</v>
      </c>
      <c r="AU290" t="s">
        <v>234</v>
      </c>
      <c r="AV290" t="s">
        <v>234</v>
      </c>
      <c r="AW290" t="s">
        <v>234</v>
      </c>
      <c r="AX290" t="s">
        <v>234</v>
      </c>
      <c r="AY290" t="s">
        <v>234</v>
      </c>
      <c r="AZ290" t="s">
        <v>234</v>
      </c>
      <c r="BA290" t="s">
        <v>234</v>
      </c>
      <c r="BB290" t="s">
        <v>234</v>
      </c>
      <c r="BC290" t="s">
        <v>234</v>
      </c>
      <c r="BD290" t="s">
        <v>234</v>
      </c>
      <c r="BE290" t="s">
        <v>234</v>
      </c>
      <c r="BH290" t="s">
        <v>234</v>
      </c>
      <c r="BI290" t="s">
        <v>234</v>
      </c>
      <c r="BJ290" t="s">
        <v>234</v>
      </c>
      <c r="BK290" t="s">
        <v>234</v>
      </c>
      <c r="BL290" t="s">
        <v>234</v>
      </c>
      <c r="BM290" t="s">
        <v>234</v>
      </c>
      <c r="BN290" t="s">
        <v>234</v>
      </c>
      <c r="BO290" t="s">
        <v>234</v>
      </c>
      <c r="BP290" t="s">
        <v>236</v>
      </c>
      <c r="BQ290" t="s">
        <v>234</v>
      </c>
      <c r="BR290" t="s">
        <v>234</v>
      </c>
      <c r="BS290" t="s">
        <v>234</v>
      </c>
      <c r="BT290" t="s">
        <v>236</v>
      </c>
      <c r="BW290" t="s">
        <v>234</v>
      </c>
      <c r="BX290" t="s">
        <v>234</v>
      </c>
      <c r="BY290" t="s">
        <v>234</v>
      </c>
      <c r="BZ290" t="s">
        <v>234</v>
      </c>
      <c r="CA290" t="s">
        <v>234</v>
      </c>
      <c r="CB290" t="s">
        <v>234</v>
      </c>
      <c r="CC290" t="s">
        <v>238</v>
      </c>
      <c r="CD290" t="s">
        <v>234</v>
      </c>
      <c r="CE290" t="s">
        <v>234</v>
      </c>
      <c r="CF290" t="s">
        <v>234</v>
      </c>
      <c r="CG290" t="s">
        <v>234</v>
      </c>
      <c r="CH290" t="s">
        <v>234</v>
      </c>
      <c r="CK290" t="s">
        <v>234</v>
      </c>
      <c r="CL290" t="s">
        <v>234</v>
      </c>
      <c r="CM290" t="s">
        <v>234</v>
      </c>
      <c r="CN290" t="s">
        <v>234</v>
      </c>
      <c r="CO290" t="s">
        <v>234</v>
      </c>
      <c r="CP290" t="s">
        <v>234</v>
      </c>
      <c r="CQ290" t="s">
        <v>234</v>
      </c>
      <c r="DF290" t="s">
        <v>234</v>
      </c>
      <c r="DG290" t="s">
        <v>234</v>
      </c>
      <c r="DH290" t="s">
        <v>234</v>
      </c>
      <c r="DI290" t="s">
        <v>234</v>
      </c>
      <c r="DJ290" t="s">
        <v>234</v>
      </c>
      <c r="DK290" t="s">
        <v>234</v>
      </c>
      <c r="DL290" t="s">
        <v>234</v>
      </c>
      <c r="DM290" t="s">
        <v>234</v>
      </c>
      <c r="DN290" t="s">
        <v>234</v>
      </c>
      <c r="DO290" t="s">
        <v>234</v>
      </c>
      <c r="DP290" t="s">
        <v>234</v>
      </c>
      <c r="DQ290" t="s">
        <v>234</v>
      </c>
      <c r="DR290" t="s">
        <v>234</v>
      </c>
      <c r="DS290" t="s">
        <v>234</v>
      </c>
      <c r="DT290" t="s">
        <v>234</v>
      </c>
      <c r="DX290" t="s">
        <v>234</v>
      </c>
      <c r="DY290" t="s">
        <v>234</v>
      </c>
      <c r="DZ290" t="s">
        <v>234</v>
      </c>
      <c r="EA290" t="s">
        <v>234</v>
      </c>
      <c r="EB290" t="s">
        <v>234</v>
      </c>
      <c r="EC290" t="s">
        <v>234</v>
      </c>
      <c r="ED290" t="s">
        <v>234</v>
      </c>
      <c r="EE290" t="s">
        <v>234</v>
      </c>
      <c r="EF290" t="s">
        <v>234</v>
      </c>
      <c r="EG290" t="s">
        <v>234</v>
      </c>
      <c r="EH290" t="s">
        <v>234</v>
      </c>
      <c r="EI290" t="s">
        <v>234</v>
      </c>
      <c r="EJ290" t="s">
        <v>234</v>
      </c>
      <c r="EK290" t="s">
        <v>234</v>
      </c>
      <c r="EL290" t="s">
        <v>234</v>
      </c>
      <c r="EM290" t="s">
        <v>234</v>
      </c>
      <c r="EN290" t="s">
        <v>234</v>
      </c>
      <c r="EO290" t="s">
        <v>234</v>
      </c>
      <c r="EP290" t="s">
        <v>234</v>
      </c>
      <c r="EQ290" t="s">
        <v>234</v>
      </c>
      <c r="ER290" t="s">
        <v>234</v>
      </c>
      <c r="ES290" t="s">
        <v>234</v>
      </c>
      <c r="ET290" t="s">
        <v>234</v>
      </c>
      <c r="EU290" t="s">
        <v>234</v>
      </c>
      <c r="EV290" t="s">
        <v>234</v>
      </c>
      <c r="EW290" t="s">
        <v>234</v>
      </c>
      <c r="EX290" t="s">
        <v>234</v>
      </c>
      <c r="EY290" t="s">
        <v>234</v>
      </c>
      <c r="EZ290" t="s">
        <v>234</v>
      </c>
      <c r="FA290" t="s">
        <v>234</v>
      </c>
      <c r="FB290" t="s">
        <v>234</v>
      </c>
      <c r="FC290" t="s">
        <v>234</v>
      </c>
      <c r="FD290" t="s">
        <v>234</v>
      </c>
      <c r="FE290" t="s">
        <v>234</v>
      </c>
      <c r="FF290" t="s">
        <v>234</v>
      </c>
      <c r="FG290" t="s">
        <v>234</v>
      </c>
      <c r="FH290" t="s">
        <v>234</v>
      </c>
      <c r="FI290" t="s">
        <v>234</v>
      </c>
      <c r="FJ290" t="s">
        <v>234</v>
      </c>
      <c r="FK290" t="s">
        <v>234</v>
      </c>
      <c r="FL290" t="s">
        <v>234</v>
      </c>
      <c r="FM290" t="s">
        <v>234</v>
      </c>
      <c r="FN290" t="s">
        <v>234</v>
      </c>
      <c r="FO290" t="s">
        <v>234</v>
      </c>
      <c r="FP290" t="s">
        <v>234</v>
      </c>
      <c r="FQ290" t="s">
        <v>234</v>
      </c>
      <c r="FR290" t="s">
        <v>234</v>
      </c>
      <c r="FU290" t="s">
        <v>234</v>
      </c>
      <c r="FV290" t="s">
        <v>234</v>
      </c>
      <c r="FW290" t="s">
        <v>234</v>
      </c>
      <c r="FX290" t="s">
        <v>234</v>
      </c>
      <c r="FY290" t="s">
        <v>234</v>
      </c>
      <c r="FZ290" t="s">
        <v>234</v>
      </c>
      <c r="GA290" t="s">
        <v>234</v>
      </c>
      <c r="GB290" t="s">
        <v>234</v>
      </c>
      <c r="GC290" t="s">
        <v>234</v>
      </c>
      <c r="GD290" t="s">
        <v>234</v>
      </c>
      <c r="GE290" t="s">
        <v>234</v>
      </c>
      <c r="GF290" t="s">
        <v>234</v>
      </c>
      <c r="GG290" t="s">
        <v>234</v>
      </c>
      <c r="GH290" t="s">
        <v>234</v>
      </c>
      <c r="GI290" t="s">
        <v>234</v>
      </c>
      <c r="GJ290" t="s">
        <v>234</v>
      </c>
      <c r="GK290" t="s">
        <v>234</v>
      </c>
      <c r="GL290" t="s">
        <v>234</v>
      </c>
      <c r="GM290" t="s">
        <v>234</v>
      </c>
      <c r="GN290" t="s">
        <v>234</v>
      </c>
      <c r="GO290" t="s">
        <v>234</v>
      </c>
      <c r="GP290" t="s">
        <v>234</v>
      </c>
      <c r="GQ290" t="s">
        <v>234</v>
      </c>
      <c r="GR290" t="s">
        <v>234</v>
      </c>
      <c r="GS290" t="s">
        <v>234</v>
      </c>
      <c r="GT290" t="s">
        <v>234</v>
      </c>
      <c r="GU290" t="s">
        <v>234</v>
      </c>
      <c r="GV290" t="s">
        <v>234</v>
      </c>
      <c r="GW290" t="s">
        <v>234</v>
      </c>
      <c r="GX290" t="s">
        <v>234</v>
      </c>
      <c r="GY290" t="s">
        <v>234</v>
      </c>
      <c r="GZ290" t="s">
        <v>234</v>
      </c>
      <c r="HA290" t="s">
        <v>234</v>
      </c>
      <c r="HB290" t="s">
        <v>234</v>
      </c>
      <c r="HC290" t="s">
        <v>234</v>
      </c>
      <c r="HD290" t="s">
        <v>234</v>
      </c>
      <c r="HE290" t="s">
        <v>234</v>
      </c>
      <c r="HF290" t="s">
        <v>234</v>
      </c>
      <c r="HG290" t="s">
        <v>234</v>
      </c>
      <c r="HH290" t="s">
        <v>234</v>
      </c>
      <c r="HI290" t="s">
        <v>234</v>
      </c>
      <c r="HJ290" t="s">
        <v>234</v>
      </c>
      <c r="HK290" t="s">
        <v>234</v>
      </c>
      <c r="HL290" t="s">
        <v>234</v>
      </c>
      <c r="HM290" t="s">
        <v>234</v>
      </c>
      <c r="HN290" t="s">
        <v>234</v>
      </c>
      <c r="HO290" t="s">
        <v>234</v>
      </c>
      <c r="HP290" t="s">
        <v>234</v>
      </c>
    </row>
    <row r="291" spans="1:233" x14ac:dyDescent="0.2">
      <c r="A291" t="s">
        <v>527</v>
      </c>
      <c r="B291" t="s">
        <v>234</v>
      </c>
      <c r="C291" t="s">
        <v>234</v>
      </c>
      <c r="D291" t="s">
        <v>234</v>
      </c>
      <c r="E291" t="s">
        <v>234</v>
      </c>
      <c r="F291" t="s">
        <v>238</v>
      </c>
      <c r="G291" t="s">
        <v>234</v>
      </c>
      <c r="H291" t="s">
        <v>234</v>
      </c>
      <c r="I291" t="s">
        <v>241</v>
      </c>
      <c r="J291" t="s">
        <v>234</v>
      </c>
      <c r="K291" t="s">
        <v>234</v>
      </c>
      <c r="L291" t="s">
        <v>234</v>
      </c>
      <c r="M291" t="s">
        <v>234</v>
      </c>
      <c r="N291" t="s">
        <v>234</v>
      </c>
      <c r="Q291" t="s">
        <v>236</v>
      </c>
      <c r="R291" t="s">
        <v>234</v>
      </c>
      <c r="S291" t="s">
        <v>234</v>
      </c>
      <c r="T291" t="s">
        <v>234</v>
      </c>
      <c r="U291" t="s">
        <v>234</v>
      </c>
      <c r="V291" t="s">
        <v>234</v>
      </c>
      <c r="W291" t="s">
        <v>236</v>
      </c>
      <c r="X291" t="s">
        <v>234</v>
      </c>
      <c r="Y291" t="s">
        <v>234</v>
      </c>
      <c r="Z291" t="s">
        <v>236</v>
      </c>
      <c r="AA291" t="s">
        <v>234</v>
      </c>
      <c r="AB291" t="s">
        <v>234</v>
      </c>
      <c r="AC291" t="s">
        <v>234</v>
      </c>
      <c r="AF291" t="s">
        <v>234</v>
      </c>
      <c r="AG291" t="s">
        <v>234</v>
      </c>
      <c r="AH291" t="s">
        <v>236</v>
      </c>
      <c r="AI291" t="s">
        <v>234</v>
      </c>
      <c r="AJ291" t="s">
        <v>236</v>
      </c>
      <c r="AK291" t="s">
        <v>234</v>
      </c>
      <c r="AL291" t="s">
        <v>237</v>
      </c>
      <c r="AM291" t="s">
        <v>237</v>
      </c>
      <c r="AN291" t="s">
        <v>241</v>
      </c>
      <c r="AO291" t="s">
        <v>234</v>
      </c>
      <c r="AP291" t="s">
        <v>237</v>
      </c>
      <c r="AQ291" t="s">
        <v>234</v>
      </c>
      <c r="AR291" t="s">
        <v>234</v>
      </c>
      <c r="AU291" t="s">
        <v>234</v>
      </c>
      <c r="AV291" t="s">
        <v>234</v>
      </c>
      <c r="AW291" t="s">
        <v>234</v>
      </c>
      <c r="AX291" t="s">
        <v>236</v>
      </c>
      <c r="AY291" t="s">
        <v>234</v>
      </c>
      <c r="AZ291" t="s">
        <v>234</v>
      </c>
      <c r="BA291" t="s">
        <v>238</v>
      </c>
      <c r="BB291" t="s">
        <v>234</v>
      </c>
      <c r="BC291" t="s">
        <v>237</v>
      </c>
      <c r="BD291" t="s">
        <v>234</v>
      </c>
      <c r="BE291" t="s">
        <v>234</v>
      </c>
      <c r="BH291" t="s">
        <v>234</v>
      </c>
      <c r="BI291" t="s">
        <v>234</v>
      </c>
      <c r="BJ291" t="s">
        <v>237</v>
      </c>
      <c r="BK291" t="s">
        <v>234</v>
      </c>
      <c r="BL291" t="s">
        <v>234</v>
      </c>
      <c r="BM291" t="s">
        <v>234</v>
      </c>
      <c r="BN291" t="s">
        <v>234</v>
      </c>
      <c r="BO291" t="s">
        <v>234</v>
      </c>
      <c r="BP291" t="s">
        <v>234</v>
      </c>
      <c r="BQ291" t="s">
        <v>234</v>
      </c>
      <c r="BR291" t="s">
        <v>234</v>
      </c>
      <c r="BS291" t="s">
        <v>234</v>
      </c>
      <c r="BT291" t="s">
        <v>236</v>
      </c>
      <c r="BW291" t="s">
        <v>234</v>
      </c>
      <c r="BX291" t="s">
        <v>234</v>
      </c>
      <c r="BY291" t="s">
        <v>234</v>
      </c>
      <c r="BZ291" t="s">
        <v>234</v>
      </c>
      <c r="CA291" t="s">
        <v>234</v>
      </c>
      <c r="CB291" t="s">
        <v>234</v>
      </c>
      <c r="CC291" t="s">
        <v>238</v>
      </c>
      <c r="CD291" t="s">
        <v>234</v>
      </c>
      <c r="CE291" t="s">
        <v>234</v>
      </c>
      <c r="CF291" t="s">
        <v>234</v>
      </c>
      <c r="CG291" t="s">
        <v>234</v>
      </c>
      <c r="CH291" t="s">
        <v>234</v>
      </c>
      <c r="CK291" t="s">
        <v>234</v>
      </c>
      <c r="CL291" t="s">
        <v>238</v>
      </c>
      <c r="CM291" t="s">
        <v>234</v>
      </c>
      <c r="CN291" t="s">
        <v>237</v>
      </c>
      <c r="CO291" t="s">
        <v>238</v>
      </c>
      <c r="CP291" t="s">
        <v>238</v>
      </c>
      <c r="CQ291" t="s">
        <v>234</v>
      </c>
      <c r="DF291" t="s">
        <v>234</v>
      </c>
      <c r="DG291" t="s">
        <v>234</v>
      </c>
      <c r="DH291" t="s">
        <v>234</v>
      </c>
      <c r="DI291" t="s">
        <v>234</v>
      </c>
      <c r="DJ291" t="s">
        <v>234</v>
      </c>
      <c r="DK291" t="s">
        <v>234</v>
      </c>
      <c r="DL291" t="s">
        <v>234</v>
      </c>
      <c r="DM291" t="s">
        <v>234</v>
      </c>
      <c r="DN291" t="s">
        <v>234</v>
      </c>
      <c r="DO291" t="s">
        <v>234</v>
      </c>
      <c r="DP291" t="s">
        <v>234</v>
      </c>
      <c r="DQ291" t="s">
        <v>234</v>
      </c>
      <c r="DR291" t="s">
        <v>234</v>
      </c>
      <c r="DS291" t="s">
        <v>234</v>
      </c>
      <c r="DT291" t="s">
        <v>234</v>
      </c>
      <c r="DX291" t="s">
        <v>234</v>
      </c>
      <c r="DY291" t="s">
        <v>234</v>
      </c>
      <c r="DZ291" t="s">
        <v>234</v>
      </c>
      <c r="EA291" t="s">
        <v>234</v>
      </c>
      <c r="EB291" t="s">
        <v>234</v>
      </c>
      <c r="EC291" t="s">
        <v>234</v>
      </c>
      <c r="ED291" t="s">
        <v>234</v>
      </c>
      <c r="EE291" t="s">
        <v>234</v>
      </c>
      <c r="EF291" t="s">
        <v>234</v>
      </c>
      <c r="EG291" t="s">
        <v>234</v>
      </c>
      <c r="EH291" t="s">
        <v>234</v>
      </c>
      <c r="EI291" t="s">
        <v>234</v>
      </c>
      <c r="EJ291" t="s">
        <v>234</v>
      </c>
      <c r="EK291" t="s">
        <v>234</v>
      </c>
      <c r="EL291" t="s">
        <v>234</v>
      </c>
      <c r="EM291" t="s">
        <v>234</v>
      </c>
      <c r="EN291" t="s">
        <v>241</v>
      </c>
      <c r="EO291" t="s">
        <v>234</v>
      </c>
      <c r="EP291" t="s">
        <v>234</v>
      </c>
      <c r="EQ291" t="s">
        <v>234</v>
      </c>
      <c r="ER291" t="s">
        <v>234</v>
      </c>
      <c r="ES291" t="s">
        <v>234</v>
      </c>
      <c r="ET291" t="s">
        <v>234</v>
      </c>
      <c r="EU291" t="s">
        <v>241</v>
      </c>
      <c r="EV291" t="s">
        <v>234</v>
      </c>
      <c r="EW291" t="s">
        <v>234</v>
      </c>
      <c r="EX291" t="s">
        <v>234</v>
      </c>
      <c r="EY291" t="s">
        <v>234</v>
      </c>
      <c r="EZ291" t="s">
        <v>234</v>
      </c>
      <c r="FA291" t="s">
        <v>234</v>
      </c>
      <c r="FB291" t="s">
        <v>234</v>
      </c>
      <c r="FC291" t="s">
        <v>234</v>
      </c>
      <c r="FD291" t="s">
        <v>234</v>
      </c>
      <c r="FE291" t="s">
        <v>234</v>
      </c>
      <c r="FF291" t="s">
        <v>234</v>
      </c>
      <c r="FG291" t="s">
        <v>234</v>
      </c>
      <c r="FH291" t="s">
        <v>234</v>
      </c>
      <c r="FI291" t="s">
        <v>234</v>
      </c>
      <c r="FJ291" t="s">
        <v>234</v>
      </c>
      <c r="FK291" t="s">
        <v>234</v>
      </c>
      <c r="FL291" t="s">
        <v>234</v>
      </c>
      <c r="FM291" t="s">
        <v>234</v>
      </c>
      <c r="FN291" t="s">
        <v>241</v>
      </c>
      <c r="FO291" t="s">
        <v>234</v>
      </c>
      <c r="FP291" t="s">
        <v>234</v>
      </c>
      <c r="FQ291" t="s">
        <v>234</v>
      </c>
      <c r="FR291" t="s">
        <v>234</v>
      </c>
      <c r="FU291" t="s">
        <v>234</v>
      </c>
      <c r="FV291" t="s">
        <v>234</v>
      </c>
      <c r="FW291" t="s">
        <v>234</v>
      </c>
      <c r="FX291" t="s">
        <v>234</v>
      </c>
      <c r="FY291" t="s">
        <v>234</v>
      </c>
      <c r="FZ291" t="s">
        <v>234</v>
      </c>
      <c r="GA291" t="s">
        <v>234</v>
      </c>
      <c r="GB291" t="s">
        <v>234</v>
      </c>
      <c r="GC291" t="s">
        <v>234</v>
      </c>
      <c r="GD291" t="s">
        <v>234</v>
      </c>
      <c r="GE291" t="s">
        <v>234</v>
      </c>
      <c r="GF291" t="s">
        <v>234</v>
      </c>
      <c r="GG291" t="s">
        <v>234</v>
      </c>
      <c r="GH291" t="s">
        <v>234</v>
      </c>
      <c r="GI291" t="s">
        <v>234</v>
      </c>
      <c r="GJ291" t="s">
        <v>234</v>
      </c>
      <c r="GK291" t="s">
        <v>234</v>
      </c>
      <c r="GL291" t="s">
        <v>234</v>
      </c>
      <c r="GM291" t="s">
        <v>234</v>
      </c>
      <c r="GN291" t="s">
        <v>234</v>
      </c>
      <c r="GO291" t="s">
        <v>234</v>
      </c>
      <c r="GP291" t="s">
        <v>234</v>
      </c>
      <c r="GQ291" t="s">
        <v>234</v>
      </c>
      <c r="GR291" t="s">
        <v>234</v>
      </c>
      <c r="GS291" t="s">
        <v>234</v>
      </c>
      <c r="GT291" t="s">
        <v>234</v>
      </c>
      <c r="GU291" t="s">
        <v>234</v>
      </c>
      <c r="GV291" t="s">
        <v>234</v>
      </c>
      <c r="GW291" t="s">
        <v>234</v>
      </c>
      <c r="GX291" t="s">
        <v>234</v>
      </c>
      <c r="GY291" t="s">
        <v>234</v>
      </c>
      <c r="GZ291" t="s">
        <v>234</v>
      </c>
      <c r="HA291" t="s">
        <v>234</v>
      </c>
      <c r="HB291" t="s">
        <v>234</v>
      </c>
      <c r="HC291" t="s">
        <v>237</v>
      </c>
      <c r="HD291" t="s">
        <v>234</v>
      </c>
      <c r="HE291" t="s">
        <v>234</v>
      </c>
      <c r="HF291" t="s">
        <v>234</v>
      </c>
      <c r="HG291" t="s">
        <v>234</v>
      </c>
      <c r="HH291" t="s">
        <v>234</v>
      </c>
      <c r="HI291" t="s">
        <v>234</v>
      </c>
      <c r="HJ291" t="s">
        <v>234</v>
      </c>
      <c r="HK291" t="s">
        <v>234</v>
      </c>
      <c r="HL291" t="s">
        <v>234</v>
      </c>
      <c r="HM291" t="s">
        <v>234</v>
      </c>
      <c r="HN291" t="s">
        <v>234</v>
      </c>
      <c r="HO291" t="s">
        <v>234</v>
      </c>
      <c r="HP291" t="s">
        <v>234</v>
      </c>
    </row>
    <row r="292" spans="1:233" x14ac:dyDescent="0.2">
      <c r="A292" t="s">
        <v>528</v>
      </c>
      <c r="B292" t="s">
        <v>234</v>
      </c>
      <c r="C292" t="s">
        <v>234</v>
      </c>
      <c r="D292" t="s">
        <v>234</v>
      </c>
      <c r="E292" t="s">
        <v>234</v>
      </c>
      <c r="F292" t="s">
        <v>234</v>
      </c>
      <c r="G292" t="s">
        <v>234</v>
      </c>
      <c r="H292" t="s">
        <v>234</v>
      </c>
      <c r="I292" t="s">
        <v>236</v>
      </c>
      <c r="J292" t="s">
        <v>234</v>
      </c>
      <c r="K292" t="s">
        <v>234</v>
      </c>
      <c r="L292" t="s">
        <v>234</v>
      </c>
      <c r="M292" t="s">
        <v>234</v>
      </c>
      <c r="N292" t="s">
        <v>234</v>
      </c>
      <c r="Q292" t="s">
        <v>234</v>
      </c>
      <c r="R292" t="s">
        <v>234</v>
      </c>
      <c r="S292" t="s">
        <v>234</v>
      </c>
      <c r="T292" t="s">
        <v>234</v>
      </c>
      <c r="U292" t="s">
        <v>234</v>
      </c>
      <c r="V292" t="s">
        <v>234</v>
      </c>
      <c r="W292" t="s">
        <v>236</v>
      </c>
      <c r="X292" t="s">
        <v>234</v>
      </c>
      <c r="Y292" t="s">
        <v>234</v>
      </c>
      <c r="Z292" t="s">
        <v>236</v>
      </c>
      <c r="AA292" t="s">
        <v>234</v>
      </c>
      <c r="AB292" t="s">
        <v>234</v>
      </c>
      <c r="AC292" t="s">
        <v>234</v>
      </c>
      <c r="AF292" t="s">
        <v>234</v>
      </c>
      <c r="AG292" t="s">
        <v>234</v>
      </c>
      <c r="AH292" t="s">
        <v>236</v>
      </c>
      <c r="AI292" t="s">
        <v>234</v>
      </c>
      <c r="AJ292" t="s">
        <v>234</v>
      </c>
      <c r="AK292" t="s">
        <v>234</v>
      </c>
      <c r="AL292" t="s">
        <v>234</v>
      </c>
      <c r="AM292" t="s">
        <v>234</v>
      </c>
      <c r="AN292" t="s">
        <v>234</v>
      </c>
      <c r="AO292" t="s">
        <v>234</v>
      </c>
      <c r="AP292" t="s">
        <v>234</v>
      </c>
      <c r="AQ292" t="s">
        <v>234</v>
      </c>
      <c r="AR292" t="s">
        <v>234</v>
      </c>
      <c r="AU292" t="s">
        <v>234</v>
      </c>
      <c r="AV292" t="s">
        <v>234</v>
      </c>
      <c r="AW292" t="s">
        <v>234</v>
      </c>
      <c r="AX292" t="s">
        <v>236</v>
      </c>
      <c r="AY292" t="s">
        <v>234</v>
      </c>
      <c r="AZ292" t="s">
        <v>234</v>
      </c>
      <c r="BA292" t="s">
        <v>234</v>
      </c>
      <c r="BB292" t="s">
        <v>234</v>
      </c>
      <c r="BC292" t="s">
        <v>234</v>
      </c>
      <c r="BD292" t="s">
        <v>234</v>
      </c>
      <c r="BE292" t="s">
        <v>234</v>
      </c>
      <c r="BH292" t="s">
        <v>234</v>
      </c>
      <c r="BI292" t="s">
        <v>234</v>
      </c>
      <c r="BJ292" t="s">
        <v>234</v>
      </c>
      <c r="BK292" t="s">
        <v>234</v>
      </c>
      <c r="BL292" t="s">
        <v>234</v>
      </c>
      <c r="BM292" t="s">
        <v>234</v>
      </c>
      <c r="BN292" t="s">
        <v>234</v>
      </c>
      <c r="BO292" t="s">
        <v>234</v>
      </c>
      <c r="BP292" t="s">
        <v>234</v>
      </c>
      <c r="BQ292" t="s">
        <v>234</v>
      </c>
      <c r="BR292" t="s">
        <v>234</v>
      </c>
      <c r="BS292" t="s">
        <v>234</v>
      </c>
      <c r="BT292" t="s">
        <v>236</v>
      </c>
      <c r="BW292" t="s">
        <v>234</v>
      </c>
      <c r="BX292" t="s">
        <v>234</v>
      </c>
      <c r="BY292" t="s">
        <v>234</v>
      </c>
      <c r="BZ292" t="s">
        <v>234</v>
      </c>
      <c r="CA292" t="s">
        <v>234</v>
      </c>
      <c r="CB292" t="s">
        <v>234</v>
      </c>
      <c r="CC292" t="s">
        <v>238</v>
      </c>
      <c r="CD292" t="s">
        <v>234</v>
      </c>
      <c r="CE292" t="s">
        <v>234</v>
      </c>
      <c r="CF292" t="s">
        <v>234</v>
      </c>
      <c r="CG292" t="s">
        <v>234</v>
      </c>
      <c r="CH292" t="s">
        <v>234</v>
      </c>
      <c r="CK292" t="s">
        <v>234</v>
      </c>
      <c r="CL292" t="s">
        <v>234</v>
      </c>
      <c r="CM292" t="s">
        <v>234</v>
      </c>
      <c r="CN292" t="s">
        <v>234</v>
      </c>
      <c r="CO292" t="s">
        <v>234</v>
      </c>
      <c r="CP292" t="s">
        <v>234</v>
      </c>
      <c r="CQ292" t="s">
        <v>234</v>
      </c>
      <c r="DF292" t="s">
        <v>234</v>
      </c>
      <c r="DG292" t="s">
        <v>234</v>
      </c>
      <c r="DH292" t="s">
        <v>234</v>
      </c>
      <c r="DI292" t="s">
        <v>234</v>
      </c>
      <c r="DJ292" t="s">
        <v>234</v>
      </c>
      <c r="DK292" t="s">
        <v>234</v>
      </c>
      <c r="DL292" t="s">
        <v>234</v>
      </c>
      <c r="DM292" t="s">
        <v>234</v>
      </c>
      <c r="DN292" t="s">
        <v>234</v>
      </c>
      <c r="DO292" t="s">
        <v>234</v>
      </c>
      <c r="DP292" t="s">
        <v>234</v>
      </c>
      <c r="DQ292" t="s">
        <v>234</v>
      </c>
      <c r="DR292" t="s">
        <v>234</v>
      </c>
      <c r="DS292" t="s">
        <v>234</v>
      </c>
      <c r="DT292" t="s">
        <v>234</v>
      </c>
      <c r="DX292" t="s">
        <v>234</v>
      </c>
      <c r="DY292" t="s">
        <v>234</v>
      </c>
      <c r="DZ292" t="s">
        <v>234</v>
      </c>
      <c r="EA292" t="s">
        <v>234</v>
      </c>
      <c r="EB292" t="s">
        <v>234</v>
      </c>
      <c r="EC292" t="s">
        <v>234</v>
      </c>
      <c r="ED292" t="s">
        <v>234</v>
      </c>
      <c r="EE292" t="s">
        <v>234</v>
      </c>
      <c r="EF292" t="s">
        <v>234</v>
      </c>
      <c r="EG292" t="s">
        <v>234</v>
      </c>
      <c r="EH292" t="s">
        <v>234</v>
      </c>
      <c r="EI292" t="s">
        <v>234</v>
      </c>
      <c r="EJ292" t="s">
        <v>234</v>
      </c>
      <c r="EK292" t="s">
        <v>234</v>
      </c>
      <c r="EL292" t="s">
        <v>234</v>
      </c>
      <c r="EM292" t="s">
        <v>234</v>
      </c>
      <c r="EN292" t="s">
        <v>234</v>
      </c>
      <c r="EO292" t="s">
        <v>234</v>
      </c>
      <c r="EP292" t="s">
        <v>234</v>
      </c>
      <c r="EQ292" t="s">
        <v>234</v>
      </c>
      <c r="ER292" t="s">
        <v>234</v>
      </c>
      <c r="ES292" t="s">
        <v>234</v>
      </c>
      <c r="ET292" t="s">
        <v>234</v>
      </c>
      <c r="EU292" t="s">
        <v>234</v>
      </c>
      <c r="EV292" t="s">
        <v>234</v>
      </c>
      <c r="EW292" t="s">
        <v>234</v>
      </c>
      <c r="EX292" t="s">
        <v>234</v>
      </c>
      <c r="EY292" t="s">
        <v>234</v>
      </c>
      <c r="EZ292" t="s">
        <v>234</v>
      </c>
      <c r="FA292" t="s">
        <v>234</v>
      </c>
      <c r="FB292" t="s">
        <v>234</v>
      </c>
      <c r="FC292" t="s">
        <v>234</v>
      </c>
      <c r="FD292" t="s">
        <v>234</v>
      </c>
      <c r="FE292" t="s">
        <v>234</v>
      </c>
      <c r="FF292" t="s">
        <v>234</v>
      </c>
      <c r="FG292" t="s">
        <v>234</v>
      </c>
      <c r="FH292" t="s">
        <v>234</v>
      </c>
      <c r="FI292" t="s">
        <v>234</v>
      </c>
      <c r="FJ292" t="s">
        <v>234</v>
      </c>
      <c r="FK292" t="s">
        <v>234</v>
      </c>
      <c r="FL292" t="s">
        <v>234</v>
      </c>
      <c r="FM292" t="s">
        <v>234</v>
      </c>
      <c r="FN292" t="s">
        <v>234</v>
      </c>
      <c r="FO292" t="s">
        <v>234</v>
      </c>
      <c r="FP292" t="s">
        <v>234</v>
      </c>
      <c r="FQ292" t="s">
        <v>234</v>
      </c>
      <c r="FR292" t="s">
        <v>234</v>
      </c>
      <c r="FU292" t="s">
        <v>234</v>
      </c>
      <c r="FV292" t="s">
        <v>234</v>
      </c>
      <c r="FW292" t="s">
        <v>234</v>
      </c>
      <c r="FX292" t="s">
        <v>234</v>
      </c>
      <c r="FY292" t="s">
        <v>234</v>
      </c>
      <c r="FZ292" t="s">
        <v>234</v>
      </c>
      <c r="GA292" t="s">
        <v>234</v>
      </c>
      <c r="GB292" t="s">
        <v>234</v>
      </c>
      <c r="GC292" t="s">
        <v>234</v>
      </c>
      <c r="GD292" t="s">
        <v>234</v>
      </c>
      <c r="GE292" t="s">
        <v>234</v>
      </c>
      <c r="GF292" t="s">
        <v>234</v>
      </c>
      <c r="GG292" t="s">
        <v>234</v>
      </c>
      <c r="GH292" t="s">
        <v>234</v>
      </c>
      <c r="GI292" t="s">
        <v>234</v>
      </c>
      <c r="GJ292" t="s">
        <v>234</v>
      </c>
      <c r="GK292" t="s">
        <v>234</v>
      </c>
      <c r="GL292" t="s">
        <v>234</v>
      </c>
      <c r="GM292" t="s">
        <v>234</v>
      </c>
      <c r="GN292" t="s">
        <v>234</v>
      </c>
      <c r="GO292" t="s">
        <v>234</v>
      </c>
      <c r="GP292" t="s">
        <v>234</v>
      </c>
      <c r="GQ292" t="s">
        <v>234</v>
      </c>
      <c r="GR292" t="s">
        <v>234</v>
      </c>
      <c r="GS292" t="s">
        <v>234</v>
      </c>
      <c r="GT292" t="s">
        <v>234</v>
      </c>
      <c r="GU292" t="s">
        <v>234</v>
      </c>
      <c r="GV292" t="s">
        <v>234</v>
      </c>
      <c r="GW292" t="s">
        <v>234</v>
      </c>
      <c r="GX292" t="s">
        <v>234</v>
      </c>
      <c r="GY292" t="s">
        <v>234</v>
      </c>
      <c r="GZ292" t="s">
        <v>234</v>
      </c>
      <c r="HA292" t="s">
        <v>234</v>
      </c>
      <c r="HB292" t="s">
        <v>234</v>
      </c>
      <c r="HC292" t="s">
        <v>234</v>
      </c>
      <c r="HD292" t="s">
        <v>234</v>
      </c>
      <c r="HE292" t="s">
        <v>234</v>
      </c>
      <c r="HF292" t="s">
        <v>234</v>
      </c>
      <c r="HG292" t="s">
        <v>234</v>
      </c>
      <c r="HH292" t="s">
        <v>234</v>
      </c>
      <c r="HI292" t="s">
        <v>234</v>
      </c>
      <c r="HJ292" t="s">
        <v>234</v>
      </c>
      <c r="HK292" t="s">
        <v>234</v>
      </c>
      <c r="HL292" t="s">
        <v>234</v>
      </c>
      <c r="HM292" t="s">
        <v>234</v>
      </c>
      <c r="HN292" t="s">
        <v>234</v>
      </c>
      <c r="HO292" t="s">
        <v>234</v>
      </c>
      <c r="HP292" t="s">
        <v>234</v>
      </c>
    </row>
    <row r="293" spans="1:233" x14ac:dyDescent="0.2">
      <c r="A293" t="s">
        <v>529</v>
      </c>
      <c r="B293" t="s">
        <v>234</v>
      </c>
      <c r="C293" t="s">
        <v>234</v>
      </c>
      <c r="D293" t="s">
        <v>234</v>
      </c>
      <c r="E293" t="s">
        <v>234</v>
      </c>
      <c r="F293" t="s">
        <v>241</v>
      </c>
      <c r="G293" t="s">
        <v>234</v>
      </c>
      <c r="H293" t="s">
        <v>234</v>
      </c>
      <c r="I293" t="s">
        <v>236</v>
      </c>
      <c r="J293" t="s">
        <v>234</v>
      </c>
      <c r="K293" t="s">
        <v>234</v>
      </c>
      <c r="L293" t="s">
        <v>234</v>
      </c>
      <c r="M293" t="s">
        <v>234</v>
      </c>
      <c r="N293" t="s">
        <v>234</v>
      </c>
      <c r="Q293" t="s">
        <v>234</v>
      </c>
      <c r="R293" t="s">
        <v>234</v>
      </c>
      <c r="S293" t="s">
        <v>234</v>
      </c>
      <c r="T293" t="s">
        <v>234</v>
      </c>
      <c r="U293" t="s">
        <v>234</v>
      </c>
      <c r="V293" t="s">
        <v>234</v>
      </c>
      <c r="W293" t="s">
        <v>236</v>
      </c>
      <c r="X293" t="s">
        <v>234</v>
      </c>
      <c r="Y293" t="s">
        <v>234</v>
      </c>
      <c r="Z293" t="s">
        <v>236</v>
      </c>
      <c r="AA293" t="s">
        <v>234</v>
      </c>
      <c r="AB293" t="s">
        <v>234</v>
      </c>
      <c r="AC293" t="s">
        <v>234</v>
      </c>
      <c r="AF293" t="s">
        <v>234</v>
      </c>
      <c r="AG293" t="s">
        <v>234</v>
      </c>
      <c r="AH293" t="s">
        <v>236</v>
      </c>
      <c r="AI293" t="s">
        <v>234</v>
      </c>
      <c r="AJ293" t="s">
        <v>234</v>
      </c>
      <c r="AK293" t="s">
        <v>234</v>
      </c>
      <c r="AL293" t="s">
        <v>241</v>
      </c>
      <c r="AM293" t="s">
        <v>234</v>
      </c>
      <c r="AN293" t="s">
        <v>237</v>
      </c>
      <c r="AO293" t="s">
        <v>234</v>
      </c>
      <c r="AP293" t="s">
        <v>234</v>
      </c>
      <c r="AQ293" t="s">
        <v>234</v>
      </c>
      <c r="AR293" t="s">
        <v>241</v>
      </c>
      <c r="AU293" t="s">
        <v>234</v>
      </c>
      <c r="AV293" t="s">
        <v>234</v>
      </c>
      <c r="AW293" t="s">
        <v>234</v>
      </c>
      <c r="AX293" t="s">
        <v>236</v>
      </c>
      <c r="AY293" t="s">
        <v>234</v>
      </c>
      <c r="AZ293" t="s">
        <v>234</v>
      </c>
      <c r="BA293" t="s">
        <v>234</v>
      </c>
      <c r="BB293" t="s">
        <v>234</v>
      </c>
      <c r="BC293" t="s">
        <v>234</v>
      </c>
      <c r="BD293" t="s">
        <v>234</v>
      </c>
      <c r="BE293" t="s">
        <v>234</v>
      </c>
      <c r="BH293" t="s">
        <v>234</v>
      </c>
      <c r="BI293" t="s">
        <v>234</v>
      </c>
      <c r="BJ293" t="s">
        <v>234</v>
      </c>
      <c r="BK293" t="s">
        <v>237</v>
      </c>
      <c r="BL293" t="s">
        <v>234</v>
      </c>
      <c r="BM293" t="s">
        <v>234</v>
      </c>
      <c r="BN293" t="s">
        <v>234</v>
      </c>
      <c r="BO293" t="s">
        <v>234</v>
      </c>
      <c r="BP293" t="s">
        <v>234</v>
      </c>
      <c r="BQ293" t="s">
        <v>234</v>
      </c>
      <c r="BR293" t="s">
        <v>234</v>
      </c>
      <c r="BS293" t="s">
        <v>234</v>
      </c>
      <c r="BT293" t="s">
        <v>236</v>
      </c>
      <c r="BW293" t="s">
        <v>234</v>
      </c>
      <c r="BX293" t="s">
        <v>234</v>
      </c>
      <c r="BY293" t="s">
        <v>234</v>
      </c>
      <c r="BZ293" t="s">
        <v>234</v>
      </c>
      <c r="CA293" t="s">
        <v>234</v>
      </c>
      <c r="CB293" t="s">
        <v>234</v>
      </c>
      <c r="CC293" t="s">
        <v>238</v>
      </c>
      <c r="CD293" t="s">
        <v>234</v>
      </c>
      <c r="CE293" t="s">
        <v>234</v>
      </c>
      <c r="CF293" t="s">
        <v>234</v>
      </c>
      <c r="CG293" t="s">
        <v>234</v>
      </c>
      <c r="CH293" t="s">
        <v>234</v>
      </c>
      <c r="CK293" t="s">
        <v>234</v>
      </c>
      <c r="CL293" t="s">
        <v>234</v>
      </c>
      <c r="CM293" t="s">
        <v>234</v>
      </c>
      <c r="CN293" t="s">
        <v>234</v>
      </c>
      <c r="CO293" t="s">
        <v>241</v>
      </c>
      <c r="CP293" t="s">
        <v>234</v>
      </c>
      <c r="CQ293" t="s">
        <v>234</v>
      </c>
      <c r="DF293" t="s">
        <v>234</v>
      </c>
      <c r="DG293" t="s">
        <v>234</v>
      </c>
      <c r="DH293" t="s">
        <v>234</v>
      </c>
      <c r="DI293" t="s">
        <v>234</v>
      </c>
      <c r="DJ293" t="s">
        <v>234</v>
      </c>
      <c r="DK293" t="s">
        <v>234</v>
      </c>
      <c r="DL293" t="s">
        <v>234</v>
      </c>
      <c r="DM293" t="s">
        <v>234</v>
      </c>
      <c r="DN293" t="s">
        <v>234</v>
      </c>
      <c r="DO293" t="s">
        <v>234</v>
      </c>
      <c r="DP293" t="s">
        <v>241</v>
      </c>
      <c r="DQ293" t="s">
        <v>234</v>
      </c>
      <c r="DR293" t="s">
        <v>234</v>
      </c>
      <c r="DS293" t="s">
        <v>234</v>
      </c>
      <c r="DT293" t="s">
        <v>234</v>
      </c>
      <c r="DX293" t="s">
        <v>234</v>
      </c>
      <c r="DY293" t="s">
        <v>234</v>
      </c>
      <c r="DZ293" t="s">
        <v>234</v>
      </c>
      <c r="EA293" t="s">
        <v>234</v>
      </c>
      <c r="EB293" t="s">
        <v>236</v>
      </c>
      <c r="EC293" t="s">
        <v>234</v>
      </c>
      <c r="ED293" t="s">
        <v>234</v>
      </c>
      <c r="EE293" t="s">
        <v>234</v>
      </c>
      <c r="EF293" t="s">
        <v>234</v>
      </c>
      <c r="EG293" t="s">
        <v>234</v>
      </c>
      <c r="EH293" t="s">
        <v>234</v>
      </c>
      <c r="EI293" t="s">
        <v>234</v>
      </c>
      <c r="EJ293" t="s">
        <v>234</v>
      </c>
      <c r="EK293" t="s">
        <v>234</v>
      </c>
      <c r="EL293" t="s">
        <v>234</v>
      </c>
      <c r="EM293" t="s">
        <v>234</v>
      </c>
      <c r="EN293" t="s">
        <v>234</v>
      </c>
      <c r="EO293" t="s">
        <v>234</v>
      </c>
      <c r="EP293" t="s">
        <v>234</v>
      </c>
      <c r="EQ293" t="s">
        <v>234</v>
      </c>
      <c r="ER293" t="s">
        <v>234</v>
      </c>
      <c r="ES293" t="s">
        <v>234</v>
      </c>
      <c r="ET293" t="s">
        <v>234</v>
      </c>
      <c r="EU293" t="s">
        <v>234</v>
      </c>
      <c r="EV293" t="s">
        <v>234</v>
      </c>
      <c r="EW293" t="s">
        <v>234</v>
      </c>
      <c r="EX293" t="s">
        <v>234</v>
      </c>
      <c r="EY293" t="s">
        <v>234</v>
      </c>
      <c r="EZ293" t="s">
        <v>234</v>
      </c>
      <c r="FA293" t="s">
        <v>234</v>
      </c>
      <c r="FB293" t="s">
        <v>234</v>
      </c>
      <c r="FC293" t="s">
        <v>234</v>
      </c>
      <c r="FD293" t="s">
        <v>234</v>
      </c>
      <c r="FE293" t="s">
        <v>234</v>
      </c>
      <c r="FF293" t="s">
        <v>234</v>
      </c>
      <c r="FG293" t="s">
        <v>234</v>
      </c>
      <c r="FH293" t="s">
        <v>237</v>
      </c>
      <c r="FI293" t="s">
        <v>234</v>
      </c>
      <c r="FJ293" t="s">
        <v>234</v>
      </c>
      <c r="FK293" t="s">
        <v>234</v>
      </c>
      <c r="FL293" t="s">
        <v>234</v>
      </c>
      <c r="FM293" t="s">
        <v>234</v>
      </c>
      <c r="FN293" t="s">
        <v>234</v>
      </c>
      <c r="FO293" t="s">
        <v>234</v>
      </c>
      <c r="FP293" t="s">
        <v>234</v>
      </c>
      <c r="FQ293" t="s">
        <v>234</v>
      </c>
      <c r="FR293" t="s">
        <v>234</v>
      </c>
      <c r="FU293" t="s">
        <v>234</v>
      </c>
      <c r="FV293" t="s">
        <v>234</v>
      </c>
      <c r="FW293" t="s">
        <v>234</v>
      </c>
      <c r="FX293" t="s">
        <v>234</v>
      </c>
      <c r="FY293" t="s">
        <v>234</v>
      </c>
      <c r="FZ293" t="s">
        <v>234</v>
      </c>
      <c r="GA293" t="s">
        <v>234</v>
      </c>
      <c r="GB293" t="s">
        <v>234</v>
      </c>
      <c r="GC293" t="s">
        <v>234</v>
      </c>
      <c r="GD293" t="s">
        <v>234</v>
      </c>
      <c r="GE293" t="s">
        <v>234</v>
      </c>
      <c r="GF293" t="s">
        <v>234</v>
      </c>
      <c r="GG293" t="s">
        <v>241</v>
      </c>
      <c r="GH293" t="s">
        <v>241</v>
      </c>
      <c r="GI293" t="s">
        <v>234</v>
      </c>
      <c r="GJ293" t="s">
        <v>241</v>
      </c>
      <c r="GK293" t="s">
        <v>234</v>
      </c>
      <c r="GL293" t="s">
        <v>241</v>
      </c>
      <c r="GM293" t="s">
        <v>234</v>
      </c>
      <c r="GN293" t="s">
        <v>234</v>
      </c>
      <c r="GO293" t="s">
        <v>234</v>
      </c>
      <c r="GP293" t="s">
        <v>234</v>
      </c>
      <c r="GQ293" t="s">
        <v>234</v>
      </c>
      <c r="GR293" t="s">
        <v>234</v>
      </c>
      <c r="GS293" t="s">
        <v>234</v>
      </c>
      <c r="GT293" t="s">
        <v>234</v>
      </c>
      <c r="GU293" t="s">
        <v>234</v>
      </c>
      <c r="GV293" t="s">
        <v>234</v>
      </c>
      <c r="GW293" t="s">
        <v>234</v>
      </c>
      <c r="GX293" t="s">
        <v>234</v>
      </c>
      <c r="GY293" t="s">
        <v>234</v>
      </c>
      <c r="GZ293" t="s">
        <v>234</v>
      </c>
      <c r="HA293" t="s">
        <v>234</v>
      </c>
      <c r="HB293" t="s">
        <v>234</v>
      </c>
      <c r="HC293" t="s">
        <v>234</v>
      </c>
      <c r="HD293" t="s">
        <v>234</v>
      </c>
      <c r="HE293" t="s">
        <v>234</v>
      </c>
      <c r="HF293" t="s">
        <v>234</v>
      </c>
      <c r="HG293" t="s">
        <v>234</v>
      </c>
      <c r="HH293" t="s">
        <v>234</v>
      </c>
      <c r="HI293" t="s">
        <v>234</v>
      </c>
      <c r="HJ293" t="s">
        <v>234</v>
      </c>
      <c r="HK293" t="s">
        <v>234</v>
      </c>
      <c r="HL293" t="s">
        <v>234</v>
      </c>
      <c r="HM293" t="s">
        <v>234</v>
      </c>
      <c r="HN293" t="s">
        <v>234</v>
      </c>
      <c r="HO293" t="s">
        <v>234</v>
      </c>
      <c r="HP293" t="s">
        <v>234</v>
      </c>
    </row>
    <row r="294" spans="1:233" x14ac:dyDescent="0.2">
      <c r="A294" t="s">
        <v>530</v>
      </c>
      <c r="B294" t="s">
        <v>237</v>
      </c>
      <c r="C294" t="s">
        <v>237</v>
      </c>
      <c r="D294" t="s">
        <v>234</v>
      </c>
      <c r="E294" t="s">
        <v>234</v>
      </c>
      <c r="F294" t="s">
        <v>237</v>
      </c>
      <c r="G294" t="s">
        <v>234</v>
      </c>
      <c r="H294" t="s">
        <v>237</v>
      </c>
      <c r="I294" t="s">
        <v>234</v>
      </c>
      <c r="J294" t="s">
        <v>237</v>
      </c>
      <c r="K294" t="s">
        <v>237</v>
      </c>
      <c r="L294" t="s">
        <v>237</v>
      </c>
      <c r="M294" t="s">
        <v>237</v>
      </c>
      <c r="N294" t="s">
        <v>237</v>
      </c>
      <c r="Q294" t="s">
        <v>237</v>
      </c>
      <c r="R294" t="s">
        <v>237</v>
      </c>
      <c r="S294" t="s">
        <v>237</v>
      </c>
      <c r="T294" t="s">
        <v>237</v>
      </c>
      <c r="U294" t="s">
        <v>237</v>
      </c>
      <c r="V294" t="s">
        <v>237</v>
      </c>
      <c r="W294" t="s">
        <v>236</v>
      </c>
      <c r="X294" t="s">
        <v>234</v>
      </c>
      <c r="Y294" t="s">
        <v>237</v>
      </c>
      <c r="Z294" t="s">
        <v>236</v>
      </c>
      <c r="AA294" t="s">
        <v>237</v>
      </c>
      <c r="AB294" t="s">
        <v>237</v>
      </c>
      <c r="AC294" t="s">
        <v>237</v>
      </c>
      <c r="AF294" t="s">
        <v>237</v>
      </c>
      <c r="AG294" t="s">
        <v>237</v>
      </c>
      <c r="AH294" t="s">
        <v>236</v>
      </c>
      <c r="AI294" t="s">
        <v>237</v>
      </c>
      <c r="AJ294" t="s">
        <v>237</v>
      </c>
      <c r="AK294" t="s">
        <v>237</v>
      </c>
      <c r="AL294" t="s">
        <v>237</v>
      </c>
      <c r="AM294" t="s">
        <v>237</v>
      </c>
      <c r="AN294" t="s">
        <v>237</v>
      </c>
      <c r="AO294" t="s">
        <v>237</v>
      </c>
      <c r="AP294" t="s">
        <v>237</v>
      </c>
      <c r="AQ294" t="s">
        <v>237</v>
      </c>
      <c r="AR294" t="s">
        <v>237</v>
      </c>
      <c r="AU294" t="s">
        <v>241</v>
      </c>
      <c r="AV294" t="s">
        <v>234</v>
      </c>
      <c r="AW294" t="s">
        <v>237</v>
      </c>
      <c r="AX294" t="s">
        <v>236</v>
      </c>
      <c r="AY294" t="s">
        <v>234</v>
      </c>
      <c r="AZ294" t="s">
        <v>234</v>
      </c>
      <c r="BA294" t="s">
        <v>234</v>
      </c>
      <c r="BB294" t="s">
        <v>234</v>
      </c>
      <c r="BC294" t="s">
        <v>234</v>
      </c>
      <c r="BD294" t="s">
        <v>234</v>
      </c>
      <c r="BE294" t="s">
        <v>234</v>
      </c>
      <c r="BH294" t="s">
        <v>234</v>
      </c>
      <c r="BI294" t="s">
        <v>234</v>
      </c>
      <c r="BJ294" t="s">
        <v>237</v>
      </c>
      <c r="BK294" t="s">
        <v>237</v>
      </c>
      <c r="BL294" t="s">
        <v>234</v>
      </c>
      <c r="BM294" t="s">
        <v>234</v>
      </c>
      <c r="BN294" t="s">
        <v>234</v>
      </c>
      <c r="BO294" t="s">
        <v>234</v>
      </c>
      <c r="BP294" t="s">
        <v>234</v>
      </c>
      <c r="BQ294" t="s">
        <v>237</v>
      </c>
      <c r="BR294" t="s">
        <v>234</v>
      </c>
      <c r="BS294" t="s">
        <v>234</v>
      </c>
      <c r="BT294" t="s">
        <v>236</v>
      </c>
      <c r="BW294" t="s">
        <v>234</v>
      </c>
      <c r="BX294" t="s">
        <v>234</v>
      </c>
      <c r="BY294" t="s">
        <v>234</v>
      </c>
      <c r="BZ294" t="s">
        <v>234</v>
      </c>
      <c r="CA294" t="s">
        <v>234</v>
      </c>
      <c r="CB294" t="s">
        <v>234</v>
      </c>
      <c r="CC294" t="s">
        <v>238</v>
      </c>
      <c r="CD294" t="s">
        <v>237</v>
      </c>
      <c r="CE294" t="s">
        <v>237</v>
      </c>
      <c r="CF294" t="s">
        <v>237</v>
      </c>
      <c r="CG294" t="s">
        <v>237</v>
      </c>
      <c r="CH294" t="s">
        <v>234</v>
      </c>
      <c r="CK294" t="s">
        <v>237</v>
      </c>
      <c r="CL294" t="s">
        <v>237</v>
      </c>
      <c r="CM294" t="s">
        <v>237</v>
      </c>
      <c r="CN294" t="s">
        <v>237</v>
      </c>
      <c r="CO294" t="s">
        <v>237</v>
      </c>
      <c r="CP294" t="s">
        <v>237</v>
      </c>
      <c r="CQ294" t="s">
        <v>237</v>
      </c>
      <c r="DF294" t="s">
        <v>234</v>
      </c>
      <c r="DG294" t="s">
        <v>234</v>
      </c>
      <c r="DH294" t="s">
        <v>234</v>
      </c>
      <c r="DI294" t="s">
        <v>234</v>
      </c>
      <c r="DJ294" t="s">
        <v>234</v>
      </c>
      <c r="DK294" t="s">
        <v>234</v>
      </c>
      <c r="DL294" t="s">
        <v>234</v>
      </c>
      <c r="DM294" t="s">
        <v>234</v>
      </c>
      <c r="DN294" t="s">
        <v>234</v>
      </c>
      <c r="DO294" t="s">
        <v>237</v>
      </c>
      <c r="DP294" t="s">
        <v>237</v>
      </c>
      <c r="DQ294" t="s">
        <v>237</v>
      </c>
      <c r="DR294" t="s">
        <v>237</v>
      </c>
      <c r="DS294" t="s">
        <v>237</v>
      </c>
      <c r="DT294" t="s">
        <v>237</v>
      </c>
      <c r="DX294" t="s">
        <v>234</v>
      </c>
      <c r="DY294" t="s">
        <v>237</v>
      </c>
      <c r="DZ294" t="s">
        <v>241</v>
      </c>
      <c r="EA294" t="s">
        <v>234</v>
      </c>
      <c r="EB294" t="s">
        <v>234</v>
      </c>
      <c r="EC294" t="s">
        <v>234</v>
      </c>
      <c r="ED294" t="s">
        <v>234</v>
      </c>
      <c r="EE294" t="s">
        <v>234</v>
      </c>
      <c r="EF294" t="s">
        <v>234</v>
      </c>
      <c r="EG294" t="s">
        <v>234</v>
      </c>
      <c r="EH294" t="s">
        <v>234</v>
      </c>
      <c r="EI294" t="s">
        <v>234</v>
      </c>
      <c r="EJ294" t="s">
        <v>234</v>
      </c>
      <c r="EK294" t="s">
        <v>241</v>
      </c>
      <c r="EL294" t="s">
        <v>241</v>
      </c>
      <c r="EM294" t="s">
        <v>241</v>
      </c>
      <c r="EN294" t="s">
        <v>241</v>
      </c>
      <c r="EO294" t="s">
        <v>234</v>
      </c>
      <c r="EP294" t="s">
        <v>234</v>
      </c>
      <c r="EQ294" t="s">
        <v>234</v>
      </c>
      <c r="ER294" t="s">
        <v>234</v>
      </c>
      <c r="ES294" t="s">
        <v>234</v>
      </c>
      <c r="ET294" t="s">
        <v>234</v>
      </c>
      <c r="EU294" t="s">
        <v>234</v>
      </c>
      <c r="EV294" t="s">
        <v>234</v>
      </c>
      <c r="EW294" t="s">
        <v>234</v>
      </c>
      <c r="EX294" t="s">
        <v>234</v>
      </c>
      <c r="EY294" t="s">
        <v>234</v>
      </c>
      <c r="EZ294" t="s">
        <v>234</v>
      </c>
      <c r="FA294" t="s">
        <v>234</v>
      </c>
      <c r="FB294" t="s">
        <v>234</v>
      </c>
      <c r="FC294" t="s">
        <v>234</v>
      </c>
      <c r="FD294" t="s">
        <v>234</v>
      </c>
      <c r="FE294" t="s">
        <v>234</v>
      </c>
      <c r="FF294" t="s">
        <v>234</v>
      </c>
      <c r="FG294" t="s">
        <v>237</v>
      </c>
      <c r="FH294" t="s">
        <v>237</v>
      </c>
      <c r="FI294" t="s">
        <v>237</v>
      </c>
      <c r="FJ294" t="s">
        <v>237</v>
      </c>
      <c r="FK294" t="s">
        <v>237</v>
      </c>
      <c r="FL294" t="s">
        <v>237</v>
      </c>
      <c r="FM294" t="s">
        <v>237</v>
      </c>
      <c r="FN294" t="s">
        <v>237</v>
      </c>
      <c r="FO294" t="s">
        <v>234</v>
      </c>
      <c r="FP294" t="s">
        <v>237</v>
      </c>
      <c r="FQ294" t="s">
        <v>237</v>
      </c>
      <c r="FR294" t="s">
        <v>237</v>
      </c>
      <c r="FU294" t="s">
        <v>234</v>
      </c>
      <c r="FV294" t="s">
        <v>234</v>
      </c>
      <c r="FW294" t="s">
        <v>234</v>
      </c>
      <c r="FX294" t="s">
        <v>234</v>
      </c>
      <c r="FY294" t="s">
        <v>234</v>
      </c>
      <c r="FZ294" t="s">
        <v>234</v>
      </c>
      <c r="GA294" t="s">
        <v>234</v>
      </c>
      <c r="GB294" t="s">
        <v>234</v>
      </c>
      <c r="GC294" t="s">
        <v>234</v>
      </c>
      <c r="GD294" t="s">
        <v>234</v>
      </c>
      <c r="GE294" t="s">
        <v>234</v>
      </c>
      <c r="GF294" t="s">
        <v>234</v>
      </c>
      <c r="GG294" t="s">
        <v>241</v>
      </c>
      <c r="GH294" t="s">
        <v>241</v>
      </c>
      <c r="GI294" t="s">
        <v>234</v>
      </c>
      <c r="GJ294" t="s">
        <v>234</v>
      </c>
      <c r="GK294" t="s">
        <v>241</v>
      </c>
      <c r="GL294" t="s">
        <v>234</v>
      </c>
      <c r="GM294" t="s">
        <v>234</v>
      </c>
      <c r="GN294" t="s">
        <v>234</v>
      </c>
      <c r="GO294" t="s">
        <v>234</v>
      </c>
      <c r="GP294" t="s">
        <v>234</v>
      </c>
      <c r="GQ294" t="s">
        <v>234</v>
      </c>
      <c r="GR294" t="s">
        <v>234</v>
      </c>
      <c r="GS294" t="s">
        <v>237</v>
      </c>
      <c r="GT294" t="s">
        <v>237</v>
      </c>
      <c r="GU294" t="s">
        <v>234</v>
      </c>
      <c r="GV294" t="s">
        <v>234</v>
      </c>
      <c r="GW294" t="s">
        <v>234</v>
      </c>
      <c r="GX294" t="s">
        <v>234</v>
      </c>
      <c r="GY294" t="s">
        <v>234</v>
      </c>
      <c r="GZ294" t="s">
        <v>234</v>
      </c>
      <c r="HA294" t="s">
        <v>234</v>
      </c>
      <c r="HB294" t="s">
        <v>234</v>
      </c>
      <c r="HC294" t="s">
        <v>234</v>
      </c>
      <c r="HD294" t="s">
        <v>234</v>
      </c>
      <c r="HE294" t="s">
        <v>237</v>
      </c>
      <c r="HF294" t="s">
        <v>237</v>
      </c>
      <c r="HG294" t="s">
        <v>237</v>
      </c>
      <c r="HH294" t="s">
        <v>237</v>
      </c>
      <c r="HI294" t="s">
        <v>237</v>
      </c>
      <c r="HJ294" t="s">
        <v>234</v>
      </c>
      <c r="HK294" t="s">
        <v>237</v>
      </c>
      <c r="HL294" t="s">
        <v>237</v>
      </c>
      <c r="HM294" t="s">
        <v>237</v>
      </c>
      <c r="HN294" t="s">
        <v>237</v>
      </c>
      <c r="HO294" t="s">
        <v>237</v>
      </c>
      <c r="HP294" t="s">
        <v>237</v>
      </c>
    </row>
    <row r="295" spans="1:233" x14ac:dyDescent="0.2">
      <c r="A295" t="s">
        <v>531</v>
      </c>
      <c r="B295" t="s">
        <v>237</v>
      </c>
      <c r="C295" t="s">
        <v>237</v>
      </c>
      <c r="D295" t="s">
        <v>234</v>
      </c>
      <c r="E295" t="s">
        <v>234</v>
      </c>
      <c r="F295" t="s">
        <v>237</v>
      </c>
      <c r="G295" t="s">
        <v>234</v>
      </c>
      <c r="H295" t="s">
        <v>237</v>
      </c>
      <c r="I295" t="s">
        <v>235</v>
      </c>
      <c r="J295" t="s">
        <v>237</v>
      </c>
      <c r="K295" t="s">
        <v>237</v>
      </c>
      <c r="L295" t="s">
        <v>237</v>
      </c>
      <c r="M295" t="s">
        <v>237</v>
      </c>
      <c r="N295" t="s">
        <v>237</v>
      </c>
      <c r="Q295" t="s">
        <v>237</v>
      </c>
      <c r="R295" t="s">
        <v>237</v>
      </c>
      <c r="S295" t="s">
        <v>237</v>
      </c>
      <c r="T295" t="s">
        <v>237</v>
      </c>
      <c r="U295" t="s">
        <v>237</v>
      </c>
      <c r="V295" t="s">
        <v>237</v>
      </c>
      <c r="W295" t="s">
        <v>236</v>
      </c>
      <c r="X295" t="s">
        <v>234</v>
      </c>
      <c r="Y295" t="s">
        <v>237</v>
      </c>
      <c r="Z295" t="s">
        <v>236</v>
      </c>
      <c r="AA295" t="s">
        <v>237</v>
      </c>
      <c r="AB295" t="s">
        <v>237</v>
      </c>
      <c r="AC295" t="s">
        <v>237</v>
      </c>
      <c r="AF295" t="s">
        <v>237</v>
      </c>
      <c r="AG295" t="s">
        <v>237</v>
      </c>
      <c r="AH295" t="s">
        <v>236</v>
      </c>
      <c r="AI295" t="s">
        <v>237</v>
      </c>
      <c r="AJ295" t="s">
        <v>237</v>
      </c>
      <c r="AK295" t="s">
        <v>237</v>
      </c>
      <c r="AL295" t="s">
        <v>237</v>
      </c>
      <c r="AM295" t="s">
        <v>237</v>
      </c>
      <c r="AN295" t="s">
        <v>237</v>
      </c>
      <c r="AO295" t="s">
        <v>237</v>
      </c>
      <c r="AP295" t="s">
        <v>237</v>
      </c>
      <c r="AQ295" t="s">
        <v>237</v>
      </c>
      <c r="AR295" t="s">
        <v>237</v>
      </c>
      <c r="AU295" t="s">
        <v>234</v>
      </c>
      <c r="AV295" t="s">
        <v>234</v>
      </c>
      <c r="AW295" t="s">
        <v>237</v>
      </c>
      <c r="AX295" t="s">
        <v>236</v>
      </c>
      <c r="AY295" t="s">
        <v>234</v>
      </c>
      <c r="AZ295" t="s">
        <v>234</v>
      </c>
      <c r="BA295" t="s">
        <v>234</v>
      </c>
      <c r="BB295" t="s">
        <v>234</v>
      </c>
      <c r="BC295" t="s">
        <v>234</v>
      </c>
      <c r="BD295" t="s">
        <v>234</v>
      </c>
      <c r="BE295" t="s">
        <v>234</v>
      </c>
      <c r="BH295" t="s">
        <v>234</v>
      </c>
      <c r="BI295" t="s">
        <v>234</v>
      </c>
      <c r="BJ295" t="s">
        <v>237</v>
      </c>
      <c r="BK295" t="s">
        <v>237</v>
      </c>
      <c r="BL295" t="s">
        <v>234</v>
      </c>
      <c r="BM295" t="s">
        <v>234</v>
      </c>
      <c r="BN295" t="s">
        <v>234</v>
      </c>
      <c r="BO295" t="s">
        <v>234</v>
      </c>
      <c r="BP295" t="s">
        <v>234</v>
      </c>
      <c r="BQ295" t="s">
        <v>237</v>
      </c>
      <c r="BR295" t="s">
        <v>234</v>
      </c>
      <c r="BS295" t="s">
        <v>234</v>
      </c>
      <c r="BT295" t="s">
        <v>236</v>
      </c>
      <c r="BW295" t="s">
        <v>234</v>
      </c>
      <c r="BX295" t="s">
        <v>234</v>
      </c>
      <c r="BY295" t="s">
        <v>234</v>
      </c>
      <c r="BZ295" t="s">
        <v>234</v>
      </c>
      <c r="CA295" t="s">
        <v>234</v>
      </c>
      <c r="CB295" t="s">
        <v>234</v>
      </c>
      <c r="CC295" t="s">
        <v>238</v>
      </c>
      <c r="CD295" t="s">
        <v>237</v>
      </c>
      <c r="CE295" t="s">
        <v>237</v>
      </c>
      <c r="CF295" t="s">
        <v>237</v>
      </c>
      <c r="CG295" t="s">
        <v>237</v>
      </c>
      <c r="CH295" t="s">
        <v>234</v>
      </c>
      <c r="CK295" t="s">
        <v>237</v>
      </c>
      <c r="CL295" t="s">
        <v>237</v>
      </c>
      <c r="CM295" t="s">
        <v>237</v>
      </c>
      <c r="CN295" t="s">
        <v>237</v>
      </c>
      <c r="CO295" t="s">
        <v>237</v>
      </c>
      <c r="CP295" t="s">
        <v>237</v>
      </c>
      <c r="CQ295" t="s">
        <v>237</v>
      </c>
      <c r="DF295" t="s">
        <v>234</v>
      </c>
      <c r="DG295" t="s">
        <v>234</v>
      </c>
      <c r="DH295" t="s">
        <v>234</v>
      </c>
      <c r="DI295" t="s">
        <v>234</v>
      </c>
      <c r="DJ295" t="s">
        <v>234</v>
      </c>
      <c r="DK295" t="s">
        <v>234</v>
      </c>
      <c r="DL295" t="s">
        <v>234</v>
      </c>
      <c r="DM295" t="s">
        <v>234</v>
      </c>
      <c r="DN295" t="s">
        <v>234</v>
      </c>
      <c r="DO295" t="s">
        <v>237</v>
      </c>
      <c r="DP295" t="s">
        <v>237</v>
      </c>
      <c r="DQ295" t="s">
        <v>237</v>
      </c>
      <c r="DR295" t="s">
        <v>237</v>
      </c>
      <c r="DS295" t="s">
        <v>237</v>
      </c>
      <c r="DT295" t="s">
        <v>237</v>
      </c>
      <c r="DX295" t="s">
        <v>234</v>
      </c>
      <c r="DY295" t="s">
        <v>237</v>
      </c>
      <c r="DZ295" t="s">
        <v>234</v>
      </c>
      <c r="EA295" t="s">
        <v>234</v>
      </c>
      <c r="EB295" t="s">
        <v>236</v>
      </c>
      <c r="EC295" t="s">
        <v>234</v>
      </c>
      <c r="ED295" t="s">
        <v>234</v>
      </c>
      <c r="EE295" t="s">
        <v>234</v>
      </c>
      <c r="EF295" t="s">
        <v>234</v>
      </c>
      <c r="EG295" t="s">
        <v>234</v>
      </c>
      <c r="EH295" t="s">
        <v>234</v>
      </c>
      <c r="EI295" t="s">
        <v>234</v>
      </c>
      <c r="EJ295" t="s">
        <v>234</v>
      </c>
      <c r="EK295" t="s">
        <v>234</v>
      </c>
      <c r="EL295" t="s">
        <v>234</v>
      </c>
      <c r="EM295" t="s">
        <v>234</v>
      </c>
      <c r="EN295" t="s">
        <v>234</v>
      </c>
      <c r="EO295" t="s">
        <v>234</v>
      </c>
      <c r="EP295" t="s">
        <v>234</v>
      </c>
      <c r="EQ295" t="s">
        <v>234</v>
      </c>
      <c r="ER295" t="s">
        <v>234</v>
      </c>
      <c r="ES295" t="s">
        <v>234</v>
      </c>
      <c r="ET295" t="s">
        <v>234</v>
      </c>
      <c r="EU295" t="s">
        <v>234</v>
      </c>
      <c r="EV295" t="s">
        <v>234</v>
      </c>
      <c r="EW295" t="s">
        <v>234</v>
      </c>
      <c r="EX295" t="s">
        <v>234</v>
      </c>
      <c r="EY295" t="s">
        <v>234</v>
      </c>
      <c r="EZ295" t="s">
        <v>234</v>
      </c>
      <c r="FA295" t="s">
        <v>234</v>
      </c>
      <c r="FB295" t="s">
        <v>234</v>
      </c>
      <c r="FC295" t="s">
        <v>234</v>
      </c>
      <c r="FD295" t="s">
        <v>234</v>
      </c>
      <c r="FE295" t="s">
        <v>234</v>
      </c>
      <c r="FF295" t="s">
        <v>234</v>
      </c>
      <c r="FG295" t="s">
        <v>237</v>
      </c>
      <c r="FH295" t="s">
        <v>237</v>
      </c>
      <c r="FI295" t="s">
        <v>237</v>
      </c>
      <c r="FJ295" t="s">
        <v>237</v>
      </c>
      <c r="FK295" t="s">
        <v>237</v>
      </c>
      <c r="FL295" t="s">
        <v>237</v>
      </c>
      <c r="FM295" t="s">
        <v>237</v>
      </c>
      <c r="FN295" t="s">
        <v>237</v>
      </c>
      <c r="FO295" t="s">
        <v>237</v>
      </c>
      <c r="FP295" t="s">
        <v>237</v>
      </c>
      <c r="FQ295" t="s">
        <v>237</v>
      </c>
      <c r="FR295" t="s">
        <v>237</v>
      </c>
      <c r="FU295" t="s">
        <v>234</v>
      </c>
      <c r="FV295" t="s">
        <v>234</v>
      </c>
      <c r="FW295" t="s">
        <v>234</v>
      </c>
      <c r="FX295" t="s">
        <v>234</v>
      </c>
      <c r="FY295" t="s">
        <v>234</v>
      </c>
      <c r="FZ295" t="s">
        <v>234</v>
      </c>
      <c r="GA295" t="s">
        <v>234</v>
      </c>
      <c r="GB295" t="s">
        <v>234</v>
      </c>
      <c r="GC295" t="s">
        <v>234</v>
      </c>
      <c r="GD295" t="s">
        <v>234</v>
      </c>
      <c r="GE295" t="s">
        <v>234</v>
      </c>
      <c r="GF295" t="s">
        <v>234</v>
      </c>
      <c r="GG295" t="s">
        <v>234</v>
      </c>
      <c r="GH295" t="s">
        <v>234</v>
      </c>
      <c r="GI295" t="s">
        <v>234</v>
      </c>
      <c r="GJ295" t="s">
        <v>234</v>
      </c>
      <c r="GK295" t="s">
        <v>234</v>
      </c>
      <c r="GL295" t="s">
        <v>234</v>
      </c>
      <c r="GM295" t="s">
        <v>234</v>
      </c>
      <c r="GN295" t="s">
        <v>234</v>
      </c>
      <c r="GO295" t="s">
        <v>234</v>
      </c>
      <c r="GP295" t="s">
        <v>234</v>
      </c>
      <c r="GQ295" t="s">
        <v>234</v>
      </c>
      <c r="GR295" t="s">
        <v>234</v>
      </c>
      <c r="GS295" t="s">
        <v>234</v>
      </c>
      <c r="GT295" t="s">
        <v>237</v>
      </c>
      <c r="GU295" t="s">
        <v>234</v>
      </c>
      <c r="GV295" t="s">
        <v>234</v>
      </c>
      <c r="GW295" t="s">
        <v>234</v>
      </c>
      <c r="GX295" t="s">
        <v>234</v>
      </c>
      <c r="GY295" t="s">
        <v>234</v>
      </c>
      <c r="GZ295" t="s">
        <v>234</v>
      </c>
      <c r="HA295" t="s">
        <v>234</v>
      </c>
      <c r="HB295" t="s">
        <v>234</v>
      </c>
      <c r="HC295" t="s">
        <v>234</v>
      </c>
      <c r="HD295" t="s">
        <v>234</v>
      </c>
      <c r="HE295" t="s">
        <v>237</v>
      </c>
      <c r="HF295" t="s">
        <v>237</v>
      </c>
      <c r="HG295" t="s">
        <v>237</v>
      </c>
      <c r="HH295" t="s">
        <v>237</v>
      </c>
      <c r="HI295" t="s">
        <v>237</v>
      </c>
      <c r="HJ295" t="s">
        <v>237</v>
      </c>
      <c r="HK295" t="s">
        <v>237</v>
      </c>
      <c r="HL295" t="s">
        <v>237</v>
      </c>
      <c r="HM295" t="s">
        <v>237</v>
      </c>
      <c r="HN295" t="s">
        <v>237</v>
      </c>
      <c r="HO295" t="s">
        <v>237</v>
      </c>
      <c r="HP295" t="s">
        <v>237</v>
      </c>
    </row>
    <row r="296" spans="1:233" x14ac:dyDescent="0.2">
      <c r="A296" t="s">
        <v>532</v>
      </c>
      <c r="B296" t="s">
        <v>234</v>
      </c>
      <c r="C296" t="s">
        <v>234</v>
      </c>
      <c r="D296" t="s">
        <v>234</v>
      </c>
      <c r="E296" t="s">
        <v>234</v>
      </c>
      <c r="F296" t="s">
        <v>234</v>
      </c>
      <c r="G296" t="s">
        <v>234</v>
      </c>
      <c r="H296" t="s">
        <v>234</v>
      </c>
      <c r="I296" t="s">
        <v>234</v>
      </c>
      <c r="J296" t="s">
        <v>234</v>
      </c>
      <c r="K296" t="s">
        <v>234</v>
      </c>
      <c r="L296" t="s">
        <v>234</v>
      </c>
      <c r="M296" t="s">
        <v>234</v>
      </c>
      <c r="N296" t="s">
        <v>234</v>
      </c>
      <c r="Q296" t="s">
        <v>234</v>
      </c>
      <c r="R296" t="s">
        <v>234</v>
      </c>
      <c r="S296" t="s">
        <v>234</v>
      </c>
      <c r="T296" t="s">
        <v>234</v>
      </c>
      <c r="U296" t="s">
        <v>234</v>
      </c>
      <c r="V296" t="s">
        <v>234</v>
      </c>
      <c r="W296" t="s">
        <v>236</v>
      </c>
      <c r="X296" t="s">
        <v>234</v>
      </c>
      <c r="Y296" t="s">
        <v>234</v>
      </c>
      <c r="Z296" t="s">
        <v>236</v>
      </c>
      <c r="AA296" t="s">
        <v>234</v>
      </c>
      <c r="AB296" t="s">
        <v>234</v>
      </c>
      <c r="AC296" t="s">
        <v>234</v>
      </c>
      <c r="AF296" t="s">
        <v>234</v>
      </c>
      <c r="AG296" t="s">
        <v>234</v>
      </c>
      <c r="AH296" t="s">
        <v>236</v>
      </c>
      <c r="AI296" t="s">
        <v>234</v>
      </c>
      <c r="AJ296" t="s">
        <v>234</v>
      </c>
      <c r="AK296" t="s">
        <v>234</v>
      </c>
      <c r="AL296" t="s">
        <v>234</v>
      </c>
      <c r="AM296" t="s">
        <v>234</v>
      </c>
      <c r="AN296" t="s">
        <v>234</v>
      </c>
      <c r="AO296" t="s">
        <v>234</v>
      </c>
      <c r="AP296" t="s">
        <v>234</v>
      </c>
      <c r="AQ296" t="s">
        <v>234</v>
      </c>
      <c r="AR296" t="s">
        <v>234</v>
      </c>
      <c r="AU296" t="s">
        <v>234</v>
      </c>
      <c r="AV296" t="s">
        <v>234</v>
      </c>
      <c r="AW296" t="s">
        <v>234</v>
      </c>
      <c r="AX296" t="s">
        <v>236</v>
      </c>
      <c r="AY296" t="s">
        <v>234</v>
      </c>
      <c r="AZ296" t="s">
        <v>234</v>
      </c>
      <c r="BA296" t="s">
        <v>234</v>
      </c>
      <c r="BB296" t="s">
        <v>234</v>
      </c>
      <c r="BC296" t="s">
        <v>234</v>
      </c>
      <c r="BD296" t="s">
        <v>234</v>
      </c>
      <c r="BE296" t="s">
        <v>234</v>
      </c>
      <c r="BH296" t="s">
        <v>234</v>
      </c>
      <c r="BI296" t="s">
        <v>234</v>
      </c>
      <c r="BJ296" t="s">
        <v>234</v>
      </c>
      <c r="BK296" t="s">
        <v>234</v>
      </c>
      <c r="BL296" t="s">
        <v>234</v>
      </c>
      <c r="BM296" t="s">
        <v>234</v>
      </c>
      <c r="BN296" t="s">
        <v>234</v>
      </c>
      <c r="BO296" t="s">
        <v>234</v>
      </c>
      <c r="BP296" t="s">
        <v>234</v>
      </c>
      <c r="BQ296" t="s">
        <v>234</v>
      </c>
      <c r="BR296" t="s">
        <v>234</v>
      </c>
      <c r="BS296" t="s">
        <v>234</v>
      </c>
      <c r="BT296" t="s">
        <v>236</v>
      </c>
      <c r="BW296" t="s">
        <v>234</v>
      </c>
      <c r="BX296" t="s">
        <v>234</v>
      </c>
      <c r="BY296" t="s">
        <v>234</v>
      </c>
      <c r="BZ296" t="s">
        <v>234</v>
      </c>
      <c r="CA296" t="s">
        <v>234</v>
      </c>
      <c r="CB296" t="s">
        <v>234</v>
      </c>
      <c r="CC296" t="s">
        <v>238</v>
      </c>
      <c r="CD296" t="s">
        <v>234</v>
      </c>
      <c r="CE296" t="s">
        <v>234</v>
      </c>
      <c r="CF296" t="s">
        <v>234</v>
      </c>
      <c r="CG296" t="s">
        <v>234</v>
      </c>
      <c r="CH296" t="s">
        <v>234</v>
      </c>
      <c r="CK296" t="s">
        <v>234</v>
      </c>
      <c r="CL296" t="s">
        <v>234</v>
      </c>
      <c r="CM296" t="s">
        <v>234</v>
      </c>
      <c r="CN296" t="s">
        <v>234</v>
      </c>
      <c r="CO296" t="s">
        <v>234</v>
      </c>
      <c r="CP296" t="s">
        <v>234</v>
      </c>
      <c r="CQ296" t="s">
        <v>234</v>
      </c>
      <c r="DF296" t="s">
        <v>234</v>
      </c>
      <c r="DG296" t="s">
        <v>234</v>
      </c>
      <c r="DH296" t="s">
        <v>234</v>
      </c>
      <c r="DI296" t="s">
        <v>234</v>
      </c>
      <c r="DJ296" t="s">
        <v>234</v>
      </c>
      <c r="DK296" t="s">
        <v>234</v>
      </c>
      <c r="DL296" t="s">
        <v>234</v>
      </c>
      <c r="DM296" t="s">
        <v>234</v>
      </c>
      <c r="DN296" t="s">
        <v>234</v>
      </c>
      <c r="DO296" t="s">
        <v>234</v>
      </c>
      <c r="DP296" t="s">
        <v>234</v>
      </c>
      <c r="DQ296" t="s">
        <v>234</v>
      </c>
      <c r="DR296" t="s">
        <v>234</v>
      </c>
      <c r="DS296" t="s">
        <v>234</v>
      </c>
      <c r="DT296" t="s">
        <v>234</v>
      </c>
      <c r="DX296" t="s">
        <v>234</v>
      </c>
      <c r="DY296" t="s">
        <v>234</v>
      </c>
      <c r="DZ296" t="s">
        <v>234</v>
      </c>
      <c r="EA296" t="s">
        <v>234</v>
      </c>
      <c r="EB296" t="s">
        <v>234</v>
      </c>
      <c r="EC296" t="s">
        <v>234</v>
      </c>
      <c r="ED296" t="s">
        <v>234</v>
      </c>
      <c r="EE296" t="s">
        <v>234</v>
      </c>
      <c r="EF296" t="s">
        <v>234</v>
      </c>
      <c r="EG296" t="s">
        <v>234</v>
      </c>
      <c r="EH296" t="s">
        <v>234</v>
      </c>
      <c r="EI296" t="s">
        <v>234</v>
      </c>
      <c r="EJ296" t="s">
        <v>234</v>
      </c>
      <c r="EK296" t="s">
        <v>234</v>
      </c>
      <c r="EL296" t="s">
        <v>234</v>
      </c>
      <c r="EM296" t="s">
        <v>234</v>
      </c>
      <c r="EN296" t="s">
        <v>234</v>
      </c>
      <c r="EO296" t="s">
        <v>234</v>
      </c>
      <c r="EP296" t="s">
        <v>234</v>
      </c>
      <c r="EQ296" t="s">
        <v>234</v>
      </c>
      <c r="ER296" t="s">
        <v>234</v>
      </c>
      <c r="ES296" t="s">
        <v>234</v>
      </c>
      <c r="ET296" t="s">
        <v>234</v>
      </c>
      <c r="EU296" t="s">
        <v>234</v>
      </c>
      <c r="EV296" t="s">
        <v>234</v>
      </c>
      <c r="EW296" t="s">
        <v>234</v>
      </c>
      <c r="EX296" t="s">
        <v>234</v>
      </c>
      <c r="EY296" t="s">
        <v>234</v>
      </c>
      <c r="EZ296" t="s">
        <v>234</v>
      </c>
      <c r="FA296" t="s">
        <v>234</v>
      </c>
      <c r="FB296" t="s">
        <v>234</v>
      </c>
      <c r="FC296" t="s">
        <v>234</v>
      </c>
      <c r="FD296" t="s">
        <v>234</v>
      </c>
      <c r="FE296" t="s">
        <v>234</v>
      </c>
      <c r="FF296" t="s">
        <v>234</v>
      </c>
      <c r="FG296" t="s">
        <v>234</v>
      </c>
      <c r="FH296" t="s">
        <v>234</v>
      </c>
      <c r="FI296" t="s">
        <v>234</v>
      </c>
      <c r="FJ296" t="s">
        <v>234</v>
      </c>
      <c r="FK296" t="s">
        <v>234</v>
      </c>
      <c r="FL296" t="s">
        <v>234</v>
      </c>
      <c r="FM296" t="s">
        <v>234</v>
      </c>
      <c r="FN296" t="s">
        <v>234</v>
      </c>
      <c r="FO296" t="s">
        <v>234</v>
      </c>
      <c r="FP296" t="s">
        <v>234</v>
      </c>
      <c r="FQ296" t="s">
        <v>234</v>
      </c>
      <c r="FR296" t="s">
        <v>234</v>
      </c>
      <c r="FU296" t="s">
        <v>234</v>
      </c>
      <c r="FV296" t="s">
        <v>234</v>
      </c>
      <c r="FW296" t="s">
        <v>234</v>
      </c>
      <c r="FX296" t="s">
        <v>234</v>
      </c>
      <c r="FY296" t="s">
        <v>234</v>
      </c>
      <c r="FZ296" t="s">
        <v>234</v>
      </c>
      <c r="GA296" t="s">
        <v>234</v>
      </c>
      <c r="GB296" t="s">
        <v>234</v>
      </c>
      <c r="GC296" t="s">
        <v>234</v>
      </c>
      <c r="GD296" t="s">
        <v>234</v>
      </c>
      <c r="GE296" t="s">
        <v>241</v>
      </c>
      <c r="GF296" t="s">
        <v>234</v>
      </c>
      <c r="GG296" t="s">
        <v>234</v>
      </c>
      <c r="GH296" t="s">
        <v>234</v>
      </c>
      <c r="GI296" t="s">
        <v>234</v>
      </c>
      <c r="GJ296" t="s">
        <v>234</v>
      </c>
      <c r="GK296" t="s">
        <v>234</v>
      </c>
      <c r="GL296" t="s">
        <v>234</v>
      </c>
      <c r="GM296" t="s">
        <v>234</v>
      </c>
      <c r="GN296" t="s">
        <v>234</v>
      </c>
      <c r="GO296" t="s">
        <v>234</v>
      </c>
      <c r="GP296" t="s">
        <v>234</v>
      </c>
      <c r="GQ296" t="s">
        <v>234</v>
      </c>
      <c r="GR296" t="s">
        <v>234</v>
      </c>
      <c r="GS296" t="s">
        <v>234</v>
      </c>
      <c r="GT296" t="s">
        <v>234</v>
      </c>
      <c r="GU296" t="s">
        <v>234</v>
      </c>
      <c r="GV296" t="s">
        <v>234</v>
      </c>
      <c r="GW296" t="s">
        <v>234</v>
      </c>
      <c r="GX296" t="s">
        <v>234</v>
      </c>
      <c r="GY296" t="s">
        <v>234</v>
      </c>
      <c r="GZ296" t="s">
        <v>234</v>
      </c>
      <c r="HA296" t="s">
        <v>234</v>
      </c>
      <c r="HB296" t="s">
        <v>234</v>
      </c>
      <c r="HC296" t="s">
        <v>234</v>
      </c>
      <c r="HD296" t="s">
        <v>234</v>
      </c>
      <c r="HE296" t="s">
        <v>234</v>
      </c>
      <c r="HF296" t="s">
        <v>234</v>
      </c>
      <c r="HG296" t="s">
        <v>234</v>
      </c>
      <c r="HH296" t="s">
        <v>234</v>
      </c>
      <c r="HI296" t="s">
        <v>234</v>
      </c>
      <c r="HJ296" t="s">
        <v>234</v>
      </c>
      <c r="HK296" t="s">
        <v>234</v>
      </c>
      <c r="HL296" t="s">
        <v>234</v>
      </c>
      <c r="HM296" t="s">
        <v>234</v>
      </c>
      <c r="HN296" t="s">
        <v>234</v>
      </c>
      <c r="HO296" t="s">
        <v>234</v>
      </c>
      <c r="HP296" t="s">
        <v>234</v>
      </c>
    </row>
    <row r="297" spans="1:233" x14ac:dyDescent="0.2">
      <c r="A297" t="s">
        <v>533</v>
      </c>
      <c r="B297" t="s">
        <v>234</v>
      </c>
      <c r="C297" t="s">
        <v>234</v>
      </c>
      <c r="D297" t="s">
        <v>234</v>
      </c>
      <c r="E297" t="s">
        <v>234</v>
      </c>
      <c r="F297" t="s">
        <v>234</v>
      </c>
      <c r="G297" t="s">
        <v>234</v>
      </c>
      <c r="H297" t="s">
        <v>234</v>
      </c>
      <c r="I297" t="s">
        <v>236</v>
      </c>
      <c r="J297" t="s">
        <v>234</v>
      </c>
      <c r="K297" t="s">
        <v>234</v>
      </c>
      <c r="L297" t="s">
        <v>234</v>
      </c>
      <c r="M297" t="s">
        <v>234</v>
      </c>
      <c r="N297" t="s">
        <v>234</v>
      </c>
      <c r="Q297" t="s">
        <v>234</v>
      </c>
      <c r="R297" t="s">
        <v>234</v>
      </c>
      <c r="S297" t="s">
        <v>234</v>
      </c>
      <c r="T297" t="s">
        <v>234</v>
      </c>
      <c r="U297" t="s">
        <v>234</v>
      </c>
      <c r="V297" t="s">
        <v>234</v>
      </c>
      <c r="W297" t="s">
        <v>236</v>
      </c>
      <c r="X297" t="s">
        <v>234</v>
      </c>
      <c r="Y297" t="s">
        <v>234</v>
      </c>
      <c r="Z297" t="s">
        <v>236</v>
      </c>
      <c r="AA297" t="s">
        <v>234</v>
      </c>
      <c r="AB297" t="s">
        <v>234</v>
      </c>
      <c r="AC297" t="s">
        <v>234</v>
      </c>
      <c r="AF297" t="s">
        <v>234</v>
      </c>
      <c r="AG297" t="s">
        <v>234</v>
      </c>
      <c r="AH297" t="s">
        <v>236</v>
      </c>
      <c r="AI297" t="s">
        <v>234</v>
      </c>
      <c r="AJ297" t="s">
        <v>234</v>
      </c>
      <c r="AK297" t="s">
        <v>234</v>
      </c>
      <c r="AL297" t="s">
        <v>234</v>
      </c>
      <c r="AM297" t="s">
        <v>234</v>
      </c>
      <c r="AN297" t="s">
        <v>236</v>
      </c>
      <c r="AO297" t="s">
        <v>234</v>
      </c>
      <c r="AP297" t="s">
        <v>234</v>
      </c>
      <c r="AQ297" t="s">
        <v>234</v>
      </c>
      <c r="AR297" t="s">
        <v>234</v>
      </c>
      <c r="AU297" t="s">
        <v>234</v>
      </c>
      <c r="AV297" t="s">
        <v>234</v>
      </c>
      <c r="AW297" t="s">
        <v>234</v>
      </c>
      <c r="AX297" t="s">
        <v>236</v>
      </c>
      <c r="AY297" t="s">
        <v>234</v>
      </c>
      <c r="AZ297" t="s">
        <v>234</v>
      </c>
      <c r="BA297" t="s">
        <v>234</v>
      </c>
      <c r="BB297" t="s">
        <v>234</v>
      </c>
      <c r="BC297" t="s">
        <v>234</v>
      </c>
      <c r="BD297" t="s">
        <v>234</v>
      </c>
      <c r="BE297" t="s">
        <v>234</v>
      </c>
      <c r="BH297" t="s">
        <v>234</v>
      </c>
      <c r="BI297" t="s">
        <v>234</v>
      </c>
      <c r="BJ297" t="s">
        <v>234</v>
      </c>
      <c r="BK297" t="s">
        <v>234</v>
      </c>
      <c r="BL297" t="s">
        <v>234</v>
      </c>
      <c r="BM297" t="s">
        <v>234</v>
      </c>
      <c r="BN297" t="s">
        <v>234</v>
      </c>
      <c r="BO297" t="s">
        <v>234</v>
      </c>
      <c r="BP297" t="s">
        <v>234</v>
      </c>
      <c r="BQ297" t="s">
        <v>237</v>
      </c>
      <c r="BR297" t="s">
        <v>234</v>
      </c>
      <c r="BS297" t="s">
        <v>234</v>
      </c>
      <c r="BT297" t="s">
        <v>236</v>
      </c>
      <c r="BW297" t="s">
        <v>234</v>
      </c>
      <c r="BX297" t="s">
        <v>234</v>
      </c>
      <c r="BY297" t="s">
        <v>234</v>
      </c>
      <c r="BZ297" t="s">
        <v>234</v>
      </c>
      <c r="CA297" t="s">
        <v>234</v>
      </c>
      <c r="CB297" t="s">
        <v>234</v>
      </c>
      <c r="CC297" t="s">
        <v>238</v>
      </c>
      <c r="CD297" t="s">
        <v>234</v>
      </c>
      <c r="CE297" t="s">
        <v>234</v>
      </c>
      <c r="CF297" t="s">
        <v>234</v>
      </c>
      <c r="CG297" t="s">
        <v>234</v>
      </c>
      <c r="CH297" t="s">
        <v>234</v>
      </c>
      <c r="CK297" t="s">
        <v>234</v>
      </c>
      <c r="CL297" t="s">
        <v>234</v>
      </c>
      <c r="CM297" t="s">
        <v>234</v>
      </c>
      <c r="CN297" t="s">
        <v>234</v>
      </c>
      <c r="CO297" t="s">
        <v>234</v>
      </c>
      <c r="CP297" t="s">
        <v>234</v>
      </c>
      <c r="CQ297" t="s">
        <v>234</v>
      </c>
      <c r="DF297" t="s">
        <v>234</v>
      </c>
      <c r="DG297" t="s">
        <v>234</v>
      </c>
      <c r="DH297" t="s">
        <v>234</v>
      </c>
      <c r="DI297" t="s">
        <v>234</v>
      </c>
      <c r="DJ297" t="s">
        <v>234</v>
      </c>
      <c r="DK297" t="s">
        <v>234</v>
      </c>
      <c r="DL297" t="s">
        <v>234</v>
      </c>
      <c r="DM297" t="s">
        <v>234</v>
      </c>
      <c r="DN297" t="s">
        <v>234</v>
      </c>
      <c r="DO297" t="s">
        <v>234</v>
      </c>
      <c r="DP297" t="s">
        <v>234</v>
      </c>
      <c r="DQ297" t="s">
        <v>237</v>
      </c>
      <c r="DR297" t="s">
        <v>234</v>
      </c>
      <c r="DS297" t="s">
        <v>234</v>
      </c>
      <c r="DT297" t="s">
        <v>234</v>
      </c>
      <c r="DX297" t="s">
        <v>234</v>
      </c>
      <c r="DY297" t="s">
        <v>234</v>
      </c>
      <c r="DZ297" t="s">
        <v>234</v>
      </c>
      <c r="EA297" t="s">
        <v>234</v>
      </c>
      <c r="EB297" t="s">
        <v>234</v>
      </c>
      <c r="EC297" t="s">
        <v>234</v>
      </c>
      <c r="ED297" t="s">
        <v>234</v>
      </c>
      <c r="EE297" t="s">
        <v>234</v>
      </c>
      <c r="EF297" t="s">
        <v>234</v>
      </c>
      <c r="EG297" t="s">
        <v>234</v>
      </c>
      <c r="EH297" t="s">
        <v>234</v>
      </c>
      <c r="EI297" t="s">
        <v>234</v>
      </c>
      <c r="EJ297" t="s">
        <v>234</v>
      </c>
      <c r="EK297" t="s">
        <v>234</v>
      </c>
      <c r="EL297" t="s">
        <v>234</v>
      </c>
      <c r="EM297" t="s">
        <v>234</v>
      </c>
      <c r="EN297" t="s">
        <v>234</v>
      </c>
      <c r="EO297" t="s">
        <v>234</v>
      </c>
      <c r="EP297" t="s">
        <v>234</v>
      </c>
      <c r="EQ297" t="s">
        <v>234</v>
      </c>
      <c r="ER297" t="s">
        <v>234</v>
      </c>
      <c r="ES297" t="s">
        <v>234</v>
      </c>
      <c r="ET297" t="s">
        <v>234</v>
      </c>
      <c r="EU297" t="s">
        <v>234</v>
      </c>
      <c r="EV297" t="s">
        <v>234</v>
      </c>
      <c r="EW297" t="s">
        <v>234</v>
      </c>
      <c r="EX297" t="s">
        <v>234</v>
      </c>
      <c r="EY297" t="s">
        <v>234</v>
      </c>
      <c r="EZ297" t="s">
        <v>234</v>
      </c>
      <c r="FA297" t="s">
        <v>234</v>
      </c>
      <c r="FB297" t="s">
        <v>234</v>
      </c>
      <c r="FC297" t="s">
        <v>234</v>
      </c>
      <c r="FD297" t="s">
        <v>234</v>
      </c>
      <c r="FE297" t="s">
        <v>234</v>
      </c>
      <c r="FF297" t="s">
        <v>234</v>
      </c>
      <c r="FG297" t="s">
        <v>234</v>
      </c>
      <c r="FH297" t="s">
        <v>234</v>
      </c>
      <c r="FI297" t="s">
        <v>234</v>
      </c>
      <c r="FJ297" t="s">
        <v>234</v>
      </c>
      <c r="FK297" t="s">
        <v>234</v>
      </c>
      <c r="FL297" t="s">
        <v>234</v>
      </c>
      <c r="FM297" t="s">
        <v>234</v>
      </c>
      <c r="FN297" t="s">
        <v>234</v>
      </c>
      <c r="FO297" t="s">
        <v>234</v>
      </c>
      <c r="FP297" t="s">
        <v>234</v>
      </c>
      <c r="FQ297" t="s">
        <v>234</v>
      </c>
      <c r="FR297" t="s">
        <v>234</v>
      </c>
      <c r="FU297" t="s">
        <v>234</v>
      </c>
      <c r="FV297" t="s">
        <v>234</v>
      </c>
      <c r="FW297" t="s">
        <v>234</v>
      </c>
      <c r="FX297" t="s">
        <v>234</v>
      </c>
      <c r="FY297" t="s">
        <v>234</v>
      </c>
      <c r="FZ297" t="s">
        <v>234</v>
      </c>
      <c r="GA297" t="s">
        <v>234</v>
      </c>
      <c r="GB297" t="s">
        <v>234</v>
      </c>
      <c r="GC297" t="s">
        <v>234</v>
      </c>
      <c r="GD297" t="s">
        <v>234</v>
      </c>
      <c r="GE297" t="s">
        <v>234</v>
      </c>
      <c r="GF297" t="s">
        <v>234</v>
      </c>
      <c r="GG297" t="s">
        <v>234</v>
      </c>
      <c r="GH297" t="s">
        <v>234</v>
      </c>
      <c r="GI297" t="s">
        <v>234</v>
      </c>
      <c r="GJ297" t="s">
        <v>234</v>
      </c>
      <c r="GK297" t="s">
        <v>234</v>
      </c>
      <c r="GL297" t="s">
        <v>234</v>
      </c>
      <c r="GM297" t="s">
        <v>234</v>
      </c>
      <c r="GN297" t="s">
        <v>234</v>
      </c>
      <c r="GO297" t="s">
        <v>234</v>
      </c>
      <c r="GP297" t="s">
        <v>234</v>
      </c>
      <c r="GQ297" t="s">
        <v>234</v>
      </c>
      <c r="GR297" t="s">
        <v>234</v>
      </c>
      <c r="GS297" t="s">
        <v>234</v>
      </c>
      <c r="GT297" t="s">
        <v>234</v>
      </c>
      <c r="GU297" t="s">
        <v>234</v>
      </c>
      <c r="GV297" t="s">
        <v>234</v>
      </c>
      <c r="GW297" t="s">
        <v>234</v>
      </c>
      <c r="GX297" t="s">
        <v>234</v>
      </c>
      <c r="GY297" t="s">
        <v>234</v>
      </c>
      <c r="GZ297" t="s">
        <v>234</v>
      </c>
      <c r="HA297" t="s">
        <v>234</v>
      </c>
      <c r="HB297" t="s">
        <v>234</v>
      </c>
      <c r="HC297" t="s">
        <v>234</v>
      </c>
      <c r="HD297" t="s">
        <v>234</v>
      </c>
      <c r="HE297" t="s">
        <v>234</v>
      </c>
      <c r="HF297" t="s">
        <v>234</v>
      </c>
      <c r="HG297" t="s">
        <v>234</v>
      </c>
      <c r="HH297" t="s">
        <v>234</v>
      </c>
      <c r="HI297" t="s">
        <v>234</v>
      </c>
      <c r="HJ297" t="s">
        <v>234</v>
      </c>
      <c r="HK297" t="s">
        <v>234</v>
      </c>
      <c r="HL297" t="s">
        <v>234</v>
      </c>
      <c r="HM297" t="s">
        <v>234</v>
      </c>
      <c r="HN297" t="s">
        <v>234</v>
      </c>
      <c r="HO297" t="s">
        <v>237</v>
      </c>
      <c r="HP297" t="s">
        <v>234</v>
      </c>
    </row>
    <row r="298" spans="1:233" x14ac:dyDescent="0.2">
      <c r="A298" t="s">
        <v>534</v>
      </c>
      <c r="B298" t="s">
        <v>238</v>
      </c>
      <c r="C298" t="s">
        <v>238</v>
      </c>
      <c r="D298" t="s">
        <v>238</v>
      </c>
      <c r="E298" t="s">
        <v>234</v>
      </c>
      <c r="F298" t="s">
        <v>238</v>
      </c>
      <c r="G298" t="s">
        <v>238</v>
      </c>
      <c r="H298" t="s">
        <v>238</v>
      </c>
      <c r="I298" t="s">
        <v>238</v>
      </c>
      <c r="J298" t="s">
        <v>238</v>
      </c>
      <c r="K298" t="s">
        <v>238</v>
      </c>
      <c r="L298" t="s">
        <v>238</v>
      </c>
      <c r="M298" t="s">
        <v>238</v>
      </c>
      <c r="N298" t="s">
        <v>238</v>
      </c>
      <c r="Q298" t="s">
        <v>238</v>
      </c>
      <c r="R298" t="s">
        <v>238</v>
      </c>
      <c r="S298" t="s">
        <v>238</v>
      </c>
      <c r="T298" t="s">
        <v>238</v>
      </c>
      <c r="U298" t="s">
        <v>238</v>
      </c>
      <c r="V298" t="s">
        <v>238</v>
      </c>
      <c r="W298" t="s">
        <v>236</v>
      </c>
      <c r="X298" t="s">
        <v>238</v>
      </c>
      <c r="Y298" t="s">
        <v>238</v>
      </c>
      <c r="Z298" t="s">
        <v>235</v>
      </c>
      <c r="AA298" t="s">
        <v>238</v>
      </c>
      <c r="AB298" t="s">
        <v>238</v>
      </c>
      <c r="AC298" t="s">
        <v>238</v>
      </c>
      <c r="AF298" t="s">
        <v>238</v>
      </c>
      <c r="AG298" t="s">
        <v>238</v>
      </c>
      <c r="AH298" t="s">
        <v>235</v>
      </c>
      <c r="AI298" t="s">
        <v>238</v>
      </c>
      <c r="AJ298" t="s">
        <v>238</v>
      </c>
      <c r="AK298" t="s">
        <v>238</v>
      </c>
      <c r="AL298" t="s">
        <v>238</v>
      </c>
      <c r="AM298" t="s">
        <v>238</v>
      </c>
      <c r="AN298" t="s">
        <v>238</v>
      </c>
      <c r="AO298" t="s">
        <v>238</v>
      </c>
      <c r="AP298" t="s">
        <v>238</v>
      </c>
      <c r="AQ298" t="s">
        <v>238</v>
      </c>
      <c r="AR298" t="s">
        <v>238</v>
      </c>
      <c r="AU298" t="s">
        <v>234</v>
      </c>
      <c r="AV298" t="s">
        <v>234</v>
      </c>
      <c r="AW298" t="s">
        <v>238</v>
      </c>
      <c r="AX298" t="s">
        <v>236</v>
      </c>
      <c r="AY298" t="s">
        <v>234</v>
      </c>
      <c r="AZ298" t="s">
        <v>234</v>
      </c>
      <c r="BA298" t="s">
        <v>234</v>
      </c>
      <c r="BB298" t="s">
        <v>234</v>
      </c>
      <c r="BC298" t="s">
        <v>234</v>
      </c>
      <c r="BD298" t="s">
        <v>234</v>
      </c>
      <c r="BE298" t="s">
        <v>234</v>
      </c>
      <c r="BH298" t="s">
        <v>238</v>
      </c>
      <c r="BI298" t="s">
        <v>238</v>
      </c>
      <c r="BJ298" t="s">
        <v>238</v>
      </c>
      <c r="BK298" t="s">
        <v>238</v>
      </c>
      <c r="BL298" t="s">
        <v>238</v>
      </c>
      <c r="BM298" t="s">
        <v>238</v>
      </c>
      <c r="BN298" t="s">
        <v>238</v>
      </c>
      <c r="BO298" t="s">
        <v>238</v>
      </c>
      <c r="BP298" t="s">
        <v>238</v>
      </c>
      <c r="BQ298" t="s">
        <v>238</v>
      </c>
      <c r="BR298" t="s">
        <v>238</v>
      </c>
      <c r="BS298" t="s">
        <v>238</v>
      </c>
      <c r="BT298" t="s">
        <v>236</v>
      </c>
      <c r="BW298" t="s">
        <v>238</v>
      </c>
      <c r="BX298" t="s">
        <v>238</v>
      </c>
      <c r="BY298" t="s">
        <v>238</v>
      </c>
      <c r="BZ298" t="s">
        <v>238</v>
      </c>
      <c r="CA298" t="s">
        <v>238</v>
      </c>
      <c r="CB298" t="s">
        <v>238</v>
      </c>
      <c r="CC298" t="s">
        <v>238</v>
      </c>
      <c r="CD298" t="s">
        <v>238</v>
      </c>
      <c r="CE298" t="s">
        <v>238</v>
      </c>
      <c r="CF298" t="s">
        <v>238</v>
      </c>
      <c r="CG298" t="s">
        <v>238</v>
      </c>
      <c r="CH298" t="s">
        <v>238</v>
      </c>
      <c r="CK298" t="s">
        <v>238</v>
      </c>
      <c r="CL298" t="s">
        <v>238</v>
      </c>
      <c r="CM298" t="s">
        <v>238</v>
      </c>
      <c r="CN298" t="s">
        <v>238</v>
      </c>
      <c r="CO298" t="s">
        <v>238</v>
      </c>
      <c r="CP298" t="s">
        <v>238</v>
      </c>
      <c r="CQ298" t="s">
        <v>238</v>
      </c>
      <c r="DF298" t="s">
        <v>234</v>
      </c>
      <c r="DG298" t="s">
        <v>234</v>
      </c>
      <c r="DH298" t="s">
        <v>234</v>
      </c>
      <c r="DI298" t="s">
        <v>234</v>
      </c>
      <c r="DJ298" t="s">
        <v>234</v>
      </c>
      <c r="DK298" t="s">
        <v>234</v>
      </c>
      <c r="DL298" t="s">
        <v>234</v>
      </c>
      <c r="DM298" t="s">
        <v>234</v>
      </c>
      <c r="DN298" t="s">
        <v>238</v>
      </c>
      <c r="DO298" t="s">
        <v>238</v>
      </c>
      <c r="DP298" t="s">
        <v>234</v>
      </c>
      <c r="DQ298" t="s">
        <v>238</v>
      </c>
      <c r="DR298" t="s">
        <v>234</v>
      </c>
      <c r="DS298" t="s">
        <v>234</v>
      </c>
      <c r="DT298" t="s">
        <v>234</v>
      </c>
      <c r="DX298" t="s">
        <v>234</v>
      </c>
      <c r="DY298" t="s">
        <v>238</v>
      </c>
      <c r="DZ298" t="s">
        <v>234</v>
      </c>
      <c r="EA298" t="s">
        <v>234</v>
      </c>
      <c r="EB298" t="s">
        <v>236</v>
      </c>
      <c r="EC298" t="s">
        <v>234</v>
      </c>
      <c r="ED298" t="s">
        <v>234</v>
      </c>
      <c r="EE298" t="s">
        <v>234</v>
      </c>
      <c r="EF298" t="s">
        <v>234</v>
      </c>
      <c r="EG298" t="s">
        <v>234</v>
      </c>
      <c r="EH298" t="s">
        <v>234</v>
      </c>
      <c r="EI298" t="s">
        <v>234</v>
      </c>
      <c r="EJ298" t="s">
        <v>234</v>
      </c>
      <c r="EK298" t="s">
        <v>234</v>
      </c>
      <c r="EL298" t="s">
        <v>234</v>
      </c>
      <c r="EM298" t="s">
        <v>234</v>
      </c>
      <c r="EN298" t="s">
        <v>234</v>
      </c>
      <c r="EO298" t="s">
        <v>234</v>
      </c>
      <c r="EP298" t="s">
        <v>238</v>
      </c>
      <c r="EQ298" t="s">
        <v>238</v>
      </c>
      <c r="ER298" t="s">
        <v>238</v>
      </c>
      <c r="ES298" t="s">
        <v>238</v>
      </c>
      <c r="ET298" t="s">
        <v>238</v>
      </c>
      <c r="EU298" t="s">
        <v>238</v>
      </c>
      <c r="EV298" t="s">
        <v>234</v>
      </c>
      <c r="EW298" t="s">
        <v>234</v>
      </c>
      <c r="EX298" t="s">
        <v>234</v>
      </c>
      <c r="EY298" t="s">
        <v>234</v>
      </c>
      <c r="EZ298" t="s">
        <v>234</v>
      </c>
      <c r="FA298" t="s">
        <v>238</v>
      </c>
      <c r="FB298" t="s">
        <v>234</v>
      </c>
      <c r="FC298" t="s">
        <v>238</v>
      </c>
      <c r="FD298" t="s">
        <v>238</v>
      </c>
      <c r="FE298" t="s">
        <v>238</v>
      </c>
      <c r="FF298" t="s">
        <v>238</v>
      </c>
      <c r="FG298" t="s">
        <v>234</v>
      </c>
      <c r="FH298" t="s">
        <v>234</v>
      </c>
      <c r="FI298" t="s">
        <v>234</v>
      </c>
      <c r="FJ298" t="s">
        <v>234</v>
      </c>
      <c r="FK298" t="s">
        <v>234</v>
      </c>
      <c r="FL298" t="s">
        <v>234</v>
      </c>
      <c r="FM298" t="s">
        <v>234</v>
      </c>
      <c r="FN298" t="s">
        <v>234</v>
      </c>
      <c r="FO298" t="s">
        <v>234</v>
      </c>
      <c r="FP298" t="s">
        <v>234</v>
      </c>
      <c r="FQ298" t="s">
        <v>234</v>
      </c>
      <c r="FR298" t="s">
        <v>234</v>
      </c>
      <c r="FU298" t="s">
        <v>234</v>
      </c>
      <c r="FV298" t="s">
        <v>234</v>
      </c>
      <c r="FW298" t="s">
        <v>234</v>
      </c>
      <c r="FX298" t="s">
        <v>234</v>
      </c>
      <c r="FY298" t="s">
        <v>234</v>
      </c>
      <c r="FZ298" t="s">
        <v>234</v>
      </c>
      <c r="GA298" t="s">
        <v>234</v>
      </c>
      <c r="GB298" t="s">
        <v>234</v>
      </c>
      <c r="GC298" t="s">
        <v>234</v>
      </c>
      <c r="GD298" t="s">
        <v>234</v>
      </c>
      <c r="GE298" t="s">
        <v>234</v>
      </c>
      <c r="GF298" t="s">
        <v>234</v>
      </c>
      <c r="GG298" t="s">
        <v>234</v>
      </c>
      <c r="GH298" t="s">
        <v>234</v>
      </c>
      <c r="GI298" t="s">
        <v>234</v>
      </c>
      <c r="GJ298" t="s">
        <v>234</v>
      </c>
      <c r="GK298" t="s">
        <v>234</v>
      </c>
      <c r="GL298" t="s">
        <v>234</v>
      </c>
      <c r="GM298" t="s">
        <v>238</v>
      </c>
      <c r="GN298" t="s">
        <v>238</v>
      </c>
      <c r="GO298" t="s">
        <v>238</v>
      </c>
      <c r="GP298" t="s">
        <v>238</v>
      </c>
      <c r="GQ298" t="s">
        <v>238</v>
      </c>
      <c r="GR298" t="s">
        <v>238</v>
      </c>
      <c r="GS298" t="s">
        <v>234</v>
      </c>
      <c r="GT298" t="s">
        <v>234</v>
      </c>
      <c r="GU298" t="s">
        <v>234</v>
      </c>
      <c r="GV298" t="s">
        <v>234</v>
      </c>
      <c r="GW298" t="s">
        <v>234</v>
      </c>
      <c r="GX298" t="s">
        <v>234</v>
      </c>
      <c r="GY298" t="s">
        <v>238</v>
      </c>
      <c r="GZ298" t="s">
        <v>238</v>
      </c>
      <c r="HA298" t="s">
        <v>238</v>
      </c>
      <c r="HB298" t="s">
        <v>238</v>
      </c>
      <c r="HC298" t="s">
        <v>238</v>
      </c>
      <c r="HD298" t="s">
        <v>238</v>
      </c>
      <c r="HE298" t="s">
        <v>234</v>
      </c>
      <c r="HF298" t="s">
        <v>234</v>
      </c>
      <c r="HG298" t="s">
        <v>234</v>
      </c>
      <c r="HH298" t="s">
        <v>234</v>
      </c>
      <c r="HI298" t="s">
        <v>234</v>
      </c>
      <c r="HJ298" t="s">
        <v>234</v>
      </c>
      <c r="HK298" t="s">
        <v>234</v>
      </c>
      <c r="HL298" t="s">
        <v>234</v>
      </c>
      <c r="HM298" t="s">
        <v>234</v>
      </c>
      <c r="HN298" t="s">
        <v>234</v>
      </c>
      <c r="HO298" t="s">
        <v>234</v>
      </c>
      <c r="HP298" t="s">
        <v>234</v>
      </c>
    </row>
    <row r="299" spans="1:233" ht="24" x14ac:dyDescent="0.3">
      <c r="A299" t="s">
        <v>535</v>
      </c>
      <c r="B299" t="s">
        <v>234</v>
      </c>
      <c r="C299" t="s">
        <v>234</v>
      </c>
      <c r="D299" t="s">
        <v>234</v>
      </c>
      <c r="E299" t="s">
        <v>234</v>
      </c>
      <c r="F299" t="s">
        <v>234</v>
      </c>
      <c r="G299" t="s">
        <v>234</v>
      </c>
      <c r="H299" t="s">
        <v>234</v>
      </c>
      <c r="I299" t="s">
        <v>236</v>
      </c>
      <c r="J299" t="s">
        <v>234</v>
      </c>
      <c r="K299" t="s">
        <v>234</v>
      </c>
      <c r="L299" t="s">
        <v>234</v>
      </c>
      <c r="M299" t="s">
        <v>234</v>
      </c>
      <c r="N299" t="s">
        <v>234</v>
      </c>
      <c r="Q299" t="s">
        <v>234</v>
      </c>
      <c r="R299" t="s">
        <v>234</v>
      </c>
      <c r="S299" t="s">
        <v>234</v>
      </c>
      <c r="T299" t="s">
        <v>234</v>
      </c>
      <c r="U299" t="s">
        <v>234</v>
      </c>
      <c r="V299" t="s">
        <v>234</v>
      </c>
      <c r="W299" t="s">
        <v>236</v>
      </c>
      <c r="X299" t="s">
        <v>234</v>
      </c>
      <c r="Y299" t="s">
        <v>234</v>
      </c>
      <c r="Z299" t="s">
        <v>236</v>
      </c>
      <c r="AA299" t="s">
        <v>234</v>
      </c>
      <c r="AB299" t="s">
        <v>234</v>
      </c>
      <c r="AC299" t="s">
        <v>234</v>
      </c>
      <c r="AF299" t="s">
        <v>234</v>
      </c>
      <c r="AG299" t="s">
        <v>234</v>
      </c>
      <c r="AH299" t="s">
        <v>236</v>
      </c>
      <c r="AI299" t="s">
        <v>234</v>
      </c>
      <c r="AJ299" t="s">
        <v>234</v>
      </c>
      <c r="AK299" t="s">
        <v>234</v>
      </c>
      <c r="AL299" t="s">
        <v>234</v>
      </c>
      <c r="AM299" t="s">
        <v>234</v>
      </c>
      <c r="AN299" t="s">
        <v>234</v>
      </c>
      <c r="AO299" t="s">
        <v>234</v>
      </c>
      <c r="AP299" t="s">
        <v>234</v>
      </c>
      <c r="AQ299" t="s">
        <v>234</v>
      </c>
      <c r="AR299" t="s">
        <v>234</v>
      </c>
      <c r="AU299" t="s">
        <v>234</v>
      </c>
      <c r="AV299" t="s">
        <v>234</v>
      </c>
      <c r="AW299" t="s">
        <v>234</v>
      </c>
      <c r="AX299" t="s">
        <v>236</v>
      </c>
      <c r="AY299" t="s">
        <v>236</v>
      </c>
      <c r="AZ299" t="s">
        <v>234</v>
      </c>
      <c r="BA299" t="s">
        <v>234</v>
      </c>
      <c r="BB299" t="s">
        <v>234</v>
      </c>
      <c r="BC299" t="s">
        <v>234</v>
      </c>
      <c r="BD299" t="s">
        <v>236</v>
      </c>
      <c r="BE299" t="s">
        <v>234</v>
      </c>
      <c r="BH299" t="s">
        <v>234</v>
      </c>
      <c r="BI299" t="s">
        <v>234</v>
      </c>
      <c r="BJ299" t="s">
        <v>234</v>
      </c>
      <c r="BK299" t="s">
        <v>234</v>
      </c>
      <c r="BL299" t="s">
        <v>234</v>
      </c>
      <c r="BM299" t="s">
        <v>234</v>
      </c>
      <c r="BN299" t="s">
        <v>234</v>
      </c>
      <c r="BO299" t="s">
        <v>234</v>
      </c>
      <c r="BP299" t="s">
        <v>234</v>
      </c>
      <c r="BQ299" t="s">
        <v>234</v>
      </c>
      <c r="BR299" t="s">
        <v>234</v>
      </c>
      <c r="BS299" t="s">
        <v>234</v>
      </c>
      <c r="BT299" t="s">
        <v>236</v>
      </c>
      <c r="BW299" t="s">
        <v>234</v>
      </c>
      <c r="BX299" t="s">
        <v>234</v>
      </c>
      <c r="BY299" t="s">
        <v>234</v>
      </c>
      <c r="BZ299" t="s">
        <v>234</v>
      </c>
      <c r="CA299" t="s">
        <v>234</v>
      </c>
      <c r="CB299" t="s">
        <v>234</v>
      </c>
      <c r="CC299" t="s">
        <v>238</v>
      </c>
      <c r="CD299" t="s">
        <v>234</v>
      </c>
      <c r="CE299" t="s">
        <v>234</v>
      </c>
      <c r="CF299" t="s">
        <v>234</v>
      </c>
      <c r="CG299" t="s">
        <v>234</v>
      </c>
      <c r="CH299" t="s">
        <v>234</v>
      </c>
      <c r="CK299" t="s">
        <v>234</v>
      </c>
      <c r="CL299" t="s">
        <v>236</v>
      </c>
      <c r="CM299" t="s">
        <v>234</v>
      </c>
      <c r="CN299" t="s">
        <v>234</v>
      </c>
      <c r="CO299" t="s">
        <v>234</v>
      </c>
      <c r="CP299" t="s">
        <v>234</v>
      </c>
      <c r="CQ299" t="s">
        <v>234</v>
      </c>
      <c r="CU299" s="91" t="s">
        <v>777</v>
      </c>
      <c r="DF299" t="s">
        <v>235</v>
      </c>
      <c r="DG299" t="s">
        <v>234</v>
      </c>
      <c r="DH299" t="s">
        <v>234</v>
      </c>
      <c r="DI299" t="s">
        <v>234</v>
      </c>
      <c r="DJ299" t="s">
        <v>234</v>
      </c>
      <c r="DK299" t="s">
        <v>234</v>
      </c>
      <c r="DL299" t="s">
        <v>234</v>
      </c>
      <c r="DM299" t="s">
        <v>234</v>
      </c>
      <c r="DN299" t="s">
        <v>234</v>
      </c>
      <c r="DO299" t="s">
        <v>234</v>
      </c>
      <c r="DP299" t="s">
        <v>234</v>
      </c>
      <c r="DQ299" t="s">
        <v>234</v>
      </c>
      <c r="DR299" t="s">
        <v>234</v>
      </c>
      <c r="DS299" t="s">
        <v>234</v>
      </c>
      <c r="DT299" t="s">
        <v>234</v>
      </c>
      <c r="DX299" t="s">
        <v>234</v>
      </c>
      <c r="DY299" t="s">
        <v>234</v>
      </c>
      <c r="DZ299" t="s">
        <v>234</v>
      </c>
      <c r="EA299" t="s">
        <v>234</v>
      </c>
      <c r="EB299" t="s">
        <v>235</v>
      </c>
      <c r="EC299" t="s">
        <v>234</v>
      </c>
      <c r="ED299" t="s">
        <v>234</v>
      </c>
      <c r="EE299" t="s">
        <v>234</v>
      </c>
      <c r="EF299" t="s">
        <v>234</v>
      </c>
      <c r="EG299" t="s">
        <v>234</v>
      </c>
      <c r="EH299" t="s">
        <v>234</v>
      </c>
      <c r="EI299" t="s">
        <v>234</v>
      </c>
      <c r="EJ299" t="s">
        <v>234</v>
      </c>
      <c r="EK299" t="s">
        <v>234</v>
      </c>
      <c r="EL299" t="s">
        <v>234</v>
      </c>
      <c r="EM299" t="s">
        <v>234</v>
      </c>
      <c r="EN299" t="s">
        <v>234</v>
      </c>
      <c r="EO299" t="s">
        <v>234</v>
      </c>
      <c r="EP299" t="s">
        <v>234</v>
      </c>
      <c r="EQ299" t="s">
        <v>234</v>
      </c>
      <c r="ER299" t="s">
        <v>234</v>
      </c>
      <c r="ES299" t="s">
        <v>234</v>
      </c>
      <c r="ET299" t="s">
        <v>234</v>
      </c>
      <c r="EU299" t="s">
        <v>234</v>
      </c>
      <c r="EV299" t="s">
        <v>234</v>
      </c>
      <c r="EW299" t="s">
        <v>234</v>
      </c>
      <c r="EX299" t="s">
        <v>234</v>
      </c>
      <c r="EY299" t="s">
        <v>234</v>
      </c>
      <c r="EZ299" t="s">
        <v>234</v>
      </c>
      <c r="FA299" t="s">
        <v>234</v>
      </c>
      <c r="FB299" t="s">
        <v>234</v>
      </c>
      <c r="FC299" t="s">
        <v>234</v>
      </c>
      <c r="FD299" t="s">
        <v>241</v>
      </c>
      <c r="FE299" t="s">
        <v>234</v>
      </c>
      <c r="FF299" t="s">
        <v>234</v>
      </c>
      <c r="FG299" t="s">
        <v>234</v>
      </c>
      <c r="FH299" t="s">
        <v>234</v>
      </c>
      <c r="FI299" t="s">
        <v>234</v>
      </c>
      <c r="FJ299" t="s">
        <v>234</v>
      </c>
      <c r="FK299" t="s">
        <v>234</v>
      </c>
      <c r="FL299" t="s">
        <v>234</v>
      </c>
      <c r="FM299" t="s">
        <v>234</v>
      </c>
      <c r="FN299" t="s">
        <v>234</v>
      </c>
      <c r="FO299" t="s">
        <v>241</v>
      </c>
      <c r="FP299" t="s">
        <v>234</v>
      </c>
      <c r="FQ299" t="s">
        <v>234</v>
      </c>
      <c r="FR299" t="s">
        <v>234</v>
      </c>
      <c r="FU299" t="s">
        <v>234</v>
      </c>
      <c r="FV299" t="s">
        <v>234</v>
      </c>
      <c r="FW299" t="s">
        <v>234</v>
      </c>
      <c r="FX299" t="s">
        <v>234</v>
      </c>
      <c r="FY299" t="s">
        <v>234</v>
      </c>
      <c r="FZ299" t="s">
        <v>237</v>
      </c>
      <c r="GA299" t="s">
        <v>234</v>
      </c>
      <c r="GB299" t="s">
        <v>237</v>
      </c>
      <c r="GC299" t="s">
        <v>234</v>
      </c>
      <c r="GD299" t="s">
        <v>234</v>
      </c>
      <c r="GE299" t="s">
        <v>241</v>
      </c>
      <c r="GF299" t="s">
        <v>234</v>
      </c>
      <c r="GG299" t="s">
        <v>234</v>
      </c>
      <c r="GH299" t="s">
        <v>234</v>
      </c>
      <c r="GI299" t="s">
        <v>234</v>
      </c>
      <c r="GJ299" t="s">
        <v>241</v>
      </c>
      <c r="GK299" t="s">
        <v>234</v>
      </c>
      <c r="GL299" t="s">
        <v>234</v>
      </c>
      <c r="GM299" t="s">
        <v>234</v>
      </c>
      <c r="GN299" t="s">
        <v>234</v>
      </c>
      <c r="GO299" t="s">
        <v>234</v>
      </c>
      <c r="GP299" t="s">
        <v>234</v>
      </c>
      <c r="GQ299" t="s">
        <v>234</v>
      </c>
      <c r="GR299" t="s">
        <v>234</v>
      </c>
      <c r="GS299" t="s">
        <v>234</v>
      </c>
      <c r="GT299" t="s">
        <v>234</v>
      </c>
      <c r="GU299" t="s">
        <v>234</v>
      </c>
      <c r="GV299" t="s">
        <v>234</v>
      </c>
      <c r="GW299" t="s">
        <v>234</v>
      </c>
      <c r="GX299" t="s">
        <v>234</v>
      </c>
      <c r="GY299" t="s">
        <v>234</v>
      </c>
      <c r="GZ299" t="s">
        <v>237</v>
      </c>
      <c r="HA299" t="s">
        <v>234</v>
      </c>
      <c r="HB299" t="s">
        <v>234</v>
      </c>
      <c r="HC299" t="s">
        <v>234</v>
      </c>
      <c r="HD299" t="s">
        <v>234</v>
      </c>
      <c r="HE299" t="s">
        <v>234</v>
      </c>
      <c r="HF299" t="s">
        <v>234</v>
      </c>
      <c r="HG299" t="s">
        <v>234</v>
      </c>
      <c r="HH299" t="s">
        <v>234</v>
      </c>
      <c r="HI299" t="s">
        <v>234</v>
      </c>
      <c r="HJ299" t="s">
        <v>241</v>
      </c>
      <c r="HK299" t="s">
        <v>234</v>
      </c>
      <c r="HL299" t="s">
        <v>234</v>
      </c>
      <c r="HM299" t="s">
        <v>234</v>
      </c>
      <c r="HN299" t="s">
        <v>234</v>
      </c>
      <c r="HO299" t="s">
        <v>234</v>
      </c>
      <c r="HP299" t="s">
        <v>234</v>
      </c>
      <c r="HT299" s="91" t="s">
        <v>776</v>
      </c>
    </row>
    <row r="300" spans="1:233" x14ac:dyDescent="0.2">
      <c r="A300" t="s">
        <v>536</v>
      </c>
      <c r="B300" t="s">
        <v>234</v>
      </c>
      <c r="C300" t="s">
        <v>234</v>
      </c>
      <c r="D300" t="s">
        <v>234</v>
      </c>
      <c r="E300" t="s">
        <v>234</v>
      </c>
      <c r="F300" t="s">
        <v>234</v>
      </c>
      <c r="G300" t="s">
        <v>234</v>
      </c>
      <c r="H300" t="s">
        <v>234</v>
      </c>
      <c r="I300" t="s">
        <v>236</v>
      </c>
      <c r="J300" t="s">
        <v>234</v>
      </c>
      <c r="K300" t="s">
        <v>234</v>
      </c>
      <c r="L300" t="s">
        <v>234</v>
      </c>
      <c r="M300" t="s">
        <v>234</v>
      </c>
      <c r="N300" t="s">
        <v>234</v>
      </c>
      <c r="O300" s="1" t="s">
        <v>537</v>
      </c>
      <c r="P300" s="1" t="s">
        <v>538</v>
      </c>
      <c r="Q300" t="s">
        <v>236</v>
      </c>
      <c r="R300" t="s">
        <v>236</v>
      </c>
      <c r="S300" t="s">
        <v>236</v>
      </c>
      <c r="T300" t="s">
        <v>236</v>
      </c>
      <c r="U300" t="s">
        <v>236</v>
      </c>
      <c r="V300" t="s">
        <v>236</v>
      </c>
      <c r="W300" t="s">
        <v>236</v>
      </c>
      <c r="X300" t="s">
        <v>236</v>
      </c>
      <c r="Y300" t="s">
        <v>236</v>
      </c>
      <c r="Z300" t="s">
        <v>236</v>
      </c>
      <c r="AA300" t="s">
        <v>236</v>
      </c>
      <c r="AB300" t="s">
        <v>236</v>
      </c>
      <c r="AC300" t="s">
        <v>236</v>
      </c>
      <c r="AE300" s="1" t="s">
        <v>539</v>
      </c>
      <c r="AF300" t="s">
        <v>234</v>
      </c>
      <c r="AG300" t="s">
        <v>234</v>
      </c>
      <c r="AH300" t="s">
        <v>236</v>
      </c>
      <c r="AI300" t="s">
        <v>234</v>
      </c>
      <c r="AJ300" t="s">
        <v>234</v>
      </c>
      <c r="AK300" t="s">
        <v>234</v>
      </c>
      <c r="AL300" t="s">
        <v>234</v>
      </c>
      <c r="AM300" t="s">
        <v>234</v>
      </c>
      <c r="AN300" t="s">
        <v>234</v>
      </c>
      <c r="AO300" t="s">
        <v>234</v>
      </c>
      <c r="AP300" t="s">
        <v>234</v>
      </c>
      <c r="AQ300" t="s">
        <v>234</v>
      </c>
      <c r="AR300" t="s">
        <v>234</v>
      </c>
      <c r="AT300" s="1" t="s">
        <v>540</v>
      </c>
      <c r="AU300" t="s">
        <v>234</v>
      </c>
      <c r="AV300" t="s">
        <v>236</v>
      </c>
      <c r="AW300" t="s">
        <v>234</v>
      </c>
      <c r="AX300" t="s">
        <v>236</v>
      </c>
      <c r="AY300" t="s">
        <v>234</v>
      </c>
      <c r="AZ300" t="s">
        <v>238</v>
      </c>
      <c r="BA300" t="s">
        <v>234</v>
      </c>
      <c r="BB300" t="s">
        <v>234</v>
      </c>
      <c r="BC300" t="s">
        <v>234</v>
      </c>
      <c r="BD300" t="s">
        <v>234</v>
      </c>
      <c r="BE300" t="s">
        <v>234</v>
      </c>
      <c r="BG300" s="1" t="s">
        <v>541</v>
      </c>
      <c r="BH300" t="s">
        <v>234</v>
      </c>
      <c r="BI300" t="s">
        <v>234</v>
      </c>
      <c r="BJ300" t="s">
        <v>234</v>
      </c>
      <c r="BK300" t="s">
        <v>234</v>
      </c>
      <c r="BL300" t="s">
        <v>234</v>
      </c>
      <c r="BM300" t="s">
        <v>234</v>
      </c>
      <c r="BN300" t="s">
        <v>234</v>
      </c>
      <c r="BO300" t="s">
        <v>234</v>
      </c>
      <c r="BP300" t="s">
        <v>234</v>
      </c>
      <c r="BQ300" t="s">
        <v>234</v>
      </c>
      <c r="BR300" t="s">
        <v>234</v>
      </c>
      <c r="BS300" t="s">
        <v>234</v>
      </c>
      <c r="BT300" t="s">
        <v>236</v>
      </c>
      <c r="BV300" s="1" t="s">
        <v>542</v>
      </c>
      <c r="BW300" t="s">
        <v>234</v>
      </c>
      <c r="BX300" t="s">
        <v>234</v>
      </c>
      <c r="BY300" t="s">
        <v>234</v>
      </c>
      <c r="BZ300" t="s">
        <v>234</v>
      </c>
      <c r="CA300" t="s">
        <v>234</v>
      </c>
      <c r="CB300" t="s">
        <v>234</v>
      </c>
      <c r="CC300" t="s">
        <v>238</v>
      </c>
      <c r="CD300" t="s">
        <v>234</v>
      </c>
      <c r="CE300" t="s">
        <v>234</v>
      </c>
      <c r="CF300" t="s">
        <v>234</v>
      </c>
      <c r="CG300" t="s">
        <v>234</v>
      </c>
      <c r="CH300" t="s">
        <v>234</v>
      </c>
      <c r="CJ300" s="1" t="s">
        <v>543</v>
      </c>
      <c r="CK300" t="s">
        <v>236</v>
      </c>
      <c r="CL300" t="s">
        <v>236</v>
      </c>
      <c r="CM300" t="s">
        <v>234</v>
      </c>
      <c r="CN300" t="s">
        <v>236</v>
      </c>
      <c r="CO300" t="s">
        <v>234</v>
      </c>
      <c r="CP300" t="s">
        <v>236</v>
      </c>
      <c r="CQ300" t="s">
        <v>241</v>
      </c>
      <c r="CS300" s="1" t="s">
        <v>544</v>
      </c>
      <c r="CT300" s="12" t="s">
        <v>545</v>
      </c>
      <c r="CU300" s="12" t="s">
        <v>546</v>
      </c>
      <c r="CV300" s="12" t="s">
        <v>547</v>
      </c>
      <c r="CW300" s="12"/>
      <c r="CX300" s="12" t="s">
        <v>773</v>
      </c>
      <c r="CY300" s="12"/>
      <c r="CZ300" s="12"/>
      <c r="DA300" s="12"/>
      <c r="DB300" s="12"/>
      <c r="DC300" s="12"/>
      <c r="DF300" t="s">
        <v>234</v>
      </c>
      <c r="DG300" t="s">
        <v>234</v>
      </c>
      <c r="DH300" t="s">
        <v>234</v>
      </c>
      <c r="DI300" t="s">
        <v>234</v>
      </c>
      <c r="DJ300" t="s">
        <v>234</v>
      </c>
      <c r="DK300" t="s">
        <v>234</v>
      </c>
      <c r="DL300" t="s">
        <v>234</v>
      </c>
      <c r="DM300" t="s">
        <v>234</v>
      </c>
      <c r="DN300" t="s">
        <v>234</v>
      </c>
      <c r="DO300" t="s">
        <v>234</v>
      </c>
      <c r="DP300" t="s">
        <v>234</v>
      </c>
      <c r="DQ300" t="s">
        <v>234</v>
      </c>
      <c r="DR300" t="s">
        <v>234</v>
      </c>
      <c r="DS300" t="s">
        <v>234</v>
      </c>
      <c r="DT300" t="s">
        <v>234</v>
      </c>
      <c r="DV300" s="1" t="s">
        <v>548</v>
      </c>
      <c r="DX300" t="s">
        <v>234</v>
      </c>
      <c r="DY300" t="s">
        <v>234</v>
      </c>
      <c r="DZ300" t="s">
        <v>234</v>
      </c>
      <c r="EA300" t="s">
        <v>234</v>
      </c>
      <c r="EB300" t="s">
        <v>236</v>
      </c>
      <c r="EC300" t="s">
        <v>234</v>
      </c>
      <c r="ED300" t="s">
        <v>234</v>
      </c>
      <c r="EE300" t="s">
        <v>234</v>
      </c>
      <c r="EF300" t="s">
        <v>234</v>
      </c>
      <c r="EG300" t="s">
        <v>234</v>
      </c>
      <c r="EH300" t="s">
        <v>234</v>
      </c>
      <c r="EI300" t="s">
        <v>234</v>
      </c>
      <c r="EJ300" t="s">
        <v>234</v>
      </c>
      <c r="EK300" t="s">
        <v>234</v>
      </c>
      <c r="EL300" t="s">
        <v>234</v>
      </c>
      <c r="EM300" t="s">
        <v>234</v>
      </c>
      <c r="EN300" t="s">
        <v>234</v>
      </c>
      <c r="EO300" t="s">
        <v>234</v>
      </c>
      <c r="EP300" t="s">
        <v>234</v>
      </c>
      <c r="EQ300" t="s">
        <v>234</v>
      </c>
      <c r="ER300" t="s">
        <v>234</v>
      </c>
      <c r="ES300" t="s">
        <v>234</v>
      </c>
      <c r="ET300" t="s">
        <v>234</v>
      </c>
      <c r="EU300" t="s">
        <v>234</v>
      </c>
      <c r="EV300" t="s">
        <v>234</v>
      </c>
      <c r="EW300" t="s">
        <v>234</v>
      </c>
      <c r="EX300" t="s">
        <v>234</v>
      </c>
      <c r="EY300" t="s">
        <v>234</v>
      </c>
      <c r="EZ300" t="s">
        <v>234</v>
      </c>
      <c r="FA300" t="s">
        <v>234</v>
      </c>
      <c r="FB300" t="s">
        <v>234</v>
      </c>
      <c r="FC300" t="s">
        <v>234</v>
      </c>
      <c r="FD300" t="s">
        <v>234</v>
      </c>
      <c r="FE300" t="s">
        <v>234</v>
      </c>
      <c r="FF300" t="s">
        <v>234</v>
      </c>
      <c r="FG300" t="s">
        <v>234</v>
      </c>
      <c r="FH300" t="s">
        <v>234</v>
      </c>
      <c r="FI300" t="s">
        <v>234</v>
      </c>
      <c r="FJ300" t="s">
        <v>234</v>
      </c>
      <c r="FK300" t="s">
        <v>234</v>
      </c>
      <c r="FL300" t="s">
        <v>234</v>
      </c>
      <c r="FM300" t="s">
        <v>234</v>
      </c>
      <c r="FN300" t="s">
        <v>234</v>
      </c>
      <c r="FO300" t="s">
        <v>234</v>
      </c>
      <c r="FP300" t="s">
        <v>234</v>
      </c>
      <c r="FQ300" t="s">
        <v>234</v>
      </c>
      <c r="FR300" t="s">
        <v>234</v>
      </c>
      <c r="FT300" s="1" t="s">
        <v>549</v>
      </c>
      <c r="FU300" t="s">
        <v>236</v>
      </c>
      <c r="FV300" t="s">
        <v>234</v>
      </c>
      <c r="FW300" t="s">
        <v>234</v>
      </c>
      <c r="FX300" t="s">
        <v>234</v>
      </c>
      <c r="FY300" t="s">
        <v>234</v>
      </c>
      <c r="FZ300" t="s">
        <v>234</v>
      </c>
      <c r="GA300" t="s">
        <v>234</v>
      </c>
      <c r="GB300" t="s">
        <v>234</v>
      </c>
      <c r="GC300" t="s">
        <v>234</v>
      </c>
      <c r="GD300" t="s">
        <v>234</v>
      </c>
      <c r="GE300" t="s">
        <v>241</v>
      </c>
      <c r="GF300" t="s">
        <v>234</v>
      </c>
      <c r="GG300" t="s">
        <v>234</v>
      </c>
      <c r="GH300" t="s">
        <v>234</v>
      </c>
      <c r="GI300" t="s">
        <v>234</v>
      </c>
      <c r="GJ300" t="s">
        <v>234</v>
      </c>
      <c r="GK300" t="s">
        <v>234</v>
      </c>
      <c r="GL300" t="s">
        <v>234</v>
      </c>
      <c r="GM300" t="s">
        <v>234</v>
      </c>
      <c r="GN300" t="s">
        <v>234</v>
      </c>
      <c r="GO300" t="s">
        <v>234</v>
      </c>
      <c r="GP300" t="s">
        <v>234</v>
      </c>
      <c r="GQ300" t="s">
        <v>234</v>
      </c>
      <c r="GR300" t="s">
        <v>234</v>
      </c>
      <c r="GS300" t="s">
        <v>234</v>
      </c>
      <c r="GT300" t="s">
        <v>238</v>
      </c>
      <c r="GU300" t="s">
        <v>234</v>
      </c>
      <c r="GV300" t="s">
        <v>234</v>
      </c>
      <c r="GW300" t="s">
        <v>234</v>
      </c>
      <c r="GX300" t="s">
        <v>234</v>
      </c>
      <c r="GY300" t="s">
        <v>234</v>
      </c>
      <c r="GZ300" t="s">
        <v>234</v>
      </c>
      <c r="HA300" t="s">
        <v>234</v>
      </c>
      <c r="HB300" t="s">
        <v>234</v>
      </c>
      <c r="HC300" t="s">
        <v>234</v>
      </c>
      <c r="HD300" t="s">
        <v>234</v>
      </c>
      <c r="HE300" t="s">
        <v>234</v>
      </c>
      <c r="HF300" t="s">
        <v>234</v>
      </c>
      <c r="HG300" t="s">
        <v>234</v>
      </c>
      <c r="HH300" t="s">
        <v>234</v>
      </c>
      <c r="HI300" t="s">
        <v>241</v>
      </c>
      <c r="HJ300" t="s">
        <v>234</v>
      </c>
      <c r="HK300" t="s">
        <v>234</v>
      </c>
      <c r="HL300" t="s">
        <v>234</v>
      </c>
      <c r="HM300" t="s">
        <v>234</v>
      </c>
      <c r="HN300" t="s">
        <v>234</v>
      </c>
      <c r="HO300" t="s">
        <v>234</v>
      </c>
      <c r="HP300" t="s">
        <v>234</v>
      </c>
      <c r="HR300" s="1" t="s">
        <v>550</v>
      </c>
      <c r="HS300" s="96" t="s">
        <v>774</v>
      </c>
      <c r="HT300" s="96" t="s">
        <v>551</v>
      </c>
      <c r="HU300" s="96"/>
      <c r="HV300" s="96" t="s">
        <v>775</v>
      </c>
      <c r="HW300" s="96"/>
      <c r="HX300" s="96"/>
      <c r="HY300" s="96"/>
    </row>
    <row r="301" spans="1:233" x14ac:dyDescent="0.2">
      <c r="A301" t="s">
        <v>552</v>
      </c>
      <c r="B301">
        <f>COUNTIF(B3:B300, 0)</f>
        <v>9</v>
      </c>
      <c r="C301">
        <f t="shared" ref="C301:BX301" si="0">COUNTIF(C3:C300, 0)</f>
        <v>6</v>
      </c>
      <c r="D301">
        <f t="shared" si="0"/>
        <v>21</v>
      </c>
      <c r="E301">
        <f t="shared" si="0"/>
        <v>5</v>
      </c>
      <c r="F301">
        <f t="shared" si="0"/>
        <v>16</v>
      </c>
      <c r="G301">
        <f t="shared" si="0"/>
        <v>8</v>
      </c>
      <c r="H301">
        <f t="shared" si="0"/>
        <v>17</v>
      </c>
      <c r="I301">
        <f t="shared" si="0"/>
        <v>5</v>
      </c>
      <c r="J301">
        <f t="shared" si="0"/>
        <v>16</v>
      </c>
      <c r="K301">
        <f t="shared" si="0"/>
        <v>11</v>
      </c>
      <c r="L301">
        <f t="shared" si="0"/>
        <v>12</v>
      </c>
      <c r="M301">
        <f t="shared" si="0"/>
        <v>11</v>
      </c>
      <c r="N301">
        <f t="shared" si="0"/>
        <v>16</v>
      </c>
      <c r="O301" s="9">
        <f t="shared" ref="O301:O306" si="1">SUM(B301:N301)</f>
        <v>153</v>
      </c>
      <c r="P301" s="11">
        <f>O301/O306</f>
        <v>4.0326831839746967E-2</v>
      </c>
      <c r="Q301">
        <f t="shared" si="0"/>
        <v>8</v>
      </c>
      <c r="R301">
        <f t="shared" si="0"/>
        <v>10</v>
      </c>
      <c r="S301">
        <f t="shared" si="0"/>
        <v>23</v>
      </c>
      <c r="T301">
        <f t="shared" si="0"/>
        <v>17</v>
      </c>
      <c r="U301">
        <f t="shared" si="0"/>
        <v>6</v>
      </c>
      <c r="V301">
        <f t="shared" si="0"/>
        <v>8</v>
      </c>
      <c r="W301">
        <f t="shared" si="0"/>
        <v>1</v>
      </c>
      <c r="X301">
        <f t="shared" si="0"/>
        <v>8</v>
      </c>
      <c r="Y301">
        <f t="shared" si="0"/>
        <v>8</v>
      </c>
      <c r="Z301">
        <f t="shared" si="0"/>
        <v>3</v>
      </c>
      <c r="AA301">
        <f t="shared" si="0"/>
        <v>10</v>
      </c>
      <c r="AB301">
        <f t="shared" si="0"/>
        <v>8</v>
      </c>
      <c r="AC301">
        <f t="shared" si="0"/>
        <v>12</v>
      </c>
      <c r="AD301" s="9">
        <f t="shared" ref="AD301:AD306" si="2">SUM(Q301:AC301)</f>
        <v>122</v>
      </c>
      <c r="AE301" s="11">
        <f>AD301/AD306</f>
        <v>3.1987414787624541E-2</v>
      </c>
      <c r="AF301">
        <f t="shared" si="0"/>
        <v>8</v>
      </c>
      <c r="AG301">
        <f t="shared" si="0"/>
        <v>15</v>
      </c>
      <c r="AH301">
        <f t="shared" si="0"/>
        <v>1</v>
      </c>
      <c r="AI301">
        <f t="shared" si="0"/>
        <v>9</v>
      </c>
      <c r="AJ301">
        <f t="shared" si="0"/>
        <v>13</v>
      </c>
      <c r="AK301">
        <f t="shared" si="0"/>
        <v>11</v>
      </c>
      <c r="AL301">
        <f t="shared" si="0"/>
        <v>12</v>
      </c>
      <c r="AM301">
        <f t="shared" si="0"/>
        <v>8</v>
      </c>
      <c r="AN301">
        <f t="shared" si="0"/>
        <v>7</v>
      </c>
      <c r="AO301">
        <f t="shared" si="0"/>
        <v>8</v>
      </c>
      <c r="AP301">
        <f t="shared" si="0"/>
        <v>8</v>
      </c>
      <c r="AQ301">
        <f t="shared" si="0"/>
        <v>9</v>
      </c>
      <c r="AR301">
        <f t="shared" si="0"/>
        <v>16</v>
      </c>
      <c r="AS301" s="9">
        <f t="shared" ref="AS301:AS306" si="3">SUM(AF301:AR301)</f>
        <v>125</v>
      </c>
      <c r="AT301" s="11">
        <f>AS301/AS306</f>
        <v>3.2645599373204492E-2</v>
      </c>
      <c r="AU301">
        <f t="shared" si="0"/>
        <v>11</v>
      </c>
      <c r="AV301">
        <f t="shared" si="0"/>
        <v>15</v>
      </c>
      <c r="AW301">
        <f t="shared" si="0"/>
        <v>7</v>
      </c>
      <c r="AX301">
        <f t="shared" si="0"/>
        <v>2</v>
      </c>
      <c r="AY301">
        <f t="shared" si="0"/>
        <v>5</v>
      </c>
      <c r="AZ301">
        <f t="shared" si="0"/>
        <v>15</v>
      </c>
      <c r="BA301">
        <f t="shared" si="0"/>
        <v>38</v>
      </c>
      <c r="BB301">
        <f t="shared" si="0"/>
        <v>4</v>
      </c>
      <c r="BC301">
        <f t="shared" si="0"/>
        <v>9</v>
      </c>
      <c r="BD301">
        <f t="shared" si="0"/>
        <v>4</v>
      </c>
      <c r="BE301">
        <f t="shared" si="0"/>
        <v>4</v>
      </c>
      <c r="BF301" s="9">
        <f t="shared" ref="BF301:BF306" si="4">SUM(AU301:BE301)</f>
        <v>114</v>
      </c>
      <c r="BG301" s="11">
        <f>BF301/BF306</f>
        <v>3.5174328910829993E-2</v>
      </c>
      <c r="BH301">
        <f t="shared" si="0"/>
        <v>10</v>
      </c>
      <c r="BI301">
        <f t="shared" si="0"/>
        <v>9</v>
      </c>
      <c r="BJ301">
        <f t="shared" si="0"/>
        <v>21</v>
      </c>
      <c r="BK301">
        <f t="shared" si="0"/>
        <v>19</v>
      </c>
      <c r="BL301">
        <f t="shared" si="0"/>
        <v>13</v>
      </c>
      <c r="BM301">
        <f t="shared" si="0"/>
        <v>10</v>
      </c>
      <c r="BN301">
        <f t="shared" si="0"/>
        <v>10</v>
      </c>
      <c r="BO301">
        <f t="shared" si="0"/>
        <v>21</v>
      </c>
      <c r="BP301">
        <f t="shared" si="0"/>
        <v>10</v>
      </c>
      <c r="BQ301">
        <f t="shared" si="0"/>
        <v>12</v>
      </c>
      <c r="BR301">
        <f t="shared" si="0"/>
        <v>8</v>
      </c>
      <c r="BS301">
        <f t="shared" si="0"/>
        <v>12</v>
      </c>
      <c r="BT301">
        <f t="shared" si="0"/>
        <v>0</v>
      </c>
      <c r="BU301" s="9">
        <f t="shared" ref="BU301:BU306" si="5">SUM(BH301:BT301)</f>
        <v>155</v>
      </c>
      <c r="BV301" s="11">
        <f>BU301/BU306</f>
        <v>4.040667361835245E-2</v>
      </c>
      <c r="BW301">
        <f t="shared" si="0"/>
        <v>8</v>
      </c>
      <c r="BX301">
        <f t="shared" si="0"/>
        <v>11</v>
      </c>
      <c r="BY301">
        <f t="shared" ref="BY301:CH301" si="6">COUNTIF(BY3:BY300, 0)</f>
        <v>9</v>
      </c>
      <c r="BZ301">
        <f t="shared" si="6"/>
        <v>9</v>
      </c>
      <c r="CA301">
        <f t="shared" si="6"/>
        <v>21</v>
      </c>
      <c r="CB301">
        <f t="shared" si="6"/>
        <v>10</v>
      </c>
      <c r="CC301">
        <f t="shared" si="6"/>
        <v>283</v>
      </c>
      <c r="CD301">
        <f t="shared" si="6"/>
        <v>11</v>
      </c>
      <c r="CE301">
        <f t="shared" si="6"/>
        <v>10</v>
      </c>
      <c r="CF301">
        <f t="shared" si="6"/>
        <v>10</v>
      </c>
      <c r="CG301">
        <f t="shared" si="6"/>
        <v>10</v>
      </c>
      <c r="CH301">
        <f t="shared" si="6"/>
        <v>9</v>
      </c>
      <c r="CI301" s="9">
        <f t="shared" ref="CI301:CI306" si="7">SUM(BW301:CH301)</f>
        <v>401</v>
      </c>
      <c r="CJ301" s="11">
        <f>CI301/CI306</f>
        <v>0.11311706629055007</v>
      </c>
      <c r="CK301">
        <f t="shared" ref="CK301:CQ301" si="8">COUNTIF(CK3:CK300, 0)</f>
        <v>6</v>
      </c>
      <c r="CL301">
        <f t="shared" si="8"/>
        <v>18</v>
      </c>
      <c r="CM301">
        <f t="shared" si="8"/>
        <v>7</v>
      </c>
      <c r="CN301">
        <f t="shared" si="8"/>
        <v>6</v>
      </c>
      <c r="CO301">
        <f t="shared" si="8"/>
        <v>17</v>
      </c>
      <c r="CP301">
        <f t="shared" si="8"/>
        <v>16</v>
      </c>
      <c r="CQ301">
        <f t="shared" si="8"/>
        <v>20</v>
      </c>
      <c r="CR301" s="9">
        <f t="shared" ref="CR301:CR306" si="9">SUM(CK301:CQ301)</f>
        <v>90</v>
      </c>
      <c r="CS301" s="11">
        <f>CR301/CR306</f>
        <v>4.3646944713870033E-2</v>
      </c>
      <c r="CT301" s="12">
        <f t="shared" ref="CT301:CT306" si="10">SUM(B301:N301,Q301:AC301,AF301:AR301,AU301:BE301,BH301:BT301,BW301:CH301,CK301:CQ301)</f>
        <v>1160</v>
      </c>
      <c r="CU301" s="13">
        <f>CT301/CT306</f>
        <v>4.8090875171012813E-2</v>
      </c>
      <c r="CV301" s="12">
        <v>0</v>
      </c>
      <c r="CW301" s="12" t="s">
        <v>553</v>
      </c>
      <c r="CX301" s="12" t="s">
        <v>0</v>
      </c>
      <c r="CY301" s="12"/>
      <c r="CZ301" s="12"/>
      <c r="DA301" s="12"/>
      <c r="DB301" s="12"/>
      <c r="DC301" s="12"/>
      <c r="DF301">
        <f t="shared" ref="DF301:DT301" si="11">COUNTIF(DF3:DF300, 0)</f>
        <v>5</v>
      </c>
      <c r="DG301">
        <f t="shared" si="11"/>
        <v>5</v>
      </c>
      <c r="DH301">
        <f t="shared" si="11"/>
        <v>5</v>
      </c>
      <c r="DI301">
        <f t="shared" si="11"/>
        <v>5</v>
      </c>
      <c r="DJ301">
        <f t="shared" si="11"/>
        <v>5</v>
      </c>
      <c r="DK301">
        <f t="shared" si="11"/>
        <v>5</v>
      </c>
      <c r="DL301">
        <f t="shared" si="11"/>
        <v>4</v>
      </c>
      <c r="DM301">
        <f t="shared" si="11"/>
        <v>5</v>
      </c>
      <c r="DN301">
        <f t="shared" si="11"/>
        <v>5</v>
      </c>
      <c r="DO301">
        <f t="shared" si="11"/>
        <v>7</v>
      </c>
      <c r="DP301">
        <f t="shared" si="11"/>
        <v>2</v>
      </c>
      <c r="DQ301">
        <f t="shared" si="11"/>
        <v>7</v>
      </c>
      <c r="DR301">
        <f t="shared" si="11"/>
        <v>1</v>
      </c>
      <c r="DS301">
        <f t="shared" si="11"/>
        <v>1</v>
      </c>
      <c r="DT301">
        <f t="shared" si="11"/>
        <v>1</v>
      </c>
      <c r="DU301" s="9">
        <f t="shared" ref="DU301:DU306" si="12">SUM(DF301:DT301)</f>
        <v>63</v>
      </c>
      <c r="DV301" s="11">
        <f>DU301/DU306</f>
        <v>1.4234071396294623E-2</v>
      </c>
      <c r="DW301" s="11"/>
      <c r="DX301">
        <f t="shared" ref="DX301:EC301" si="13">COUNTIF(DX3:DX300, 0)</f>
        <v>4</v>
      </c>
      <c r="DY301">
        <f t="shared" si="13"/>
        <v>14</v>
      </c>
      <c r="DZ301">
        <f t="shared" si="13"/>
        <v>5</v>
      </c>
      <c r="EA301">
        <f t="shared" si="13"/>
        <v>4</v>
      </c>
      <c r="EB301">
        <f t="shared" si="13"/>
        <v>15</v>
      </c>
      <c r="EC301">
        <f t="shared" si="13"/>
        <v>6</v>
      </c>
      <c r="ED301">
        <f t="shared" ref="ED301:EJ301" si="14">COUNTIF(ED3:ED300, 0)</f>
        <v>4</v>
      </c>
      <c r="EE301">
        <f t="shared" si="14"/>
        <v>4</v>
      </c>
      <c r="EF301">
        <f t="shared" si="14"/>
        <v>4</v>
      </c>
      <c r="EG301">
        <f t="shared" si="14"/>
        <v>4</v>
      </c>
      <c r="EH301">
        <f t="shared" si="14"/>
        <v>5</v>
      </c>
      <c r="EI301">
        <f t="shared" si="14"/>
        <v>8</v>
      </c>
      <c r="EJ301">
        <f t="shared" si="14"/>
        <v>6</v>
      </c>
      <c r="EK301">
        <f t="shared" ref="EK301:FR301" si="15">COUNTIF(EK3:EK300, 0)</f>
        <v>5</v>
      </c>
      <c r="EL301">
        <f t="shared" si="15"/>
        <v>9</v>
      </c>
      <c r="EM301">
        <f t="shared" si="15"/>
        <v>7</v>
      </c>
      <c r="EN301">
        <f t="shared" si="15"/>
        <v>5</v>
      </c>
      <c r="EO301">
        <f t="shared" si="15"/>
        <v>6</v>
      </c>
      <c r="EP301">
        <f t="shared" si="15"/>
        <v>5</v>
      </c>
      <c r="EQ301">
        <f t="shared" si="15"/>
        <v>6</v>
      </c>
      <c r="ER301">
        <f t="shared" si="15"/>
        <v>5</v>
      </c>
      <c r="ES301">
        <f t="shared" si="15"/>
        <v>5</v>
      </c>
      <c r="ET301">
        <f t="shared" si="15"/>
        <v>8</v>
      </c>
      <c r="EU301">
        <f t="shared" si="15"/>
        <v>5</v>
      </c>
      <c r="EV301">
        <f t="shared" si="15"/>
        <v>6</v>
      </c>
      <c r="EW301">
        <f t="shared" si="15"/>
        <v>5</v>
      </c>
      <c r="EX301">
        <f t="shared" si="15"/>
        <v>5</v>
      </c>
      <c r="EY301">
        <f t="shared" si="15"/>
        <v>5</v>
      </c>
      <c r="EZ301">
        <f t="shared" si="15"/>
        <v>5</v>
      </c>
      <c r="FA301">
        <f t="shared" si="15"/>
        <v>5</v>
      </c>
      <c r="FB301">
        <f t="shared" si="15"/>
        <v>4</v>
      </c>
      <c r="FC301">
        <f t="shared" si="15"/>
        <v>5</v>
      </c>
      <c r="FD301">
        <f t="shared" si="15"/>
        <v>6</v>
      </c>
      <c r="FE301">
        <f t="shared" si="15"/>
        <v>5</v>
      </c>
      <c r="FF301">
        <f t="shared" si="15"/>
        <v>6</v>
      </c>
      <c r="FG301">
        <f t="shared" si="15"/>
        <v>5</v>
      </c>
      <c r="FH301">
        <f t="shared" si="15"/>
        <v>4</v>
      </c>
      <c r="FI301">
        <f t="shared" si="15"/>
        <v>4</v>
      </c>
      <c r="FJ301">
        <f t="shared" si="15"/>
        <v>6</v>
      </c>
      <c r="FK301">
        <f t="shared" si="15"/>
        <v>5</v>
      </c>
      <c r="FL301">
        <f t="shared" si="15"/>
        <v>4</v>
      </c>
      <c r="FM301">
        <f t="shared" si="15"/>
        <v>5</v>
      </c>
      <c r="FN301">
        <f t="shared" si="15"/>
        <v>4</v>
      </c>
      <c r="FO301">
        <f t="shared" si="15"/>
        <v>4</v>
      </c>
      <c r="FP301">
        <f t="shared" si="15"/>
        <v>4</v>
      </c>
      <c r="FQ301">
        <f t="shared" si="15"/>
        <v>6</v>
      </c>
      <c r="FR301">
        <f t="shared" si="15"/>
        <v>4</v>
      </c>
      <c r="FS301" s="9">
        <f t="shared" ref="FS301:FS306" si="16">SUM(DX301:FR301)</f>
        <v>261</v>
      </c>
      <c r="FT301" s="11">
        <f>FS301/FS306</f>
        <v>1.8983198778092951E-2</v>
      </c>
      <c r="FU301">
        <f t="shared" ref="FU301:HP301" si="17">COUNTIF(FU3:FU300, 0)</f>
        <v>7</v>
      </c>
      <c r="FV301">
        <f t="shared" si="17"/>
        <v>5</v>
      </c>
      <c r="FW301">
        <f t="shared" si="17"/>
        <v>5</v>
      </c>
      <c r="FX301">
        <f t="shared" si="17"/>
        <v>4</v>
      </c>
      <c r="FY301">
        <f t="shared" si="17"/>
        <v>6</v>
      </c>
      <c r="FZ301">
        <f t="shared" si="17"/>
        <v>8</v>
      </c>
      <c r="GA301">
        <f t="shared" si="17"/>
        <v>8</v>
      </c>
      <c r="GB301">
        <f t="shared" si="17"/>
        <v>5</v>
      </c>
      <c r="GC301">
        <f t="shared" si="17"/>
        <v>5</v>
      </c>
      <c r="GD301">
        <f t="shared" si="17"/>
        <v>11</v>
      </c>
      <c r="GE301">
        <f t="shared" si="17"/>
        <v>4</v>
      </c>
      <c r="GF301">
        <f t="shared" si="17"/>
        <v>5</v>
      </c>
      <c r="GG301">
        <f t="shared" si="17"/>
        <v>9</v>
      </c>
      <c r="GH301">
        <f t="shared" si="17"/>
        <v>5</v>
      </c>
      <c r="GI301">
        <f t="shared" si="17"/>
        <v>4</v>
      </c>
      <c r="GJ301">
        <f t="shared" si="17"/>
        <v>5</v>
      </c>
      <c r="GK301">
        <f t="shared" si="17"/>
        <v>14</v>
      </c>
      <c r="GL301">
        <f t="shared" si="17"/>
        <v>10</v>
      </c>
      <c r="GM301">
        <f t="shared" si="17"/>
        <v>6</v>
      </c>
      <c r="GN301">
        <f t="shared" si="17"/>
        <v>5</v>
      </c>
      <c r="GO301">
        <f t="shared" si="17"/>
        <v>5</v>
      </c>
      <c r="GP301">
        <f t="shared" si="17"/>
        <v>5</v>
      </c>
      <c r="GQ301">
        <f t="shared" si="17"/>
        <v>5</v>
      </c>
      <c r="GR301">
        <f t="shared" si="17"/>
        <v>5</v>
      </c>
      <c r="GS301">
        <f t="shared" si="17"/>
        <v>4</v>
      </c>
      <c r="GT301">
        <f t="shared" si="17"/>
        <v>5</v>
      </c>
      <c r="GU301">
        <f t="shared" si="17"/>
        <v>4</v>
      </c>
      <c r="GV301">
        <f t="shared" si="17"/>
        <v>6</v>
      </c>
      <c r="GW301">
        <f t="shared" si="17"/>
        <v>5</v>
      </c>
      <c r="GX301">
        <f t="shared" si="17"/>
        <v>6</v>
      </c>
      <c r="GY301">
        <f t="shared" si="17"/>
        <v>6</v>
      </c>
      <c r="GZ301">
        <f t="shared" si="17"/>
        <v>7</v>
      </c>
      <c r="HA301">
        <f t="shared" si="17"/>
        <v>5</v>
      </c>
      <c r="HB301">
        <f t="shared" si="17"/>
        <v>5</v>
      </c>
      <c r="HC301">
        <f t="shared" si="17"/>
        <v>7</v>
      </c>
      <c r="HD301">
        <f t="shared" si="17"/>
        <v>5</v>
      </c>
      <c r="HE301">
        <f t="shared" si="17"/>
        <v>11</v>
      </c>
      <c r="HF301">
        <f t="shared" si="17"/>
        <v>4</v>
      </c>
      <c r="HG301">
        <f t="shared" si="17"/>
        <v>4</v>
      </c>
      <c r="HH301">
        <f t="shared" si="17"/>
        <v>4</v>
      </c>
      <c r="HI301">
        <f t="shared" si="17"/>
        <v>6</v>
      </c>
      <c r="HJ301">
        <f t="shared" si="17"/>
        <v>6</v>
      </c>
      <c r="HK301">
        <f t="shared" si="17"/>
        <v>4</v>
      </c>
      <c r="HL301">
        <f t="shared" si="17"/>
        <v>4</v>
      </c>
      <c r="HM301">
        <f t="shared" si="17"/>
        <v>5</v>
      </c>
      <c r="HN301">
        <f t="shared" si="17"/>
        <v>5</v>
      </c>
      <c r="HO301">
        <f t="shared" si="17"/>
        <v>6</v>
      </c>
      <c r="HP301">
        <f t="shared" si="17"/>
        <v>5</v>
      </c>
      <c r="HQ301" s="9">
        <f t="shared" ref="HQ301:HQ306" si="18">SUM(FU301:HP301)</f>
        <v>280</v>
      </c>
      <c r="HR301" s="11">
        <f>HQ301/HQ306</f>
        <v>1.9845488695159119E-2</v>
      </c>
      <c r="HS301" s="96">
        <f t="shared" ref="HS301:HS306" si="19">SUM(DF301:DT301,DX301:FR301,FU301:HP301)</f>
        <v>604</v>
      </c>
      <c r="HT301" s="97">
        <f>HS301/HS306</f>
        <v>1.8708957997769792E-2</v>
      </c>
      <c r="HU301" s="96">
        <v>0</v>
      </c>
      <c r="HV301" s="96" t="s">
        <v>553</v>
      </c>
      <c r="HW301" s="96" t="s">
        <v>0</v>
      </c>
      <c r="HX301" s="96"/>
      <c r="HY301" s="96"/>
    </row>
    <row r="302" spans="1:233" x14ac:dyDescent="0.2">
      <c r="A302" t="s">
        <v>554</v>
      </c>
      <c r="B302">
        <f>COUNTIF(B3:B300,1)</f>
        <v>6</v>
      </c>
      <c r="C302">
        <f t="shared" ref="C302:BX302" si="20">COUNTIF(C3:C300,1)</f>
        <v>8</v>
      </c>
      <c r="D302">
        <f t="shared" si="20"/>
        <v>5</v>
      </c>
      <c r="E302">
        <f t="shared" si="20"/>
        <v>6</v>
      </c>
      <c r="F302">
        <f t="shared" si="20"/>
        <v>12</v>
      </c>
      <c r="G302">
        <f t="shared" si="20"/>
        <v>5</v>
      </c>
      <c r="H302">
        <f t="shared" si="20"/>
        <v>7</v>
      </c>
      <c r="I302">
        <f t="shared" si="20"/>
        <v>6</v>
      </c>
      <c r="J302">
        <f t="shared" si="20"/>
        <v>13</v>
      </c>
      <c r="K302">
        <f t="shared" si="20"/>
        <v>7</v>
      </c>
      <c r="L302">
        <f t="shared" si="20"/>
        <v>5</v>
      </c>
      <c r="M302">
        <f t="shared" si="20"/>
        <v>11</v>
      </c>
      <c r="N302">
        <f t="shared" si="20"/>
        <v>8</v>
      </c>
      <c r="O302" s="9">
        <f t="shared" si="1"/>
        <v>99</v>
      </c>
      <c r="P302" s="11">
        <f>O302/O306</f>
        <v>2.6093832366895098E-2</v>
      </c>
      <c r="Q302">
        <f t="shared" si="20"/>
        <v>10</v>
      </c>
      <c r="R302">
        <f t="shared" si="20"/>
        <v>6</v>
      </c>
      <c r="S302">
        <f t="shared" si="20"/>
        <v>7</v>
      </c>
      <c r="T302">
        <f t="shared" si="20"/>
        <v>15</v>
      </c>
      <c r="U302">
        <f t="shared" si="20"/>
        <v>8</v>
      </c>
      <c r="V302">
        <f t="shared" si="20"/>
        <v>7</v>
      </c>
      <c r="W302">
        <f t="shared" si="20"/>
        <v>0</v>
      </c>
      <c r="X302">
        <f t="shared" si="20"/>
        <v>4</v>
      </c>
      <c r="Y302">
        <f t="shared" si="20"/>
        <v>7</v>
      </c>
      <c r="Z302">
        <f t="shared" si="20"/>
        <v>0</v>
      </c>
      <c r="AA302">
        <f t="shared" si="20"/>
        <v>10</v>
      </c>
      <c r="AB302">
        <f t="shared" si="20"/>
        <v>6</v>
      </c>
      <c r="AC302">
        <f t="shared" si="20"/>
        <v>25</v>
      </c>
      <c r="AD302" s="9">
        <f t="shared" si="2"/>
        <v>105</v>
      </c>
      <c r="AE302" s="11">
        <f>AD302/AD306</f>
        <v>2.7530152071316205E-2</v>
      </c>
      <c r="AF302">
        <f t="shared" si="20"/>
        <v>7</v>
      </c>
      <c r="AG302">
        <f t="shared" si="20"/>
        <v>6</v>
      </c>
      <c r="AH302">
        <f t="shared" si="20"/>
        <v>1</v>
      </c>
      <c r="AI302">
        <f t="shared" si="20"/>
        <v>8</v>
      </c>
      <c r="AJ302">
        <f t="shared" si="20"/>
        <v>28</v>
      </c>
      <c r="AK302">
        <f t="shared" si="20"/>
        <v>7</v>
      </c>
      <c r="AL302">
        <f t="shared" si="20"/>
        <v>31</v>
      </c>
      <c r="AM302">
        <f t="shared" si="20"/>
        <v>36</v>
      </c>
      <c r="AN302">
        <f t="shared" si="20"/>
        <v>13</v>
      </c>
      <c r="AO302">
        <f t="shared" si="20"/>
        <v>7</v>
      </c>
      <c r="AP302">
        <f t="shared" si="20"/>
        <v>29</v>
      </c>
      <c r="AQ302">
        <f t="shared" si="20"/>
        <v>5</v>
      </c>
      <c r="AR302">
        <f t="shared" si="20"/>
        <v>24</v>
      </c>
      <c r="AS302" s="9">
        <f t="shared" si="3"/>
        <v>202</v>
      </c>
      <c r="AT302" s="11">
        <f>AS302/AS306</f>
        <v>5.2755288587098458E-2</v>
      </c>
      <c r="AU302">
        <f t="shared" si="20"/>
        <v>3</v>
      </c>
      <c r="AV302">
        <f t="shared" si="20"/>
        <v>1</v>
      </c>
      <c r="AW302">
        <f t="shared" si="20"/>
        <v>5</v>
      </c>
      <c r="AX302">
        <f t="shared" si="20"/>
        <v>0</v>
      </c>
      <c r="AY302">
        <f t="shared" si="20"/>
        <v>4</v>
      </c>
      <c r="AZ302">
        <f t="shared" si="20"/>
        <v>5</v>
      </c>
      <c r="BA302">
        <f t="shared" si="20"/>
        <v>23</v>
      </c>
      <c r="BB302">
        <f t="shared" si="20"/>
        <v>5</v>
      </c>
      <c r="BC302">
        <f t="shared" si="20"/>
        <v>27</v>
      </c>
      <c r="BD302">
        <f t="shared" si="20"/>
        <v>3</v>
      </c>
      <c r="BE302">
        <f t="shared" si="20"/>
        <v>7</v>
      </c>
      <c r="BF302" s="9">
        <f t="shared" si="4"/>
        <v>83</v>
      </c>
      <c r="BG302" s="11">
        <f>BF302/BF306</f>
        <v>2.5609379821042888E-2</v>
      </c>
      <c r="BH302">
        <f t="shared" si="20"/>
        <v>9</v>
      </c>
      <c r="BI302">
        <f t="shared" si="20"/>
        <v>9</v>
      </c>
      <c r="BJ302">
        <f t="shared" si="20"/>
        <v>17</v>
      </c>
      <c r="BK302">
        <f t="shared" si="20"/>
        <v>22</v>
      </c>
      <c r="BL302">
        <f t="shared" si="20"/>
        <v>2</v>
      </c>
      <c r="BM302">
        <f t="shared" si="20"/>
        <v>11</v>
      </c>
      <c r="BN302">
        <f t="shared" si="20"/>
        <v>2</v>
      </c>
      <c r="BO302">
        <f t="shared" si="20"/>
        <v>4</v>
      </c>
      <c r="BP302">
        <f t="shared" si="20"/>
        <v>2</v>
      </c>
      <c r="BQ302">
        <f t="shared" si="20"/>
        <v>29</v>
      </c>
      <c r="BR302">
        <f t="shared" si="20"/>
        <v>8</v>
      </c>
      <c r="BS302">
        <f t="shared" si="20"/>
        <v>4</v>
      </c>
      <c r="BT302">
        <f t="shared" si="20"/>
        <v>0</v>
      </c>
      <c r="BU302" s="9">
        <f t="shared" si="5"/>
        <v>119</v>
      </c>
      <c r="BV302" s="11">
        <f>BU302/BU306</f>
        <v>3.1021897810218978E-2</v>
      </c>
      <c r="BW302">
        <f t="shared" si="20"/>
        <v>4</v>
      </c>
      <c r="BX302">
        <f t="shared" si="20"/>
        <v>2</v>
      </c>
      <c r="BY302">
        <f t="shared" ref="BY302:CH302" si="21">COUNTIF(BY3:BY300,1)</f>
        <v>4</v>
      </c>
      <c r="BZ302">
        <f t="shared" si="21"/>
        <v>3</v>
      </c>
      <c r="CA302">
        <f t="shared" si="21"/>
        <v>2</v>
      </c>
      <c r="CB302">
        <f t="shared" si="21"/>
        <v>4</v>
      </c>
      <c r="CC302">
        <f t="shared" si="21"/>
        <v>10</v>
      </c>
      <c r="CD302">
        <f t="shared" si="21"/>
        <v>9</v>
      </c>
      <c r="CE302">
        <f t="shared" si="21"/>
        <v>6</v>
      </c>
      <c r="CF302">
        <f t="shared" si="21"/>
        <v>6</v>
      </c>
      <c r="CG302">
        <f t="shared" si="21"/>
        <v>5</v>
      </c>
      <c r="CH302">
        <f t="shared" si="21"/>
        <v>3</v>
      </c>
      <c r="CI302" s="9">
        <f t="shared" si="7"/>
        <v>58</v>
      </c>
      <c r="CJ302" s="11">
        <f>CI302/CI306</f>
        <v>1.6361071932299014E-2</v>
      </c>
      <c r="CK302">
        <f t="shared" ref="CK302:CQ302" si="22">COUNTIF(CK3:CK300,1)</f>
        <v>6</v>
      </c>
      <c r="CL302">
        <f t="shared" si="22"/>
        <v>9</v>
      </c>
      <c r="CM302">
        <f t="shared" si="22"/>
        <v>5</v>
      </c>
      <c r="CN302">
        <f t="shared" si="22"/>
        <v>13</v>
      </c>
      <c r="CO302">
        <f t="shared" si="22"/>
        <v>3</v>
      </c>
      <c r="CP302">
        <f t="shared" si="22"/>
        <v>9</v>
      </c>
      <c r="CQ302">
        <f t="shared" si="22"/>
        <v>3</v>
      </c>
      <c r="CR302" s="9">
        <f t="shared" si="9"/>
        <v>48</v>
      </c>
      <c r="CS302" s="11">
        <f>CR302/CR306</f>
        <v>2.3278370514064017E-2</v>
      </c>
      <c r="CT302" s="12">
        <f t="shared" si="10"/>
        <v>714</v>
      </c>
      <c r="CU302" s="13">
        <f>CT302/CT306</f>
        <v>2.9600762820778576E-2</v>
      </c>
      <c r="CV302" s="12">
        <v>1</v>
      </c>
      <c r="CW302" s="12" t="s">
        <v>555</v>
      </c>
      <c r="CX302" s="12" t="s">
        <v>1</v>
      </c>
      <c r="CY302" s="12"/>
      <c r="CZ302" s="12"/>
      <c r="DA302" s="12"/>
      <c r="DB302" s="12"/>
      <c r="DC302" s="12"/>
      <c r="DF302">
        <f t="shared" ref="DF302:DT302" si="23">COUNTIF(DF3:DF300,1)</f>
        <v>5</v>
      </c>
      <c r="DG302">
        <f t="shared" si="23"/>
        <v>4</v>
      </c>
      <c r="DH302">
        <f t="shared" si="23"/>
        <v>4</v>
      </c>
      <c r="DI302">
        <f t="shared" si="23"/>
        <v>6</v>
      </c>
      <c r="DJ302">
        <f t="shared" si="23"/>
        <v>3</v>
      </c>
      <c r="DK302">
        <f t="shared" si="23"/>
        <v>9</v>
      </c>
      <c r="DL302">
        <f t="shared" si="23"/>
        <v>4</v>
      </c>
      <c r="DM302">
        <f t="shared" si="23"/>
        <v>3</v>
      </c>
      <c r="DN302">
        <f t="shared" si="23"/>
        <v>4</v>
      </c>
      <c r="DO302">
        <f t="shared" si="23"/>
        <v>5</v>
      </c>
      <c r="DP302">
        <f t="shared" si="23"/>
        <v>5</v>
      </c>
      <c r="DQ302">
        <f t="shared" si="23"/>
        <v>33</v>
      </c>
      <c r="DR302">
        <f t="shared" si="23"/>
        <v>4</v>
      </c>
      <c r="DS302">
        <f t="shared" si="23"/>
        <v>6</v>
      </c>
      <c r="DT302">
        <f t="shared" si="23"/>
        <v>7</v>
      </c>
      <c r="DU302" s="9">
        <f t="shared" si="12"/>
        <v>102</v>
      </c>
      <c r="DV302" s="11">
        <f>DU302/DU306</f>
        <v>2.3045639403524627E-2</v>
      </c>
      <c r="DW302" s="11"/>
      <c r="DX302">
        <f t="shared" ref="DX302:EC302" si="24">COUNTIF(DX3:DX300,1)</f>
        <v>13</v>
      </c>
      <c r="DY302">
        <f t="shared" si="24"/>
        <v>9</v>
      </c>
      <c r="DZ302">
        <f t="shared" si="24"/>
        <v>6</v>
      </c>
      <c r="EA302">
        <f t="shared" si="24"/>
        <v>6</v>
      </c>
      <c r="EB302">
        <f t="shared" si="24"/>
        <v>11</v>
      </c>
      <c r="EC302">
        <f t="shared" si="24"/>
        <v>3</v>
      </c>
      <c r="ED302">
        <f t="shared" ref="ED302:EJ302" si="25">COUNTIF(ED3:ED300,1)</f>
        <v>3</v>
      </c>
      <c r="EE302">
        <f t="shared" si="25"/>
        <v>0</v>
      </c>
      <c r="EF302">
        <f t="shared" si="25"/>
        <v>5</v>
      </c>
      <c r="EG302">
        <f t="shared" si="25"/>
        <v>4</v>
      </c>
      <c r="EH302">
        <f t="shared" si="25"/>
        <v>4</v>
      </c>
      <c r="EI302">
        <f t="shared" si="25"/>
        <v>17</v>
      </c>
      <c r="EJ302">
        <f t="shared" si="25"/>
        <v>6</v>
      </c>
      <c r="EK302">
        <f t="shared" ref="EK302:FR302" si="26">COUNTIF(EK3:EK300,1)</f>
        <v>4</v>
      </c>
      <c r="EL302">
        <f t="shared" si="26"/>
        <v>23</v>
      </c>
      <c r="EM302">
        <f t="shared" si="26"/>
        <v>5</v>
      </c>
      <c r="EN302">
        <f t="shared" si="26"/>
        <v>6</v>
      </c>
      <c r="EO302">
        <f t="shared" si="26"/>
        <v>11</v>
      </c>
      <c r="EP302">
        <f t="shared" si="26"/>
        <v>3</v>
      </c>
      <c r="EQ302">
        <f t="shared" si="26"/>
        <v>9</v>
      </c>
      <c r="ER302">
        <f t="shared" si="26"/>
        <v>1</v>
      </c>
      <c r="ES302">
        <f t="shared" si="26"/>
        <v>18</v>
      </c>
      <c r="ET302">
        <f t="shared" si="26"/>
        <v>3</v>
      </c>
      <c r="EU302">
        <f t="shared" si="26"/>
        <v>2</v>
      </c>
      <c r="EV302">
        <f t="shared" si="26"/>
        <v>2</v>
      </c>
      <c r="EW302">
        <f t="shared" si="26"/>
        <v>6</v>
      </c>
      <c r="EX302">
        <f t="shared" si="26"/>
        <v>3</v>
      </c>
      <c r="EY302">
        <f t="shared" si="26"/>
        <v>1</v>
      </c>
      <c r="EZ302">
        <f t="shared" si="26"/>
        <v>2</v>
      </c>
      <c r="FA302">
        <f t="shared" si="26"/>
        <v>5</v>
      </c>
      <c r="FB302">
        <f t="shared" si="26"/>
        <v>6</v>
      </c>
      <c r="FC302">
        <f t="shared" si="26"/>
        <v>2</v>
      </c>
      <c r="FD302">
        <f t="shared" si="26"/>
        <v>5</v>
      </c>
      <c r="FE302">
        <f t="shared" si="26"/>
        <v>4</v>
      </c>
      <c r="FF302">
        <f t="shared" si="26"/>
        <v>3</v>
      </c>
      <c r="FG302">
        <f t="shared" si="26"/>
        <v>17</v>
      </c>
      <c r="FH302">
        <f t="shared" si="26"/>
        <v>17</v>
      </c>
      <c r="FI302">
        <f t="shared" si="26"/>
        <v>12</v>
      </c>
      <c r="FJ302">
        <f t="shared" si="26"/>
        <v>4</v>
      </c>
      <c r="FK302">
        <f t="shared" si="26"/>
        <v>7</v>
      </c>
      <c r="FL302">
        <f t="shared" si="26"/>
        <v>4</v>
      </c>
      <c r="FM302">
        <f t="shared" si="26"/>
        <v>5</v>
      </c>
      <c r="FN302">
        <f t="shared" si="26"/>
        <v>6</v>
      </c>
      <c r="FO302">
        <f t="shared" si="26"/>
        <v>8</v>
      </c>
      <c r="FP302">
        <f t="shared" si="26"/>
        <v>6</v>
      </c>
      <c r="FQ302">
        <f t="shared" si="26"/>
        <v>5</v>
      </c>
      <c r="FR302">
        <f t="shared" si="26"/>
        <v>6</v>
      </c>
      <c r="FS302" s="9">
        <f t="shared" si="16"/>
        <v>308</v>
      </c>
      <c r="FT302" s="11">
        <f>FS302/FS306</f>
        <v>2.2401629209397048E-2</v>
      </c>
      <c r="FU302">
        <f t="shared" ref="FU302:HP302" si="27">COUNTIF(FU3:FU300,1)</f>
        <v>8</v>
      </c>
      <c r="FV302">
        <f t="shared" si="27"/>
        <v>5</v>
      </c>
      <c r="FW302">
        <f t="shared" si="27"/>
        <v>5</v>
      </c>
      <c r="FX302">
        <f t="shared" si="27"/>
        <v>4</v>
      </c>
      <c r="FY302">
        <f t="shared" si="27"/>
        <v>4</v>
      </c>
      <c r="FZ302">
        <f t="shared" si="27"/>
        <v>4</v>
      </c>
      <c r="GA302">
        <f t="shared" si="27"/>
        <v>3</v>
      </c>
      <c r="GB302">
        <f t="shared" si="27"/>
        <v>8</v>
      </c>
      <c r="GC302">
        <f t="shared" si="27"/>
        <v>3</v>
      </c>
      <c r="GD302">
        <f t="shared" si="27"/>
        <v>35</v>
      </c>
      <c r="GE302">
        <f t="shared" si="27"/>
        <v>3</v>
      </c>
      <c r="GF302">
        <f t="shared" si="27"/>
        <v>2</v>
      </c>
      <c r="GG302">
        <f t="shared" si="27"/>
        <v>22</v>
      </c>
      <c r="GH302">
        <f t="shared" si="27"/>
        <v>7</v>
      </c>
      <c r="GI302">
        <f t="shared" si="27"/>
        <v>4</v>
      </c>
      <c r="GJ302">
        <f t="shared" si="27"/>
        <v>9</v>
      </c>
      <c r="GK302">
        <f t="shared" si="27"/>
        <v>18</v>
      </c>
      <c r="GL302">
        <f t="shared" si="27"/>
        <v>20</v>
      </c>
      <c r="GM302">
        <f t="shared" si="27"/>
        <v>2</v>
      </c>
      <c r="GN302">
        <f t="shared" si="27"/>
        <v>1</v>
      </c>
      <c r="GO302">
        <f t="shared" si="27"/>
        <v>6</v>
      </c>
      <c r="GP302">
        <f t="shared" si="27"/>
        <v>1</v>
      </c>
      <c r="GQ302">
        <f t="shared" si="27"/>
        <v>1</v>
      </c>
      <c r="GR302">
        <f t="shared" si="27"/>
        <v>2</v>
      </c>
      <c r="GS302">
        <f t="shared" si="27"/>
        <v>7</v>
      </c>
      <c r="GT302">
        <f t="shared" si="27"/>
        <v>11</v>
      </c>
      <c r="GU302">
        <f t="shared" si="27"/>
        <v>5</v>
      </c>
      <c r="GV302">
        <f t="shared" si="27"/>
        <v>3</v>
      </c>
      <c r="GW302">
        <f t="shared" si="27"/>
        <v>5</v>
      </c>
      <c r="GX302">
        <f t="shared" si="27"/>
        <v>1</v>
      </c>
      <c r="GY302">
        <f t="shared" si="27"/>
        <v>2</v>
      </c>
      <c r="GZ302">
        <f t="shared" si="27"/>
        <v>8</v>
      </c>
      <c r="HA302">
        <f t="shared" si="27"/>
        <v>4</v>
      </c>
      <c r="HB302">
        <f t="shared" si="27"/>
        <v>1</v>
      </c>
      <c r="HC302">
        <f t="shared" si="27"/>
        <v>11</v>
      </c>
      <c r="HD302">
        <f t="shared" si="27"/>
        <v>6</v>
      </c>
      <c r="HE302">
        <f t="shared" si="27"/>
        <v>34</v>
      </c>
      <c r="HF302">
        <f t="shared" si="27"/>
        <v>6</v>
      </c>
      <c r="HG302">
        <f t="shared" si="27"/>
        <v>4</v>
      </c>
      <c r="HH302">
        <f t="shared" si="27"/>
        <v>5</v>
      </c>
      <c r="HI302">
        <f t="shared" si="27"/>
        <v>12</v>
      </c>
      <c r="HJ302">
        <f t="shared" si="27"/>
        <v>10</v>
      </c>
      <c r="HK302">
        <f t="shared" si="27"/>
        <v>6</v>
      </c>
      <c r="HL302">
        <f t="shared" si="27"/>
        <v>11</v>
      </c>
      <c r="HM302">
        <f t="shared" si="27"/>
        <v>5</v>
      </c>
      <c r="HN302">
        <f t="shared" si="27"/>
        <v>7</v>
      </c>
      <c r="HO302">
        <f t="shared" si="27"/>
        <v>27</v>
      </c>
      <c r="HP302">
        <f t="shared" si="27"/>
        <v>4</v>
      </c>
      <c r="HQ302" s="9">
        <f t="shared" si="18"/>
        <v>372</v>
      </c>
      <c r="HR302" s="11">
        <f>HQ302/HQ306</f>
        <v>2.6366149266425686E-2</v>
      </c>
      <c r="HS302" s="96">
        <f t="shared" si="19"/>
        <v>782</v>
      </c>
      <c r="HT302" s="97">
        <f>HS302/HS306</f>
        <v>2.4222525089827779E-2</v>
      </c>
      <c r="HU302" s="96">
        <v>1</v>
      </c>
      <c r="HV302" s="96" t="s">
        <v>555</v>
      </c>
      <c r="HW302" s="96" t="s">
        <v>1</v>
      </c>
      <c r="HX302" s="96"/>
      <c r="HY302" s="96"/>
    </row>
    <row r="303" spans="1:233" x14ac:dyDescent="0.2">
      <c r="A303" t="s">
        <v>556</v>
      </c>
      <c r="B303">
        <f>COUNTIF(B3:B300,2)</f>
        <v>230</v>
      </c>
      <c r="C303">
        <f t="shared" ref="C303:BX303" si="28">COUNTIF(C3:C300,2)</f>
        <v>233</v>
      </c>
      <c r="D303">
        <f t="shared" si="28"/>
        <v>215</v>
      </c>
      <c r="E303">
        <f t="shared" si="28"/>
        <v>249</v>
      </c>
      <c r="F303">
        <f t="shared" si="28"/>
        <v>219</v>
      </c>
      <c r="G303">
        <f t="shared" si="28"/>
        <v>216</v>
      </c>
      <c r="H303">
        <f t="shared" si="28"/>
        <v>237</v>
      </c>
      <c r="I303">
        <f t="shared" si="28"/>
        <v>119</v>
      </c>
      <c r="J303">
        <f t="shared" si="28"/>
        <v>235</v>
      </c>
      <c r="K303">
        <f t="shared" si="28"/>
        <v>236</v>
      </c>
      <c r="L303">
        <f t="shared" si="28"/>
        <v>222</v>
      </c>
      <c r="M303">
        <f t="shared" si="28"/>
        <v>242</v>
      </c>
      <c r="N303">
        <f t="shared" si="28"/>
        <v>240</v>
      </c>
      <c r="O303" s="9">
        <f t="shared" si="1"/>
        <v>2893</v>
      </c>
      <c r="P303" s="11">
        <f>O303/O306</f>
        <v>0.76251976805482335</v>
      </c>
      <c r="Q303">
        <f t="shared" si="28"/>
        <v>201</v>
      </c>
      <c r="R303">
        <f t="shared" si="28"/>
        <v>238</v>
      </c>
      <c r="S303">
        <f t="shared" si="28"/>
        <v>200</v>
      </c>
      <c r="T303">
        <f t="shared" si="28"/>
        <v>198</v>
      </c>
      <c r="U303">
        <f t="shared" si="28"/>
        <v>228</v>
      </c>
      <c r="V303">
        <f t="shared" si="28"/>
        <v>239</v>
      </c>
      <c r="W303">
        <f t="shared" si="28"/>
        <v>1</v>
      </c>
      <c r="X303">
        <f t="shared" si="28"/>
        <v>237</v>
      </c>
      <c r="Y303">
        <f t="shared" si="28"/>
        <v>242</v>
      </c>
      <c r="Z303">
        <f t="shared" si="28"/>
        <v>1</v>
      </c>
      <c r="AA303">
        <f t="shared" si="28"/>
        <v>238</v>
      </c>
      <c r="AB303">
        <f t="shared" si="28"/>
        <v>244</v>
      </c>
      <c r="AC303">
        <f t="shared" si="28"/>
        <v>222</v>
      </c>
      <c r="AD303" s="9">
        <f t="shared" si="2"/>
        <v>2489</v>
      </c>
      <c r="AE303" s="11">
        <f>AD303/AD306</f>
        <v>0.65259570005243839</v>
      </c>
      <c r="AF303">
        <f t="shared" si="28"/>
        <v>238</v>
      </c>
      <c r="AG303">
        <f t="shared" si="28"/>
        <v>227</v>
      </c>
      <c r="AH303">
        <f t="shared" si="28"/>
        <v>2</v>
      </c>
      <c r="AI303">
        <f t="shared" si="28"/>
        <v>236</v>
      </c>
      <c r="AJ303">
        <f t="shared" si="28"/>
        <v>183</v>
      </c>
      <c r="AK303">
        <f t="shared" si="28"/>
        <v>229</v>
      </c>
      <c r="AL303">
        <f t="shared" si="28"/>
        <v>191</v>
      </c>
      <c r="AM303">
        <f t="shared" si="28"/>
        <v>204</v>
      </c>
      <c r="AN303">
        <f t="shared" si="28"/>
        <v>205</v>
      </c>
      <c r="AO303">
        <f t="shared" si="28"/>
        <v>230</v>
      </c>
      <c r="AP303">
        <f t="shared" si="28"/>
        <v>213</v>
      </c>
      <c r="AQ303">
        <f t="shared" si="28"/>
        <v>235</v>
      </c>
      <c r="AR303">
        <f t="shared" si="28"/>
        <v>193</v>
      </c>
      <c r="AS303" s="9">
        <f t="shared" si="3"/>
        <v>2586</v>
      </c>
      <c r="AT303" s="11">
        <f>AS303/AS306</f>
        <v>0.67537215983285448</v>
      </c>
      <c r="AU303">
        <f t="shared" si="28"/>
        <v>230</v>
      </c>
      <c r="AV303">
        <f t="shared" si="28"/>
        <v>240</v>
      </c>
      <c r="AW303">
        <f t="shared" si="28"/>
        <v>241</v>
      </c>
      <c r="AX303">
        <f t="shared" si="28"/>
        <v>1</v>
      </c>
      <c r="AY303">
        <f t="shared" si="28"/>
        <v>214</v>
      </c>
      <c r="AZ303">
        <f t="shared" si="28"/>
        <v>225</v>
      </c>
      <c r="BA303">
        <f t="shared" si="28"/>
        <v>195</v>
      </c>
      <c r="BB303">
        <f t="shared" si="28"/>
        <v>218</v>
      </c>
      <c r="BC303">
        <f t="shared" si="28"/>
        <v>205</v>
      </c>
      <c r="BD303">
        <f t="shared" si="28"/>
        <v>238</v>
      </c>
      <c r="BE303">
        <f t="shared" si="28"/>
        <v>238</v>
      </c>
      <c r="BF303" s="9">
        <f t="shared" si="4"/>
        <v>2245</v>
      </c>
      <c r="BG303" s="11">
        <f>BF303/BF306</f>
        <v>0.69268744214748534</v>
      </c>
      <c r="BH303">
        <f t="shared" si="28"/>
        <v>244</v>
      </c>
      <c r="BI303">
        <f t="shared" si="28"/>
        <v>246</v>
      </c>
      <c r="BJ303">
        <f t="shared" si="28"/>
        <v>220</v>
      </c>
      <c r="BK303">
        <f t="shared" si="28"/>
        <v>202</v>
      </c>
      <c r="BL303">
        <f t="shared" si="28"/>
        <v>246</v>
      </c>
      <c r="BM303">
        <f t="shared" si="28"/>
        <v>239</v>
      </c>
      <c r="BN303">
        <f t="shared" si="28"/>
        <v>247</v>
      </c>
      <c r="BO303">
        <f t="shared" si="28"/>
        <v>240</v>
      </c>
      <c r="BP303">
        <f t="shared" si="28"/>
        <v>223</v>
      </c>
      <c r="BQ303">
        <f t="shared" si="28"/>
        <v>222</v>
      </c>
      <c r="BR303">
        <f t="shared" si="28"/>
        <v>243</v>
      </c>
      <c r="BS303">
        <f t="shared" si="28"/>
        <v>241</v>
      </c>
      <c r="BT303">
        <f t="shared" si="28"/>
        <v>4</v>
      </c>
      <c r="BU303" s="9">
        <f t="shared" si="5"/>
        <v>2817</v>
      </c>
      <c r="BV303" s="11">
        <f>BU303/BU306</f>
        <v>0.73435870698644423</v>
      </c>
      <c r="BW303">
        <f t="shared" si="28"/>
        <v>250</v>
      </c>
      <c r="BX303">
        <f t="shared" si="28"/>
        <v>250</v>
      </c>
      <c r="BY303">
        <f t="shared" ref="BY303:CH303" si="29">COUNTIF(BY3:BY300,2)</f>
        <v>242</v>
      </c>
      <c r="BZ303">
        <f t="shared" si="29"/>
        <v>239</v>
      </c>
      <c r="CA303">
        <f t="shared" si="29"/>
        <v>227</v>
      </c>
      <c r="CB303">
        <f t="shared" si="29"/>
        <v>241</v>
      </c>
      <c r="CC303">
        <f t="shared" si="29"/>
        <v>0</v>
      </c>
      <c r="CD303">
        <f t="shared" si="29"/>
        <v>242</v>
      </c>
      <c r="CE303">
        <f t="shared" si="29"/>
        <v>247</v>
      </c>
      <c r="CF303">
        <f t="shared" si="29"/>
        <v>244</v>
      </c>
      <c r="CG303">
        <f t="shared" si="29"/>
        <v>249</v>
      </c>
      <c r="CH303">
        <f t="shared" si="29"/>
        <v>244</v>
      </c>
      <c r="CI303" s="9">
        <f t="shared" si="7"/>
        <v>2675</v>
      </c>
      <c r="CJ303" s="11">
        <f>CI303/CI306</f>
        <v>0.75458392101551486</v>
      </c>
      <c r="CK303">
        <f t="shared" ref="CK303:CQ303" si="30">COUNTIF(CK3:CK300,2)</f>
        <v>246</v>
      </c>
      <c r="CL303">
        <f t="shared" si="30"/>
        <v>192</v>
      </c>
      <c r="CM303">
        <f t="shared" si="30"/>
        <v>241</v>
      </c>
      <c r="CN303">
        <f t="shared" si="30"/>
        <v>234</v>
      </c>
      <c r="CO303">
        <f t="shared" si="30"/>
        <v>225</v>
      </c>
      <c r="CP303">
        <f t="shared" si="30"/>
        <v>233</v>
      </c>
      <c r="CQ303">
        <f t="shared" si="30"/>
        <v>236</v>
      </c>
      <c r="CR303" s="9">
        <f t="shared" si="9"/>
        <v>1607</v>
      </c>
      <c r="CS303" s="11">
        <f>CR303/CR306</f>
        <v>0.77934044616876819</v>
      </c>
      <c r="CT303" s="12">
        <f t="shared" si="10"/>
        <v>17312</v>
      </c>
      <c r="CU303" s="13">
        <f>CT303/CT306</f>
        <v>0.71771485427635673</v>
      </c>
      <c r="CV303" s="12">
        <v>2</v>
      </c>
      <c r="CW303" s="12" t="s">
        <v>557</v>
      </c>
      <c r="CX303" s="12" t="s">
        <v>2</v>
      </c>
      <c r="CY303" s="12"/>
      <c r="CZ303" s="12"/>
      <c r="DA303" s="12"/>
      <c r="DB303" s="12"/>
      <c r="DC303" s="12"/>
      <c r="DF303">
        <f t="shared" ref="DF303:DT303" si="31">COUNTIF(DF3:DF300,2)</f>
        <v>260</v>
      </c>
      <c r="DG303">
        <f t="shared" si="31"/>
        <v>265</v>
      </c>
      <c r="DH303">
        <f t="shared" si="31"/>
        <v>264</v>
      </c>
      <c r="DI303">
        <f t="shared" si="31"/>
        <v>262</v>
      </c>
      <c r="DJ303">
        <f t="shared" si="31"/>
        <v>264</v>
      </c>
      <c r="DK303">
        <f t="shared" si="31"/>
        <v>256</v>
      </c>
      <c r="DL303">
        <f t="shared" si="31"/>
        <v>265</v>
      </c>
      <c r="DM303">
        <f t="shared" si="31"/>
        <v>250</v>
      </c>
      <c r="DN303">
        <f t="shared" si="31"/>
        <v>248</v>
      </c>
      <c r="DO303">
        <f t="shared" si="31"/>
        <v>245</v>
      </c>
      <c r="DP303">
        <f t="shared" si="31"/>
        <v>222</v>
      </c>
      <c r="DQ303">
        <f t="shared" si="31"/>
        <v>221</v>
      </c>
      <c r="DR303">
        <f t="shared" si="31"/>
        <v>250</v>
      </c>
      <c r="DS303">
        <f t="shared" si="31"/>
        <v>248</v>
      </c>
      <c r="DT303">
        <f t="shared" si="31"/>
        <v>247</v>
      </c>
      <c r="DU303" s="9">
        <f t="shared" si="12"/>
        <v>3767</v>
      </c>
      <c r="DV303" s="11">
        <f>DU303/DU306</f>
        <v>0.851107094441934</v>
      </c>
      <c r="DW303" s="11"/>
      <c r="DX303">
        <f t="shared" ref="DX303:EC303" si="32">COUNTIF(DX3:DX300,2)</f>
        <v>256</v>
      </c>
      <c r="DY303">
        <f t="shared" si="32"/>
        <v>232</v>
      </c>
      <c r="DZ303">
        <f t="shared" si="32"/>
        <v>252</v>
      </c>
      <c r="EA303">
        <f t="shared" si="32"/>
        <v>263</v>
      </c>
      <c r="EB303">
        <f t="shared" si="32"/>
        <v>143</v>
      </c>
      <c r="EC303">
        <f t="shared" si="32"/>
        <v>250</v>
      </c>
      <c r="ED303">
        <f t="shared" ref="ED303:EJ303" si="33">COUNTIF(ED3:ED300,2)</f>
        <v>254</v>
      </c>
      <c r="EE303">
        <f t="shared" si="33"/>
        <v>259</v>
      </c>
      <c r="EF303">
        <f t="shared" si="33"/>
        <v>254</v>
      </c>
      <c r="EG303">
        <f t="shared" si="33"/>
        <v>256</v>
      </c>
      <c r="EH303">
        <f t="shared" si="33"/>
        <v>251</v>
      </c>
      <c r="EI303">
        <f t="shared" si="33"/>
        <v>238</v>
      </c>
      <c r="EJ303">
        <f t="shared" si="33"/>
        <v>263</v>
      </c>
      <c r="EK303">
        <f t="shared" ref="EK303:FR303" si="34">COUNTIF(EK3:EK300,2)</f>
        <v>245</v>
      </c>
      <c r="EL303">
        <f t="shared" si="34"/>
        <v>220</v>
      </c>
      <c r="EM303">
        <f t="shared" si="34"/>
        <v>253</v>
      </c>
      <c r="EN303">
        <f t="shared" si="34"/>
        <v>245</v>
      </c>
      <c r="EO303">
        <f t="shared" si="34"/>
        <v>226</v>
      </c>
      <c r="EP303">
        <f t="shared" si="34"/>
        <v>254</v>
      </c>
      <c r="EQ303">
        <f t="shared" si="34"/>
        <v>246</v>
      </c>
      <c r="ER303">
        <f t="shared" si="34"/>
        <v>254</v>
      </c>
      <c r="ES303">
        <f t="shared" si="34"/>
        <v>239</v>
      </c>
      <c r="ET303">
        <f t="shared" si="34"/>
        <v>247</v>
      </c>
      <c r="EU303">
        <f t="shared" si="34"/>
        <v>231</v>
      </c>
      <c r="EV303">
        <f t="shared" si="34"/>
        <v>247</v>
      </c>
      <c r="EW303">
        <f t="shared" si="34"/>
        <v>246</v>
      </c>
      <c r="EX303">
        <f t="shared" si="34"/>
        <v>250</v>
      </c>
      <c r="EY303">
        <f t="shared" si="34"/>
        <v>250</v>
      </c>
      <c r="EZ303">
        <f t="shared" si="34"/>
        <v>252</v>
      </c>
      <c r="FA303">
        <f t="shared" si="34"/>
        <v>249</v>
      </c>
      <c r="FB303">
        <f t="shared" si="34"/>
        <v>257</v>
      </c>
      <c r="FC303">
        <f t="shared" si="34"/>
        <v>250</v>
      </c>
      <c r="FD303">
        <f t="shared" si="34"/>
        <v>228</v>
      </c>
      <c r="FE303">
        <f t="shared" si="34"/>
        <v>252</v>
      </c>
      <c r="FF303">
        <f t="shared" si="34"/>
        <v>250</v>
      </c>
      <c r="FG303">
        <f t="shared" si="34"/>
        <v>232</v>
      </c>
      <c r="FH303">
        <f t="shared" si="34"/>
        <v>239</v>
      </c>
      <c r="FI303">
        <f t="shared" si="34"/>
        <v>243</v>
      </c>
      <c r="FJ303">
        <f t="shared" si="34"/>
        <v>241</v>
      </c>
      <c r="FK303">
        <f t="shared" si="34"/>
        <v>247</v>
      </c>
      <c r="FL303">
        <f t="shared" si="34"/>
        <v>249</v>
      </c>
      <c r="FM303">
        <f t="shared" si="34"/>
        <v>250</v>
      </c>
      <c r="FN303">
        <f t="shared" si="34"/>
        <v>198</v>
      </c>
      <c r="FO303">
        <f t="shared" si="34"/>
        <v>228</v>
      </c>
      <c r="FP303">
        <f t="shared" si="34"/>
        <v>248</v>
      </c>
      <c r="FQ303">
        <f t="shared" si="34"/>
        <v>246</v>
      </c>
      <c r="FR303">
        <f t="shared" si="34"/>
        <v>243</v>
      </c>
      <c r="FS303" s="9">
        <f t="shared" si="16"/>
        <v>11426</v>
      </c>
      <c r="FT303" s="11">
        <f>FS303/FS306</f>
        <v>0.83104225761873596</v>
      </c>
      <c r="FU303">
        <f t="shared" ref="FU303:HP303" si="35">COUNTIF(FU3:FU300,2)</f>
        <v>242</v>
      </c>
      <c r="FV303">
        <f t="shared" si="35"/>
        <v>258</v>
      </c>
      <c r="FW303">
        <f t="shared" si="35"/>
        <v>263</v>
      </c>
      <c r="FX303">
        <f t="shared" si="35"/>
        <v>264</v>
      </c>
      <c r="FY303">
        <f t="shared" si="35"/>
        <v>260</v>
      </c>
      <c r="FZ303">
        <f t="shared" si="35"/>
        <v>250</v>
      </c>
      <c r="GA303">
        <f t="shared" si="35"/>
        <v>250</v>
      </c>
      <c r="GB303">
        <f t="shared" si="35"/>
        <v>244</v>
      </c>
      <c r="GC303">
        <f t="shared" si="35"/>
        <v>244</v>
      </c>
      <c r="GD303">
        <f t="shared" si="35"/>
        <v>206</v>
      </c>
      <c r="GE303">
        <f t="shared" si="35"/>
        <v>205</v>
      </c>
      <c r="GF303">
        <f t="shared" si="35"/>
        <v>252</v>
      </c>
      <c r="GG303">
        <f t="shared" si="35"/>
        <v>221</v>
      </c>
      <c r="GH303">
        <f t="shared" si="35"/>
        <v>240</v>
      </c>
      <c r="GI303">
        <f t="shared" si="35"/>
        <v>250</v>
      </c>
      <c r="GJ303">
        <f t="shared" si="35"/>
        <v>250</v>
      </c>
      <c r="GK303">
        <f t="shared" si="35"/>
        <v>230</v>
      </c>
      <c r="GL303">
        <f t="shared" si="35"/>
        <v>232</v>
      </c>
      <c r="GM303">
        <f t="shared" si="35"/>
        <v>234</v>
      </c>
      <c r="GN303">
        <f t="shared" si="35"/>
        <v>252</v>
      </c>
      <c r="GO303">
        <f t="shared" si="35"/>
        <v>244</v>
      </c>
      <c r="GP303">
        <f t="shared" si="35"/>
        <v>252</v>
      </c>
      <c r="GQ303">
        <f t="shared" si="35"/>
        <v>255</v>
      </c>
      <c r="GR303">
        <f t="shared" si="35"/>
        <v>246</v>
      </c>
      <c r="GS303">
        <f t="shared" si="35"/>
        <v>250</v>
      </c>
      <c r="GT303">
        <f t="shared" si="35"/>
        <v>240</v>
      </c>
      <c r="GU303">
        <f t="shared" si="35"/>
        <v>253</v>
      </c>
      <c r="GV303">
        <f t="shared" si="35"/>
        <v>248</v>
      </c>
      <c r="GW303">
        <f t="shared" si="35"/>
        <v>241</v>
      </c>
      <c r="GX303">
        <f t="shared" si="35"/>
        <v>247</v>
      </c>
      <c r="GY303">
        <f t="shared" si="35"/>
        <v>251</v>
      </c>
      <c r="GZ303">
        <f t="shared" si="35"/>
        <v>247</v>
      </c>
      <c r="HA303">
        <f t="shared" si="35"/>
        <v>249</v>
      </c>
      <c r="HB303">
        <f t="shared" si="35"/>
        <v>251</v>
      </c>
      <c r="HC303">
        <f t="shared" si="35"/>
        <v>236</v>
      </c>
      <c r="HD303">
        <f t="shared" si="35"/>
        <v>249</v>
      </c>
      <c r="HE303">
        <f t="shared" si="35"/>
        <v>213</v>
      </c>
      <c r="HF303">
        <f t="shared" si="35"/>
        <v>247</v>
      </c>
      <c r="HG303">
        <f t="shared" si="35"/>
        <v>250</v>
      </c>
      <c r="HH303">
        <f t="shared" si="35"/>
        <v>249</v>
      </c>
      <c r="HI303">
        <f t="shared" si="35"/>
        <v>241</v>
      </c>
      <c r="HJ303">
        <f t="shared" si="35"/>
        <v>226</v>
      </c>
      <c r="HK303">
        <f t="shared" si="35"/>
        <v>233</v>
      </c>
      <c r="HL303">
        <f t="shared" si="35"/>
        <v>227</v>
      </c>
      <c r="HM303">
        <f t="shared" si="35"/>
        <v>237</v>
      </c>
      <c r="HN303">
        <f t="shared" si="35"/>
        <v>223</v>
      </c>
      <c r="HO303">
        <f t="shared" si="35"/>
        <v>227</v>
      </c>
      <c r="HP303">
        <f t="shared" si="35"/>
        <v>238</v>
      </c>
      <c r="HQ303" s="9">
        <f t="shared" si="18"/>
        <v>11617</v>
      </c>
      <c r="HR303" s="11">
        <f>HQ303/HQ306</f>
        <v>0.82337515061308386</v>
      </c>
      <c r="HS303" s="96">
        <f t="shared" si="19"/>
        <v>26810</v>
      </c>
      <c r="HT303" s="97">
        <f>HS303/HS306</f>
        <v>0.83044232437120558</v>
      </c>
      <c r="HU303" s="96">
        <v>2</v>
      </c>
      <c r="HV303" s="96" t="s">
        <v>557</v>
      </c>
      <c r="HW303" s="96" t="s">
        <v>2</v>
      </c>
      <c r="HX303" s="96"/>
      <c r="HY303" s="96"/>
    </row>
    <row r="304" spans="1:233" x14ac:dyDescent="0.2">
      <c r="A304" t="s">
        <v>558</v>
      </c>
      <c r="B304">
        <f>COUNTIF(B3:B300,3)</f>
        <v>3</v>
      </c>
      <c r="C304">
        <f t="shared" ref="C304:BX304" si="36">COUNTIF(C3:C300,3)</f>
        <v>2</v>
      </c>
      <c r="D304">
        <f t="shared" si="36"/>
        <v>3</v>
      </c>
      <c r="E304">
        <f t="shared" si="36"/>
        <v>2</v>
      </c>
      <c r="F304">
        <f t="shared" si="36"/>
        <v>14</v>
      </c>
      <c r="G304">
        <f t="shared" si="36"/>
        <v>12</v>
      </c>
      <c r="H304">
        <f t="shared" si="36"/>
        <v>2</v>
      </c>
      <c r="I304">
        <f t="shared" si="36"/>
        <v>15</v>
      </c>
      <c r="J304">
        <f t="shared" si="36"/>
        <v>1</v>
      </c>
      <c r="K304">
        <f t="shared" si="36"/>
        <v>3</v>
      </c>
      <c r="L304">
        <f t="shared" si="36"/>
        <v>13</v>
      </c>
      <c r="M304">
        <f t="shared" si="36"/>
        <v>2</v>
      </c>
      <c r="N304">
        <f t="shared" si="36"/>
        <v>0</v>
      </c>
      <c r="O304" s="9">
        <f t="shared" si="1"/>
        <v>72</v>
      </c>
      <c r="P304" s="11">
        <f>O304/O306</f>
        <v>1.8977332630469163E-2</v>
      </c>
      <c r="Q304">
        <f t="shared" si="36"/>
        <v>5</v>
      </c>
      <c r="R304">
        <f t="shared" si="36"/>
        <v>6</v>
      </c>
      <c r="S304">
        <f t="shared" si="36"/>
        <v>25</v>
      </c>
      <c r="T304">
        <f t="shared" si="36"/>
        <v>20</v>
      </c>
      <c r="U304">
        <f t="shared" si="36"/>
        <v>3</v>
      </c>
      <c r="V304">
        <f t="shared" si="36"/>
        <v>4</v>
      </c>
      <c r="W304">
        <f t="shared" si="36"/>
        <v>6</v>
      </c>
      <c r="X304">
        <f t="shared" si="36"/>
        <v>2</v>
      </c>
      <c r="Y304">
        <f t="shared" si="36"/>
        <v>2</v>
      </c>
      <c r="Z304">
        <f t="shared" si="36"/>
        <v>6</v>
      </c>
      <c r="AA304">
        <f t="shared" si="36"/>
        <v>1</v>
      </c>
      <c r="AB304">
        <f t="shared" si="36"/>
        <v>2</v>
      </c>
      <c r="AC304">
        <f t="shared" si="36"/>
        <v>2</v>
      </c>
      <c r="AD304" s="9">
        <f t="shared" si="2"/>
        <v>84</v>
      </c>
      <c r="AE304" s="11">
        <f>AD304/AD306</f>
        <v>2.2024121657052961E-2</v>
      </c>
      <c r="AF304">
        <f t="shared" si="36"/>
        <v>3</v>
      </c>
      <c r="AG304">
        <f t="shared" si="36"/>
        <v>8</v>
      </c>
      <c r="AH304">
        <f t="shared" si="36"/>
        <v>7</v>
      </c>
      <c r="AI304">
        <f t="shared" si="36"/>
        <v>2</v>
      </c>
      <c r="AJ304">
        <f t="shared" si="36"/>
        <v>17</v>
      </c>
      <c r="AK304">
        <f t="shared" si="36"/>
        <v>5</v>
      </c>
      <c r="AL304">
        <f t="shared" si="36"/>
        <v>15</v>
      </c>
      <c r="AM304">
        <f t="shared" si="36"/>
        <v>4</v>
      </c>
      <c r="AN304">
        <f t="shared" si="36"/>
        <v>16</v>
      </c>
      <c r="AO304">
        <f t="shared" si="36"/>
        <v>5</v>
      </c>
      <c r="AP304">
        <f t="shared" si="36"/>
        <v>1</v>
      </c>
      <c r="AQ304">
        <f t="shared" si="36"/>
        <v>6</v>
      </c>
      <c r="AR304">
        <f t="shared" si="36"/>
        <v>19</v>
      </c>
      <c r="AS304" s="9">
        <f t="shared" si="3"/>
        <v>108</v>
      </c>
      <c r="AT304" s="11">
        <f>AS304/AS306</f>
        <v>2.8205797858448681E-2</v>
      </c>
      <c r="AU304">
        <f t="shared" si="36"/>
        <v>8</v>
      </c>
      <c r="AV304">
        <f t="shared" si="36"/>
        <v>5</v>
      </c>
      <c r="AW304">
        <f t="shared" si="36"/>
        <v>3</v>
      </c>
      <c r="AX304">
        <f t="shared" si="36"/>
        <v>8</v>
      </c>
      <c r="AY304">
        <f t="shared" si="36"/>
        <v>25</v>
      </c>
      <c r="AZ304">
        <f t="shared" si="36"/>
        <v>4</v>
      </c>
      <c r="BA304">
        <f t="shared" si="36"/>
        <v>5</v>
      </c>
      <c r="BB304">
        <f t="shared" si="36"/>
        <v>28</v>
      </c>
      <c r="BC304">
        <f t="shared" si="36"/>
        <v>16</v>
      </c>
      <c r="BD304">
        <f t="shared" si="36"/>
        <v>12</v>
      </c>
      <c r="BE304">
        <f t="shared" si="36"/>
        <v>12</v>
      </c>
      <c r="BF304" s="9">
        <f t="shared" si="4"/>
        <v>126</v>
      </c>
      <c r="BG304" s="11">
        <f>BF304/BF306</f>
        <v>3.8876889848812095E-2</v>
      </c>
      <c r="BH304">
        <f t="shared" si="36"/>
        <v>2</v>
      </c>
      <c r="BI304">
        <f t="shared" si="36"/>
        <v>1</v>
      </c>
      <c r="BJ304">
        <f t="shared" si="36"/>
        <v>6</v>
      </c>
      <c r="BK304">
        <f t="shared" si="36"/>
        <v>18</v>
      </c>
      <c r="BL304">
        <f t="shared" si="36"/>
        <v>3</v>
      </c>
      <c r="BM304">
        <f t="shared" si="36"/>
        <v>3</v>
      </c>
      <c r="BN304">
        <f t="shared" si="36"/>
        <v>5</v>
      </c>
      <c r="BO304">
        <f t="shared" si="36"/>
        <v>1</v>
      </c>
      <c r="BP304">
        <f t="shared" si="36"/>
        <v>4</v>
      </c>
      <c r="BQ304">
        <f t="shared" si="36"/>
        <v>3</v>
      </c>
      <c r="BR304">
        <f t="shared" si="36"/>
        <v>3</v>
      </c>
      <c r="BS304">
        <f t="shared" si="36"/>
        <v>8</v>
      </c>
      <c r="BT304">
        <f t="shared" si="36"/>
        <v>4</v>
      </c>
      <c r="BU304" s="9">
        <f t="shared" si="5"/>
        <v>61</v>
      </c>
      <c r="BV304" s="11">
        <f>BU304/BU306</f>
        <v>1.5901981230448385E-2</v>
      </c>
      <c r="BW304">
        <f t="shared" si="36"/>
        <v>3</v>
      </c>
      <c r="BX304">
        <f t="shared" si="36"/>
        <v>1</v>
      </c>
      <c r="BY304">
        <f t="shared" ref="BY304:CH304" si="37">COUNTIF(BY3:BY300,3)</f>
        <v>1</v>
      </c>
      <c r="BZ304">
        <f t="shared" si="37"/>
        <v>4</v>
      </c>
      <c r="CA304">
        <f t="shared" si="37"/>
        <v>3</v>
      </c>
      <c r="CB304">
        <f t="shared" si="37"/>
        <v>2</v>
      </c>
      <c r="CC304">
        <f t="shared" si="37"/>
        <v>0</v>
      </c>
      <c r="CD304">
        <f t="shared" si="37"/>
        <v>2</v>
      </c>
      <c r="CE304">
        <f t="shared" si="37"/>
        <v>2</v>
      </c>
      <c r="CF304">
        <f t="shared" si="37"/>
        <v>2</v>
      </c>
      <c r="CG304">
        <f t="shared" si="37"/>
        <v>1</v>
      </c>
      <c r="CH304">
        <f t="shared" si="37"/>
        <v>3</v>
      </c>
      <c r="CI304" s="9">
        <f t="shared" si="7"/>
        <v>24</v>
      </c>
      <c r="CJ304" s="11">
        <f>CI304/CI306</f>
        <v>6.7700987306064881E-3</v>
      </c>
      <c r="CK304">
        <f t="shared" ref="CK304:CQ304" si="38">COUNTIF(CK3:CK300,3)</f>
        <v>2</v>
      </c>
      <c r="CL304">
        <f t="shared" si="38"/>
        <v>20</v>
      </c>
      <c r="CM304">
        <f t="shared" si="38"/>
        <v>1</v>
      </c>
      <c r="CN304">
        <f t="shared" si="38"/>
        <v>4</v>
      </c>
      <c r="CO304">
        <f t="shared" si="38"/>
        <v>14</v>
      </c>
      <c r="CP304">
        <f t="shared" si="38"/>
        <v>4</v>
      </c>
      <c r="CQ304">
        <f t="shared" si="38"/>
        <v>2</v>
      </c>
      <c r="CR304" s="9">
        <f t="shared" si="9"/>
        <v>47</v>
      </c>
      <c r="CS304" s="11">
        <f>CR304/CR306</f>
        <v>2.2793404461687681E-2</v>
      </c>
      <c r="CT304" s="12">
        <f t="shared" si="10"/>
        <v>522</v>
      </c>
      <c r="CU304" s="13">
        <f>CT304/CT306</f>
        <v>2.1640893826955766E-2</v>
      </c>
      <c r="CV304" s="12">
        <v>3</v>
      </c>
      <c r="CW304" s="12" t="s">
        <v>559</v>
      </c>
      <c r="CX304" s="12" t="s">
        <v>3</v>
      </c>
      <c r="CY304" s="12"/>
      <c r="CZ304" s="12"/>
      <c r="DA304" s="12"/>
      <c r="DB304" s="12"/>
      <c r="DC304" s="12"/>
      <c r="DF304">
        <f t="shared" ref="DF304:DT304" si="39">COUNTIF(DF3:DF300,3)</f>
        <v>4</v>
      </c>
      <c r="DG304">
        <f t="shared" si="39"/>
        <v>6</v>
      </c>
      <c r="DH304">
        <f t="shared" si="39"/>
        <v>6</v>
      </c>
      <c r="DI304">
        <f t="shared" si="39"/>
        <v>6</v>
      </c>
      <c r="DJ304">
        <f t="shared" si="39"/>
        <v>6</v>
      </c>
      <c r="DK304">
        <f t="shared" si="39"/>
        <v>5</v>
      </c>
      <c r="DL304">
        <f t="shared" si="39"/>
        <v>5</v>
      </c>
      <c r="DM304">
        <f t="shared" si="39"/>
        <v>3</v>
      </c>
      <c r="DN304">
        <f t="shared" si="39"/>
        <v>5</v>
      </c>
      <c r="DO304">
        <f t="shared" si="39"/>
        <v>2</v>
      </c>
      <c r="DP304">
        <f t="shared" si="39"/>
        <v>26</v>
      </c>
      <c r="DQ304">
        <f t="shared" si="39"/>
        <v>3</v>
      </c>
      <c r="DR304">
        <f t="shared" si="39"/>
        <v>4</v>
      </c>
      <c r="DS304">
        <f t="shared" si="39"/>
        <v>5</v>
      </c>
      <c r="DT304">
        <f t="shared" si="39"/>
        <v>4</v>
      </c>
      <c r="DU304" s="9">
        <f t="shared" si="12"/>
        <v>90</v>
      </c>
      <c r="DV304" s="11">
        <f>DU304/DU306</f>
        <v>2.0334387708992319E-2</v>
      </c>
      <c r="DW304" s="11"/>
      <c r="DX304">
        <f t="shared" ref="DX304:EC304" si="40">COUNTIF(DX3:DX300,3)</f>
        <v>7</v>
      </c>
      <c r="DY304">
        <f t="shared" si="40"/>
        <v>4</v>
      </c>
      <c r="DZ304">
        <f t="shared" si="40"/>
        <v>11</v>
      </c>
      <c r="EA304">
        <f t="shared" si="40"/>
        <v>5</v>
      </c>
      <c r="EB304">
        <f t="shared" si="40"/>
        <v>10</v>
      </c>
      <c r="EC304">
        <f t="shared" si="40"/>
        <v>11</v>
      </c>
      <c r="ED304">
        <f t="shared" ref="ED304:EJ304" si="41">COUNTIF(ED3:ED300,3)</f>
        <v>4</v>
      </c>
      <c r="EE304">
        <f t="shared" si="41"/>
        <v>4</v>
      </c>
      <c r="EF304">
        <f t="shared" si="41"/>
        <v>4</v>
      </c>
      <c r="EG304">
        <f t="shared" si="41"/>
        <v>4</v>
      </c>
      <c r="EH304">
        <f t="shared" si="41"/>
        <v>5</v>
      </c>
      <c r="EI304">
        <f t="shared" si="41"/>
        <v>4</v>
      </c>
      <c r="EJ304">
        <f t="shared" si="41"/>
        <v>3</v>
      </c>
      <c r="EK304">
        <f t="shared" ref="EK304:FR304" si="42">COUNTIF(EK3:EK300,3)</f>
        <v>20</v>
      </c>
      <c r="EL304">
        <f t="shared" si="42"/>
        <v>12</v>
      </c>
      <c r="EM304">
        <f t="shared" si="42"/>
        <v>11</v>
      </c>
      <c r="EN304">
        <f t="shared" si="42"/>
        <v>20</v>
      </c>
      <c r="EO304">
        <f t="shared" si="42"/>
        <v>29</v>
      </c>
      <c r="EP304">
        <f t="shared" si="42"/>
        <v>3</v>
      </c>
      <c r="EQ304">
        <f t="shared" si="42"/>
        <v>4</v>
      </c>
      <c r="ER304">
        <f t="shared" si="42"/>
        <v>4</v>
      </c>
      <c r="ES304">
        <f t="shared" si="42"/>
        <v>3</v>
      </c>
      <c r="ET304">
        <f t="shared" si="42"/>
        <v>3</v>
      </c>
      <c r="EU304">
        <f t="shared" si="42"/>
        <v>19</v>
      </c>
      <c r="EV304">
        <f t="shared" si="42"/>
        <v>7</v>
      </c>
      <c r="EW304">
        <f t="shared" si="42"/>
        <v>6</v>
      </c>
      <c r="EX304">
        <f t="shared" si="42"/>
        <v>7</v>
      </c>
      <c r="EY304">
        <f t="shared" si="42"/>
        <v>5</v>
      </c>
      <c r="EZ304">
        <f t="shared" si="42"/>
        <v>5</v>
      </c>
      <c r="FA304">
        <f t="shared" si="42"/>
        <v>5</v>
      </c>
      <c r="FB304">
        <f t="shared" si="42"/>
        <v>9</v>
      </c>
      <c r="FC304">
        <f t="shared" si="42"/>
        <v>5</v>
      </c>
      <c r="FD304">
        <f t="shared" si="42"/>
        <v>22</v>
      </c>
      <c r="FE304">
        <f t="shared" si="42"/>
        <v>3</v>
      </c>
      <c r="FF304">
        <f t="shared" si="42"/>
        <v>4</v>
      </c>
      <c r="FG304">
        <f t="shared" si="42"/>
        <v>6</v>
      </c>
      <c r="FH304">
        <f t="shared" si="42"/>
        <v>3</v>
      </c>
      <c r="FI304">
        <f t="shared" si="42"/>
        <v>5</v>
      </c>
      <c r="FJ304">
        <f t="shared" si="42"/>
        <v>10</v>
      </c>
      <c r="FK304">
        <f t="shared" si="42"/>
        <v>4</v>
      </c>
      <c r="FL304">
        <f t="shared" si="42"/>
        <v>6</v>
      </c>
      <c r="FM304">
        <f t="shared" si="42"/>
        <v>3</v>
      </c>
      <c r="FN304">
        <f t="shared" si="42"/>
        <v>40</v>
      </c>
      <c r="FO304">
        <f t="shared" si="42"/>
        <v>12</v>
      </c>
      <c r="FP304">
        <f t="shared" si="42"/>
        <v>5</v>
      </c>
      <c r="FQ304">
        <f t="shared" si="42"/>
        <v>3</v>
      </c>
      <c r="FR304">
        <f t="shared" si="42"/>
        <v>9</v>
      </c>
      <c r="FS304" s="9">
        <f t="shared" si="16"/>
        <v>388</v>
      </c>
      <c r="FT304" s="11">
        <f>FS304/FS306</f>
        <v>2.8220234198850825E-2</v>
      </c>
      <c r="FU304">
        <f t="shared" ref="FU304:HP304" si="43">COUNTIF(FU3:FU300,3)</f>
        <v>9</v>
      </c>
      <c r="FV304">
        <f t="shared" si="43"/>
        <v>8</v>
      </c>
      <c r="FW304">
        <f t="shared" si="43"/>
        <v>6</v>
      </c>
      <c r="FX304">
        <f t="shared" si="43"/>
        <v>6</v>
      </c>
      <c r="FY304">
        <f t="shared" si="43"/>
        <v>5</v>
      </c>
      <c r="FZ304">
        <f t="shared" si="43"/>
        <v>8</v>
      </c>
      <c r="GA304">
        <f t="shared" si="43"/>
        <v>4</v>
      </c>
      <c r="GB304">
        <f t="shared" si="43"/>
        <v>8</v>
      </c>
      <c r="GC304">
        <f t="shared" si="43"/>
        <v>8</v>
      </c>
      <c r="GD304">
        <f t="shared" si="43"/>
        <v>11</v>
      </c>
      <c r="GE304">
        <f t="shared" si="43"/>
        <v>40</v>
      </c>
      <c r="GF304">
        <f t="shared" si="43"/>
        <v>5</v>
      </c>
      <c r="GG304">
        <f t="shared" si="43"/>
        <v>23</v>
      </c>
      <c r="GH304">
        <f t="shared" si="43"/>
        <v>22</v>
      </c>
      <c r="GI304">
        <f t="shared" si="43"/>
        <v>6</v>
      </c>
      <c r="GJ304">
        <f t="shared" si="43"/>
        <v>16</v>
      </c>
      <c r="GK304">
        <f t="shared" si="43"/>
        <v>12</v>
      </c>
      <c r="GL304">
        <f t="shared" si="43"/>
        <v>15</v>
      </c>
      <c r="GM304">
        <f t="shared" si="43"/>
        <v>7</v>
      </c>
      <c r="GN304">
        <f t="shared" si="43"/>
        <v>8</v>
      </c>
      <c r="GO304">
        <f t="shared" si="43"/>
        <v>4</v>
      </c>
      <c r="GP304">
        <f t="shared" si="43"/>
        <v>7</v>
      </c>
      <c r="GQ304">
        <f t="shared" si="43"/>
        <v>6</v>
      </c>
      <c r="GR304">
        <f t="shared" si="43"/>
        <v>3</v>
      </c>
      <c r="GS304">
        <f t="shared" si="43"/>
        <v>5</v>
      </c>
      <c r="GT304">
        <f t="shared" si="43"/>
        <v>3</v>
      </c>
      <c r="GU304">
        <f t="shared" si="43"/>
        <v>5</v>
      </c>
      <c r="GV304">
        <f t="shared" si="43"/>
        <v>7</v>
      </c>
      <c r="GW304">
        <f t="shared" si="43"/>
        <v>14</v>
      </c>
      <c r="GX304">
        <f t="shared" si="43"/>
        <v>7</v>
      </c>
      <c r="GY304">
        <f t="shared" si="43"/>
        <v>4</v>
      </c>
      <c r="GZ304">
        <f t="shared" si="43"/>
        <v>2</v>
      </c>
      <c r="HA304">
        <f t="shared" si="43"/>
        <v>4</v>
      </c>
      <c r="HB304">
        <f t="shared" si="43"/>
        <v>6</v>
      </c>
      <c r="HC304">
        <f t="shared" si="43"/>
        <v>8</v>
      </c>
      <c r="HD304">
        <f t="shared" si="43"/>
        <v>3</v>
      </c>
      <c r="HE304">
        <f t="shared" si="43"/>
        <v>6</v>
      </c>
      <c r="HF304">
        <f t="shared" si="43"/>
        <v>6</v>
      </c>
      <c r="HG304">
        <f t="shared" si="43"/>
        <v>6</v>
      </c>
      <c r="HH304">
        <f t="shared" si="43"/>
        <v>6</v>
      </c>
      <c r="HI304">
        <f t="shared" si="43"/>
        <v>6</v>
      </c>
      <c r="HJ304">
        <f t="shared" si="43"/>
        <v>17</v>
      </c>
      <c r="HK304">
        <f t="shared" si="43"/>
        <v>13</v>
      </c>
      <c r="HL304">
        <f t="shared" si="43"/>
        <v>16</v>
      </c>
      <c r="HM304">
        <f t="shared" si="43"/>
        <v>10</v>
      </c>
      <c r="HN304">
        <f t="shared" si="43"/>
        <v>26</v>
      </c>
      <c r="HO304">
        <f t="shared" si="43"/>
        <v>5</v>
      </c>
      <c r="HP304">
        <f t="shared" si="43"/>
        <v>11</v>
      </c>
      <c r="HQ304" s="9">
        <f t="shared" si="18"/>
        <v>443</v>
      </c>
      <c r="HR304" s="11">
        <f>HQ304/HQ306</f>
        <v>3.1398398185555322E-2</v>
      </c>
      <c r="HS304" s="96">
        <f t="shared" si="19"/>
        <v>921</v>
      </c>
      <c r="HT304" s="97">
        <f>HS304/HS306</f>
        <v>2.8528063436996653E-2</v>
      </c>
      <c r="HU304" s="96">
        <v>3</v>
      </c>
      <c r="HV304" s="96" t="s">
        <v>559</v>
      </c>
      <c r="HW304" s="96" t="s">
        <v>3</v>
      </c>
      <c r="HX304" s="96"/>
      <c r="HY304" s="96"/>
    </row>
    <row r="305" spans="1:233" x14ac:dyDescent="0.2">
      <c r="A305" t="s">
        <v>560</v>
      </c>
      <c r="B305">
        <f>COUNTIF(B3:B300,4)</f>
        <v>46</v>
      </c>
      <c r="C305">
        <f t="shared" ref="C305:BX305" si="44">COUNTIF(C3:C300,4)</f>
        <v>46</v>
      </c>
      <c r="D305">
        <f t="shared" si="44"/>
        <v>52</v>
      </c>
      <c r="E305">
        <f t="shared" si="44"/>
        <v>34</v>
      </c>
      <c r="F305">
        <f t="shared" si="44"/>
        <v>35</v>
      </c>
      <c r="G305">
        <f t="shared" si="44"/>
        <v>57</v>
      </c>
      <c r="H305">
        <f t="shared" si="44"/>
        <v>32</v>
      </c>
      <c r="I305">
        <f t="shared" si="44"/>
        <v>116</v>
      </c>
      <c r="J305">
        <f t="shared" si="44"/>
        <v>30</v>
      </c>
      <c r="K305">
        <f t="shared" si="44"/>
        <v>37</v>
      </c>
      <c r="L305">
        <f t="shared" si="44"/>
        <v>30</v>
      </c>
      <c r="M305">
        <f t="shared" si="44"/>
        <v>30</v>
      </c>
      <c r="N305">
        <f t="shared" si="44"/>
        <v>32</v>
      </c>
      <c r="O305" s="9">
        <f t="shared" si="1"/>
        <v>577</v>
      </c>
      <c r="P305" s="11">
        <f>O305/O306</f>
        <v>0.15208223510806537</v>
      </c>
      <c r="Q305">
        <f t="shared" si="44"/>
        <v>69</v>
      </c>
      <c r="R305">
        <f t="shared" si="44"/>
        <v>34</v>
      </c>
      <c r="S305">
        <f t="shared" si="44"/>
        <v>41</v>
      </c>
      <c r="T305">
        <f t="shared" si="44"/>
        <v>44</v>
      </c>
      <c r="U305">
        <f t="shared" si="44"/>
        <v>33</v>
      </c>
      <c r="V305">
        <f t="shared" si="44"/>
        <v>35</v>
      </c>
      <c r="W305">
        <f t="shared" si="44"/>
        <v>287</v>
      </c>
      <c r="X305">
        <f t="shared" si="44"/>
        <v>45</v>
      </c>
      <c r="Y305">
        <f t="shared" si="44"/>
        <v>35</v>
      </c>
      <c r="Z305">
        <f t="shared" si="44"/>
        <v>285</v>
      </c>
      <c r="AA305">
        <f t="shared" si="44"/>
        <v>36</v>
      </c>
      <c r="AB305">
        <f t="shared" si="44"/>
        <v>36</v>
      </c>
      <c r="AC305">
        <f t="shared" si="44"/>
        <v>34</v>
      </c>
      <c r="AD305" s="9">
        <f t="shared" si="2"/>
        <v>1014</v>
      </c>
      <c r="AE305" s="11">
        <f>AD305/AD306</f>
        <v>0.26586261143156792</v>
      </c>
      <c r="AF305">
        <f t="shared" si="44"/>
        <v>40</v>
      </c>
      <c r="AG305">
        <f t="shared" si="44"/>
        <v>40</v>
      </c>
      <c r="AH305">
        <f t="shared" si="44"/>
        <v>284</v>
      </c>
      <c r="AI305">
        <f t="shared" si="44"/>
        <v>40</v>
      </c>
      <c r="AJ305">
        <f t="shared" si="44"/>
        <v>53</v>
      </c>
      <c r="AK305">
        <f t="shared" si="44"/>
        <v>42</v>
      </c>
      <c r="AL305">
        <f t="shared" si="44"/>
        <v>45</v>
      </c>
      <c r="AM305">
        <f t="shared" si="44"/>
        <v>43</v>
      </c>
      <c r="AN305">
        <f t="shared" si="44"/>
        <v>50</v>
      </c>
      <c r="AO305">
        <f t="shared" si="44"/>
        <v>44</v>
      </c>
      <c r="AP305">
        <f t="shared" si="44"/>
        <v>44</v>
      </c>
      <c r="AQ305">
        <f t="shared" si="44"/>
        <v>41</v>
      </c>
      <c r="AR305">
        <f t="shared" si="44"/>
        <v>42</v>
      </c>
      <c r="AS305" s="9">
        <f t="shared" si="3"/>
        <v>808</v>
      </c>
      <c r="AT305" s="11">
        <f>AS305/AS306</f>
        <v>0.21102115434839383</v>
      </c>
      <c r="AU305">
        <f t="shared" si="44"/>
        <v>40</v>
      </c>
      <c r="AV305">
        <f t="shared" si="44"/>
        <v>35</v>
      </c>
      <c r="AW305">
        <f t="shared" si="44"/>
        <v>39</v>
      </c>
      <c r="AX305">
        <f t="shared" si="44"/>
        <v>283</v>
      </c>
      <c r="AY305">
        <f t="shared" si="44"/>
        <v>47</v>
      </c>
      <c r="AZ305">
        <f t="shared" si="44"/>
        <v>42</v>
      </c>
      <c r="BA305">
        <f t="shared" si="44"/>
        <v>35</v>
      </c>
      <c r="BB305">
        <f t="shared" si="44"/>
        <v>41</v>
      </c>
      <c r="BC305">
        <f t="shared" si="44"/>
        <v>38</v>
      </c>
      <c r="BD305">
        <f t="shared" si="44"/>
        <v>38</v>
      </c>
      <c r="BE305">
        <f t="shared" si="44"/>
        <v>35</v>
      </c>
      <c r="BF305" s="9">
        <f t="shared" si="4"/>
        <v>673</v>
      </c>
      <c r="BG305" s="11">
        <f>BF305/BF306</f>
        <v>0.20765195927182969</v>
      </c>
      <c r="BH305">
        <f t="shared" si="44"/>
        <v>31</v>
      </c>
      <c r="BI305">
        <f t="shared" si="44"/>
        <v>31</v>
      </c>
      <c r="BJ305">
        <f t="shared" si="44"/>
        <v>29</v>
      </c>
      <c r="BK305">
        <f t="shared" si="44"/>
        <v>32</v>
      </c>
      <c r="BL305">
        <f t="shared" si="44"/>
        <v>31</v>
      </c>
      <c r="BM305">
        <f t="shared" si="44"/>
        <v>32</v>
      </c>
      <c r="BN305">
        <f t="shared" si="44"/>
        <v>32</v>
      </c>
      <c r="BO305">
        <f t="shared" si="44"/>
        <v>30</v>
      </c>
      <c r="BP305">
        <f t="shared" si="44"/>
        <v>55</v>
      </c>
      <c r="BQ305">
        <f t="shared" si="44"/>
        <v>30</v>
      </c>
      <c r="BR305">
        <f t="shared" si="44"/>
        <v>33</v>
      </c>
      <c r="BS305">
        <f t="shared" si="44"/>
        <v>30</v>
      </c>
      <c r="BT305">
        <f t="shared" si="44"/>
        <v>288</v>
      </c>
      <c r="BU305" s="9">
        <f t="shared" si="5"/>
        <v>684</v>
      </c>
      <c r="BV305" s="11">
        <f>BU305/BU306</f>
        <v>0.17831074035453598</v>
      </c>
      <c r="BW305">
        <f t="shared" si="44"/>
        <v>31</v>
      </c>
      <c r="BX305">
        <f t="shared" si="44"/>
        <v>31</v>
      </c>
      <c r="BY305">
        <f t="shared" ref="BY305:CH305" si="45">COUNTIF(BY3:BY300,4)</f>
        <v>40</v>
      </c>
      <c r="BZ305">
        <f t="shared" si="45"/>
        <v>41</v>
      </c>
      <c r="CA305">
        <f t="shared" si="45"/>
        <v>41</v>
      </c>
      <c r="CB305">
        <f t="shared" si="45"/>
        <v>40</v>
      </c>
      <c r="CC305">
        <f t="shared" si="45"/>
        <v>0</v>
      </c>
      <c r="CD305">
        <f t="shared" si="45"/>
        <v>31</v>
      </c>
      <c r="CE305">
        <f t="shared" si="45"/>
        <v>31</v>
      </c>
      <c r="CF305">
        <f t="shared" si="45"/>
        <v>34</v>
      </c>
      <c r="CG305">
        <f t="shared" si="45"/>
        <v>31</v>
      </c>
      <c r="CH305">
        <f t="shared" si="45"/>
        <v>36</v>
      </c>
      <c r="CI305" s="9">
        <f t="shared" si="7"/>
        <v>387</v>
      </c>
      <c r="CJ305" s="11">
        <f>CI305/CI306</f>
        <v>0.10916784203102962</v>
      </c>
      <c r="CK305">
        <f t="shared" ref="CK305:CQ305" si="46">COUNTIF(CK3:CK300,4)</f>
        <v>36</v>
      </c>
      <c r="CL305">
        <f t="shared" si="46"/>
        <v>55</v>
      </c>
      <c r="CM305">
        <f t="shared" si="46"/>
        <v>37</v>
      </c>
      <c r="CN305">
        <f t="shared" si="46"/>
        <v>39</v>
      </c>
      <c r="CO305">
        <f t="shared" si="46"/>
        <v>35</v>
      </c>
      <c r="CP305">
        <f t="shared" si="46"/>
        <v>34</v>
      </c>
      <c r="CQ305">
        <f t="shared" si="46"/>
        <v>34</v>
      </c>
      <c r="CR305" s="9">
        <f t="shared" si="9"/>
        <v>270</v>
      </c>
      <c r="CS305" s="11">
        <f>CR305/CR306</f>
        <v>0.13094083414161009</v>
      </c>
      <c r="CT305" s="12">
        <f t="shared" si="10"/>
        <v>4413</v>
      </c>
      <c r="CU305" s="13">
        <f>CT305/CT306</f>
        <v>0.18295261390489614</v>
      </c>
      <c r="CV305" s="12">
        <v>4</v>
      </c>
      <c r="CW305" s="12" t="s">
        <v>561</v>
      </c>
      <c r="CX305" s="12" t="s">
        <v>4</v>
      </c>
      <c r="CY305" s="12"/>
      <c r="CZ305" s="12"/>
      <c r="DA305" s="12"/>
      <c r="DB305" s="12"/>
      <c r="DC305" s="12"/>
      <c r="DF305">
        <f t="shared" ref="DF305:DT305" si="47">COUNTIF(DF3:DF300,4)</f>
        <v>21</v>
      </c>
      <c r="DG305">
        <f t="shared" si="47"/>
        <v>17</v>
      </c>
      <c r="DH305">
        <f t="shared" si="47"/>
        <v>17</v>
      </c>
      <c r="DI305">
        <f t="shared" si="47"/>
        <v>17</v>
      </c>
      <c r="DJ305">
        <f t="shared" si="47"/>
        <v>18</v>
      </c>
      <c r="DK305">
        <f t="shared" si="47"/>
        <v>19</v>
      </c>
      <c r="DL305">
        <f t="shared" si="47"/>
        <v>18</v>
      </c>
      <c r="DM305">
        <f t="shared" si="47"/>
        <v>34</v>
      </c>
      <c r="DN305">
        <f t="shared" si="47"/>
        <v>31</v>
      </c>
      <c r="DO305">
        <f t="shared" si="47"/>
        <v>33</v>
      </c>
      <c r="DP305">
        <f t="shared" si="47"/>
        <v>41</v>
      </c>
      <c r="DQ305">
        <f t="shared" si="47"/>
        <v>32</v>
      </c>
      <c r="DR305">
        <f t="shared" si="47"/>
        <v>36</v>
      </c>
      <c r="DS305">
        <f t="shared" si="47"/>
        <v>35</v>
      </c>
      <c r="DT305">
        <f t="shared" si="47"/>
        <v>35</v>
      </c>
      <c r="DU305" s="9">
        <f t="shared" si="12"/>
        <v>404</v>
      </c>
      <c r="DV305" s="11">
        <f>DU305/DU306</f>
        <v>9.127880704925441E-2</v>
      </c>
      <c r="DW305" s="11"/>
      <c r="DX305">
        <f t="shared" ref="DX305:EC305" si="48">COUNTIF(DX3:DX300,4)</f>
        <v>16</v>
      </c>
      <c r="DY305">
        <f t="shared" si="48"/>
        <v>35</v>
      </c>
      <c r="DZ305">
        <f t="shared" si="48"/>
        <v>21</v>
      </c>
      <c r="EA305">
        <f t="shared" si="48"/>
        <v>17</v>
      </c>
      <c r="EB305">
        <f t="shared" si="48"/>
        <v>27</v>
      </c>
      <c r="EC305">
        <f t="shared" si="48"/>
        <v>21</v>
      </c>
      <c r="ED305">
        <f t="shared" ref="ED305:EJ305" si="49">COUNTIF(ED3:ED300,4)</f>
        <v>29</v>
      </c>
      <c r="EE305">
        <f t="shared" si="49"/>
        <v>28</v>
      </c>
      <c r="EF305">
        <f t="shared" si="49"/>
        <v>28</v>
      </c>
      <c r="EG305">
        <f t="shared" si="49"/>
        <v>28</v>
      </c>
      <c r="EH305">
        <f t="shared" si="49"/>
        <v>30</v>
      </c>
      <c r="EI305">
        <f t="shared" si="49"/>
        <v>29</v>
      </c>
      <c r="EJ305">
        <f t="shared" si="49"/>
        <v>18</v>
      </c>
      <c r="EK305">
        <f t="shared" ref="EK305:FR305" si="50">COUNTIF(EK3:EK300,4)</f>
        <v>20</v>
      </c>
      <c r="EL305">
        <f t="shared" si="50"/>
        <v>20</v>
      </c>
      <c r="EM305">
        <f t="shared" si="50"/>
        <v>18</v>
      </c>
      <c r="EN305">
        <f t="shared" si="50"/>
        <v>20</v>
      </c>
      <c r="EO305">
        <f t="shared" si="50"/>
        <v>23</v>
      </c>
      <c r="EP305">
        <f t="shared" si="50"/>
        <v>30</v>
      </c>
      <c r="EQ305">
        <f t="shared" si="50"/>
        <v>31</v>
      </c>
      <c r="ER305">
        <f t="shared" si="50"/>
        <v>31</v>
      </c>
      <c r="ES305">
        <f t="shared" si="50"/>
        <v>30</v>
      </c>
      <c r="ET305">
        <f t="shared" si="50"/>
        <v>35</v>
      </c>
      <c r="EU305">
        <f t="shared" si="50"/>
        <v>38</v>
      </c>
      <c r="EV305">
        <f t="shared" si="50"/>
        <v>32</v>
      </c>
      <c r="EW305">
        <f t="shared" si="50"/>
        <v>31</v>
      </c>
      <c r="EX305">
        <f t="shared" si="50"/>
        <v>29</v>
      </c>
      <c r="EY305">
        <f t="shared" si="50"/>
        <v>32</v>
      </c>
      <c r="EZ305">
        <f t="shared" si="50"/>
        <v>30</v>
      </c>
      <c r="FA305">
        <f t="shared" si="50"/>
        <v>30</v>
      </c>
      <c r="FB305">
        <f t="shared" si="50"/>
        <v>19</v>
      </c>
      <c r="FC305">
        <f t="shared" si="50"/>
        <v>33</v>
      </c>
      <c r="FD305">
        <f t="shared" si="50"/>
        <v>34</v>
      </c>
      <c r="FE305">
        <f t="shared" si="50"/>
        <v>32</v>
      </c>
      <c r="FF305">
        <f t="shared" si="50"/>
        <v>33</v>
      </c>
      <c r="FG305">
        <f t="shared" si="50"/>
        <v>30</v>
      </c>
      <c r="FH305">
        <f t="shared" si="50"/>
        <v>31</v>
      </c>
      <c r="FI305">
        <f t="shared" si="50"/>
        <v>32</v>
      </c>
      <c r="FJ305">
        <f t="shared" si="50"/>
        <v>35</v>
      </c>
      <c r="FK305">
        <f t="shared" si="50"/>
        <v>31</v>
      </c>
      <c r="FL305">
        <f t="shared" si="50"/>
        <v>33</v>
      </c>
      <c r="FM305">
        <f t="shared" si="50"/>
        <v>33</v>
      </c>
      <c r="FN305">
        <f t="shared" si="50"/>
        <v>47</v>
      </c>
      <c r="FO305">
        <f t="shared" si="50"/>
        <v>37</v>
      </c>
      <c r="FP305">
        <f t="shared" si="50"/>
        <v>33</v>
      </c>
      <c r="FQ305">
        <f t="shared" si="50"/>
        <v>33</v>
      </c>
      <c r="FR305">
        <f t="shared" si="50"/>
        <v>33</v>
      </c>
      <c r="FS305" s="9">
        <f t="shared" si="16"/>
        <v>1366</v>
      </c>
      <c r="FT305" s="11">
        <f>FS305/FS306</f>
        <v>9.9352680194923271E-2</v>
      </c>
      <c r="FU305">
        <f t="shared" ref="FU305:HP305" si="51">COUNTIF(FU3:FU300,4)</f>
        <v>18</v>
      </c>
      <c r="FV305">
        <f t="shared" si="51"/>
        <v>17</v>
      </c>
      <c r="FW305">
        <f t="shared" si="51"/>
        <v>17</v>
      </c>
      <c r="FX305">
        <f t="shared" si="51"/>
        <v>17</v>
      </c>
      <c r="FY305">
        <f t="shared" si="51"/>
        <v>18</v>
      </c>
      <c r="FZ305">
        <f t="shared" si="51"/>
        <v>22</v>
      </c>
      <c r="GA305">
        <f t="shared" si="51"/>
        <v>30</v>
      </c>
      <c r="GB305">
        <f t="shared" si="51"/>
        <v>31</v>
      </c>
      <c r="GC305">
        <f t="shared" si="51"/>
        <v>31</v>
      </c>
      <c r="GD305">
        <f t="shared" si="51"/>
        <v>32</v>
      </c>
      <c r="GE305">
        <f t="shared" si="51"/>
        <v>42</v>
      </c>
      <c r="GF305">
        <f t="shared" si="51"/>
        <v>31</v>
      </c>
      <c r="GG305">
        <f t="shared" si="51"/>
        <v>20</v>
      </c>
      <c r="GH305">
        <f t="shared" si="51"/>
        <v>18</v>
      </c>
      <c r="GI305">
        <f t="shared" si="51"/>
        <v>29</v>
      </c>
      <c r="GJ305">
        <f t="shared" si="51"/>
        <v>16</v>
      </c>
      <c r="GK305">
        <f t="shared" si="51"/>
        <v>20</v>
      </c>
      <c r="GL305">
        <f t="shared" si="51"/>
        <v>17</v>
      </c>
      <c r="GM305">
        <f t="shared" si="51"/>
        <v>31</v>
      </c>
      <c r="GN305">
        <f t="shared" si="51"/>
        <v>30</v>
      </c>
      <c r="GO305">
        <f t="shared" si="51"/>
        <v>31</v>
      </c>
      <c r="GP305">
        <f t="shared" si="51"/>
        <v>30</v>
      </c>
      <c r="GQ305">
        <f t="shared" si="51"/>
        <v>30</v>
      </c>
      <c r="GR305">
        <f t="shared" si="51"/>
        <v>37</v>
      </c>
      <c r="GS305">
        <f t="shared" si="51"/>
        <v>29</v>
      </c>
      <c r="GT305">
        <f t="shared" si="51"/>
        <v>33</v>
      </c>
      <c r="GU305">
        <f t="shared" si="51"/>
        <v>28</v>
      </c>
      <c r="GV305">
        <f t="shared" si="51"/>
        <v>31</v>
      </c>
      <c r="GW305">
        <f t="shared" si="51"/>
        <v>28</v>
      </c>
      <c r="GX305">
        <f t="shared" si="51"/>
        <v>30</v>
      </c>
      <c r="GY305">
        <f t="shared" si="51"/>
        <v>32</v>
      </c>
      <c r="GZ305">
        <f t="shared" si="51"/>
        <v>31</v>
      </c>
      <c r="HA305">
        <f t="shared" si="51"/>
        <v>33</v>
      </c>
      <c r="HB305">
        <f t="shared" si="51"/>
        <v>32</v>
      </c>
      <c r="HC305">
        <f t="shared" si="51"/>
        <v>32</v>
      </c>
      <c r="HD305">
        <f t="shared" si="51"/>
        <v>32</v>
      </c>
      <c r="HE305">
        <f t="shared" si="51"/>
        <v>30</v>
      </c>
      <c r="HF305">
        <f t="shared" si="51"/>
        <v>32</v>
      </c>
      <c r="HG305">
        <f t="shared" si="51"/>
        <v>32</v>
      </c>
      <c r="HH305">
        <f t="shared" si="51"/>
        <v>32</v>
      </c>
      <c r="HI305">
        <f t="shared" si="51"/>
        <v>32</v>
      </c>
      <c r="HJ305">
        <f t="shared" si="51"/>
        <v>36</v>
      </c>
      <c r="HK305">
        <f t="shared" si="51"/>
        <v>38</v>
      </c>
      <c r="HL305">
        <f t="shared" si="51"/>
        <v>37</v>
      </c>
      <c r="HM305">
        <f t="shared" si="51"/>
        <v>38</v>
      </c>
      <c r="HN305">
        <f t="shared" si="51"/>
        <v>36</v>
      </c>
      <c r="HO305">
        <f t="shared" si="51"/>
        <v>32</v>
      </c>
      <c r="HP305">
        <f t="shared" si="51"/>
        <v>36</v>
      </c>
      <c r="HQ305" s="9">
        <f t="shared" si="18"/>
        <v>1397</v>
      </c>
      <c r="HR305" s="11">
        <f>HQ305/HQ306</f>
        <v>9.9014813239776026E-2</v>
      </c>
      <c r="HS305" s="96">
        <f t="shared" si="19"/>
        <v>3167</v>
      </c>
      <c r="HT305" s="97">
        <f>HS305/HS306</f>
        <v>9.8098129104200224E-2</v>
      </c>
      <c r="HU305" s="96">
        <v>4</v>
      </c>
      <c r="HV305" s="96" t="s">
        <v>561</v>
      </c>
      <c r="HW305" s="96" t="s">
        <v>4</v>
      </c>
      <c r="HX305" s="96"/>
      <c r="HY305" s="96"/>
    </row>
    <row r="306" spans="1:233" x14ac:dyDescent="0.2">
      <c r="A306" t="s">
        <v>562</v>
      </c>
      <c r="B306">
        <f>SUM(B301:B305)</f>
        <v>294</v>
      </c>
      <c r="C306">
        <f t="shared" ref="C306:BX306" si="52">SUM(C301:C305)</f>
        <v>295</v>
      </c>
      <c r="D306">
        <f t="shared" si="52"/>
        <v>296</v>
      </c>
      <c r="E306">
        <f t="shared" si="52"/>
        <v>296</v>
      </c>
      <c r="F306">
        <f t="shared" si="52"/>
        <v>296</v>
      </c>
      <c r="G306">
        <f t="shared" si="52"/>
        <v>298</v>
      </c>
      <c r="H306">
        <f t="shared" si="52"/>
        <v>295</v>
      </c>
      <c r="I306">
        <f t="shared" si="52"/>
        <v>261</v>
      </c>
      <c r="J306">
        <f t="shared" si="52"/>
        <v>295</v>
      </c>
      <c r="K306">
        <f t="shared" si="52"/>
        <v>294</v>
      </c>
      <c r="L306">
        <f t="shared" si="52"/>
        <v>282</v>
      </c>
      <c r="M306">
        <f t="shared" si="52"/>
        <v>296</v>
      </c>
      <c r="N306">
        <f t="shared" si="52"/>
        <v>296</v>
      </c>
      <c r="O306" s="9">
        <f t="shared" si="1"/>
        <v>3794</v>
      </c>
      <c r="Q306">
        <f t="shared" si="52"/>
        <v>293</v>
      </c>
      <c r="R306">
        <f t="shared" si="52"/>
        <v>294</v>
      </c>
      <c r="S306">
        <f t="shared" si="52"/>
        <v>296</v>
      </c>
      <c r="T306">
        <f t="shared" si="52"/>
        <v>294</v>
      </c>
      <c r="U306">
        <f t="shared" si="52"/>
        <v>278</v>
      </c>
      <c r="V306">
        <f t="shared" si="52"/>
        <v>293</v>
      </c>
      <c r="W306">
        <f t="shared" si="52"/>
        <v>295</v>
      </c>
      <c r="X306">
        <f t="shared" si="52"/>
        <v>296</v>
      </c>
      <c r="Y306">
        <f t="shared" si="52"/>
        <v>294</v>
      </c>
      <c r="Z306">
        <f t="shared" si="52"/>
        <v>295</v>
      </c>
      <c r="AA306">
        <f t="shared" si="52"/>
        <v>295</v>
      </c>
      <c r="AB306">
        <f t="shared" si="52"/>
        <v>296</v>
      </c>
      <c r="AC306">
        <f t="shared" si="52"/>
        <v>295</v>
      </c>
      <c r="AD306" s="9">
        <f t="shared" si="2"/>
        <v>3814</v>
      </c>
      <c r="AF306">
        <f t="shared" si="52"/>
        <v>296</v>
      </c>
      <c r="AG306">
        <f t="shared" si="52"/>
        <v>296</v>
      </c>
      <c r="AH306">
        <f t="shared" si="52"/>
        <v>295</v>
      </c>
      <c r="AI306">
        <f t="shared" si="52"/>
        <v>295</v>
      </c>
      <c r="AJ306">
        <f t="shared" si="52"/>
        <v>294</v>
      </c>
      <c r="AK306">
        <f t="shared" si="52"/>
        <v>294</v>
      </c>
      <c r="AL306">
        <f t="shared" si="52"/>
        <v>294</v>
      </c>
      <c r="AM306">
        <f t="shared" si="52"/>
        <v>295</v>
      </c>
      <c r="AN306">
        <f t="shared" si="52"/>
        <v>291</v>
      </c>
      <c r="AO306">
        <f t="shared" si="52"/>
        <v>294</v>
      </c>
      <c r="AP306">
        <f t="shared" si="52"/>
        <v>295</v>
      </c>
      <c r="AQ306">
        <f t="shared" si="52"/>
        <v>296</v>
      </c>
      <c r="AR306">
        <f t="shared" si="52"/>
        <v>294</v>
      </c>
      <c r="AS306" s="9">
        <f t="shared" si="3"/>
        <v>3829</v>
      </c>
      <c r="AU306">
        <f t="shared" si="52"/>
        <v>292</v>
      </c>
      <c r="AV306">
        <f t="shared" si="52"/>
        <v>296</v>
      </c>
      <c r="AW306">
        <f t="shared" si="52"/>
        <v>295</v>
      </c>
      <c r="AX306">
        <f t="shared" si="52"/>
        <v>294</v>
      </c>
      <c r="AY306">
        <f t="shared" si="52"/>
        <v>295</v>
      </c>
      <c r="AZ306">
        <f t="shared" si="52"/>
        <v>291</v>
      </c>
      <c r="BA306">
        <f t="shared" si="52"/>
        <v>296</v>
      </c>
      <c r="BB306">
        <f t="shared" si="52"/>
        <v>296</v>
      </c>
      <c r="BC306">
        <f t="shared" si="52"/>
        <v>295</v>
      </c>
      <c r="BD306">
        <f t="shared" si="52"/>
        <v>295</v>
      </c>
      <c r="BE306">
        <f t="shared" si="52"/>
        <v>296</v>
      </c>
      <c r="BF306" s="9">
        <f t="shared" si="4"/>
        <v>3241</v>
      </c>
      <c r="BH306">
        <f t="shared" si="52"/>
        <v>296</v>
      </c>
      <c r="BI306">
        <f t="shared" si="52"/>
        <v>296</v>
      </c>
      <c r="BJ306">
        <f t="shared" si="52"/>
        <v>293</v>
      </c>
      <c r="BK306">
        <f t="shared" si="52"/>
        <v>293</v>
      </c>
      <c r="BL306">
        <f t="shared" si="52"/>
        <v>295</v>
      </c>
      <c r="BM306">
        <f t="shared" si="52"/>
        <v>295</v>
      </c>
      <c r="BN306">
        <f t="shared" si="52"/>
        <v>296</v>
      </c>
      <c r="BO306">
        <f t="shared" si="52"/>
        <v>296</v>
      </c>
      <c r="BP306">
        <f t="shared" si="52"/>
        <v>294</v>
      </c>
      <c r="BQ306">
        <f t="shared" si="52"/>
        <v>296</v>
      </c>
      <c r="BR306">
        <f t="shared" si="52"/>
        <v>295</v>
      </c>
      <c r="BS306">
        <f t="shared" si="52"/>
        <v>295</v>
      </c>
      <c r="BT306">
        <f t="shared" si="52"/>
        <v>296</v>
      </c>
      <c r="BU306" s="9">
        <f t="shared" si="5"/>
        <v>3836</v>
      </c>
      <c r="BW306">
        <f t="shared" si="52"/>
        <v>296</v>
      </c>
      <c r="BX306">
        <f t="shared" si="52"/>
        <v>295</v>
      </c>
      <c r="BY306">
        <f t="shared" ref="BY306:CH306" si="53">SUM(BY301:BY305)</f>
        <v>296</v>
      </c>
      <c r="BZ306">
        <f t="shared" si="53"/>
        <v>296</v>
      </c>
      <c r="CA306">
        <f t="shared" si="53"/>
        <v>294</v>
      </c>
      <c r="CB306">
        <f t="shared" si="53"/>
        <v>297</v>
      </c>
      <c r="CC306">
        <f t="shared" si="53"/>
        <v>293</v>
      </c>
      <c r="CD306">
        <f t="shared" si="53"/>
        <v>295</v>
      </c>
      <c r="CE306">
        <f t="shared" si="53"/>
        <v>296</v>
      </c>
      <c r="CF306">
        <f t="shared" si="53"/>
        <v>296</v>
      </c>
      <c r="CG306">
        <f t="shared" si="53"/>
        <v>296</v>
      </c>
      <c r="CH306">
        <f t="shared" si="53"/>
        <v>295</v>
      </c>
      <c r="CI306" s="9">
        <f t="shared" si="7"/>
        <v>3545</v>
      </c>
      <c r="CK306">
        <f t="shared" ref="CK306:CQ306" si="54">SUM(CK301:CK305)</f>
        <v>296</v>
      </c>
      <c r="CL306">
        <f t="shared" si="54"/>
        <v>294</v>
      </c>
      <c r="CM306">
        <f t="shared" si="54"/>
        <v>291</v>
      </c>
      <c r="CN306">
        <f t="shared" si="54"/>
        <v>296</v>
      </c>
      <c r="CO306">
        <f t="shared" si="54"/>
        <v>294</v>
      </c>
      <c r="CP306">
        <f t="shared" si="54"/>
        <v>296</v>
      </c>
      <c r="CQ306">
        <f t="shared" si="54"/>
        <v>295</v>
      </c>
      <c r="CR306" s="9">
        <f t="shared" si="9"/>
        <v>2062</v>
      </c>
      <c r="CT306" s="12">
        <f t="shared" si="10"/>
        <v>24121</v>
      </c>
      <c r="CU306" s="12"/>
      <c r="CV306" s="12" t="s">
        <v>537</v>
      </c>
      <c r="CW306" s="12"/>
      <c r="CX306" s="12"/>
      <c r="CY306" s="12"/>
      <c r="CZ306" s="12"/>
      <c r="DA306" s="12"/>
      <c r="DB306" s="12"/>
      <c r="DC306" s="12"/>
      <c r="DF306">
        <f t="shared" ref="DF306:DT306" si="55">SUM(DF301:DF305)</f>
        <v>295</v>
      </c>
      <c r="DG306">
        <f t="shared" si="55"/>
        <v>297</v>
      </c>
      <c r="DH306">
        <f t="shared" si="55"/>
        <v>296</v>
      </c>
      <c r="DI306">
        <f t="shared" si="55"/>
        <v>296</v>
      </c>
      <c r="DJ306">
        <f t="shared" si="55"/>
        <v>296</v>
      </c>
      <c r="DK306">
        <f t="shared" si="55"/>
        <v>294</v>
      </c>
      <c r="DL306">
        <f t="shared" si="55"/>
        <v>296</v>
      </c>
      <c r="DM306">
        <f t="shared" si="55"/>
        <v>295</v>
      </c>
      <c r="DN306">
        <f t="shared" si="55"/>
        <v>293</v>
      </c>
      <c r="DO306">
        <f t="shared" si="55"/>
        <v>292</v>
      </c>
      <c r="DP306">
        <f t="shared" si="55"/>
        <v>296</v>
      </c>
      <c r="DQ306">
        <f t="shared" si="55"/>
        <v>296</v>
      </c>
      <c r="DR306">
        <f t="shared" si="55"/>
        <v>295</v>
      </c>
      <c r="DS306">
        <f t="shared" si="55"/>
        <v>295</v>
      </c>
      <c r="DT306">
        <f t="shared" si="55"/>
        <v>294</v>
      </c>
      <c r="DU306" s="9">
        <f t="shared" si="12"/>
        <v>4426</v>
      </c>
      <c r="DX306">
        <f t="shared" ref="DX306:EC306" si="56">SUM(DX301:DX305)</f>
        <v>296</v>
      </c>
      <c r="DY306">
        <f t="shared" si="56"/>
        <v>294</v>
      </c>
      <c r="DZ306">
        <f t="shared" si="56"/>
        <v>295</v>
      </c>
      <c r="EA306">
        <f t="shared" si="56"/>
        <v>295</v>
      </c>
      <c r="EB306">
        <f t="shared" si="56"/>
        <v>206</v>
      </c>
      <c r="EC306">
        <f t="shared" si="56"/>
        <v>291</v>
      </c>
      <c r="ED306">
        <f t="shared" ref="ED306:EJ306" si="57">SUM(ED301:ED305)</f>
        <v>294</v>
      </c>
      <c r="EE306">
        <f t="shared" si="57"/>
        <v>295</v>
      </c>
      <c r="EF306">
        <f t="shared" si="57"/>
        <v>295</v>
      </c>
      <c r="EG306">
        <f t="shared" si="57"/>
        <v>296</v>
      </c>
      <c r="EH306">
        <f t="shared" si="57"/>
        <v>295</v>
      </c>
      <c r="EI306">
        <f t="shared" si="57"/>
        <v>296</v>
      </c>
      <c r="EJ306">
        <f t="shared" si="57"/>
        <v>296</v>
      </c>
      <c r="EK306">
        <f t="shared" ref="EK306:FR306" si="58">SUM(EK301:EK305)</f>
        <v>294</v>
      </c>
      <c r="EL306">
        <f t="shared" si="58"/>
        <v>284</v>
      </c>
      <c r="EM306">
        <f t="shared" si="58"/>
        <v>294</v>
      </c>
      <c r="EN306">
        <f t="shared" si="58"/>
        <v>296</v>
      </c>
      <c r="EO306">
        <f t="shared" si="58"/>
        <v>295</v>
      </c>
      <c r="EP306">
        <f t="shared" si="58"/>
        <v>295</v>
      </c>
      <c r="EQ306">
        <f t="shared" si="58"/>
        <v>296</v>
      </c>
      <c r="ER306">
        <f t="shared" si="58"/>
        <v>295</v>
      </c>
      <c r="ES306">
        <f t="shared" si="58"/>
        <v>295</v>
      </c>
      <c r="ET306">
        <f t="shared" si="58"/>
        <v>296</v>
      </c>
      <c r="EU306">
        <f t="shared" si="58"/>
        <v>295</v>
      </c>
      <c r="EV306">
        <f t="shared" si="58"/>
        <v>294</v>
      </c>
      <c r="EW306">
        <f t="shared" si="58"/>
        <v>294</v>
      </c>
      <c r="EX306">
        <f t="shared" si="58"/>
        <v>294</v>
      </c>
      <c r="EY306">
        <f t="shared" si="58"/>
        <v>293</v>
      </c>
      <c r="EZ306">
        <f t="shared" si="58"/>
        <v>294</v>
      </c>
      <c r="FA306">
        <f t="shared" si="58"/>
        <v>294</v>
      </c>
      <c r="FB306">
        <f t="shared" si="58"/>
        <v>295</v>
      </c>
      <c r="FC306">
        <f t="shared" si="58"/>
        <v>295</v>
      </c>
      <c r="FD306">
        <f t="shared" si="58"/>
        <v>295</v>
      </c>
      <c r="FE306">
        <f t="shared" si="58"/>
        <v>296</v>
      </c>
      <c r="FF306">
        <f t="shared" si="58"/>
        <v>296</v>
      </c>
      <c r="FG306">
        <f t="shared" si="58"/>
        <v>290</v>
      </c>
      <c r="FH306">
        <f t="shared" si="58"/>
        <v>294</v>
      </c>
      <c r="FI306">
        <f t="shared" si="58"/>
        <v>296</v>
      </c>
      <c r="FJ306">
        <f t="shared" si="58"/>
        <v>296</v>
      </c>
      <c r="FK306">
        <f t="shared" si="58"/>
        <v>294</v>
      </c>
      <c r="FL306">
        <f t="shared" si="58"/>
        <v>296</v>
      </c>
      <c r="FM306">
        <f t="shared" si="58"/>
        <v>296</v>
      </c>
      <c r="FN306">
        <f t="shared" si="58"/>
        <v>295</v>
      </c>
      <c r="FO306">
        <f t="shared" si="58"/>
        <v>289</v>
      </c>
      <c r="FP306">
        <f t="shared" si="58"/>
        <v>296</v>
      </c>
      <c r="FQ306">
        <f t="shared" si="58"/>
        <v>293</v>
      </c>
      <c r="FR306">
        <f t="shared" si="58"/>
        <v>295</v>
      </c>
      <c r="FS306" s="9">
        <f t="shared" si="16"/>
        <v>13749</v>
      </c>
      <c r="FU306">
        <f t="shared" ref="FU306:HP306" si="59">SUM(FU301:FU305)</f>
        <v>284</v>
      </c>
      <c r="FV306">
        <f t="shared" si="59"/>
        <v>293</v>
      </c>
      <c r="FW306">
        <f t="shared" si="59"/>
        <v>296</v>
      </c>
      <c r="FX306">
        <f t="shared" si="59"/>
        <v>295</v>
      </c>
      <c r="FY306">
        <f t="shared" si="59"/>
        <v>293</v>
      </c>
      <c r="FZ306">
        <f t="shared" si="59"/>
        <v>292</v>
      </c>
      <c r="GA306">
        <f t="shared" si="59"/>
        <v>295</v>
      </c>
      <c r="GB306">
        <f t="shared" si="59"/>
        <v>296</v>
      </c>
      <c r="GC306">
        <f t="shared" si="59"/>
        <v>291</v>
      </c>
      <c r="GD306">
        <f t="shared" si="59"/>
        <v>295</v>
      </c>
      <c r="GE306">
        <f t="shared" si="59"/>
        <v>294</v>
      </c>
      <c r="GF306">
        <f t="shared" si="59"/>
        <v>295</v>
      </c>
      <c r="GG306">
        <f t="shared" si="59"/>
        <v>295</v>
      </c>
      <c r="GH306">
        <f t="shared" si="59"/>
        <v>292</v>
      </c>
      <c r="GI306">
        <f t="shared" si="59"/>
        <v>293</v>
      </c>
      <c r="GJ306">
        <f t="shared" si="59"/>
        <v>296</v>
      </c>
      <c r="GK306">
        <f t="shared" si="59"/>
        <v>294</v>
      </c>
      <c r="GL306">
        <f t="shared" si="59"/>
        <v>294</v>
      </c>
      <c r="GM306">
        <f t="shared" si="59"/>
        <v>280</v>
      </c>
      <c r="GN306">
        <f t="shared" si="59"/>
        <v>296</v>
      </c>
      <c r="GO306">
        <f t="shared" si="59"/>
        <v>290</v>
      </c>
      <c r="GP306">
        <f t="shared" si="59"/>
        <v>295</v>
      </c>
      <c r="GQ306">
        <f t="shared" si="59"/>
        <v>297</v>
      </c>
      <c r="GR306">
        <f t="shared" si="59"/>
        <v>293</v>
      </c>
      <c r="GS306">
        <f t="shared" si="59"/>
        <v>295</v>
      </c>
      <c r="GT306">
        <f t="shared" si="59"/>
        <v>292</v>
      </c>
      <c r="GU306">
        <f t="shared" si="59"/>
        <v>295</v>
      </c>
      <c r="GV306">
        <f t="shared" si="59"/>
        <v>295</v>
      </c>
      <c r="GW306">
        <f t="shared" si="59"/>
        <v>293</v>
      </c>
      <c r="GX306">
        <f t="shared" si="59"/>
        <v>291</v>
      </c>
      <c r="GY306">
        <f t="shared" si="59"/>
        <v>295</v>
      </c>
      <c r="GZ306">
        <f t="shared" si="59"/>
        <v>295</v>
      </c>
      <c r="HA306">
        <f t="shared" si="59"/>
        <v>295</v>
      </c>
      <c r="HB306">
        <f t="shared" si="59"/>
        <v>295</v>
      </c>
      <c r="HC306">
        <f t="shared" si="59"/>
        <v>294</v>
      </c>
      <c r="HD306">
        <f t="shared" si="59"/>
        <v>295</v>
      </c>
      <c r="HE306">
        <f t="shared" si="59"/>
        <v>294</v>
      </c>
      <c r="HF306">
        <f t="shared" si="59"/>
        <v>295</v>
      </c>
      <c r="HG306">
        <f t="shared" si="59"/>
        <v>296</v>
      </c>
      <c r="HH306">
        <f t="shared" si="59"/>
        <v>296</v>
      </c>
      <c r="HI306">
        <f t="shared" si="59"/>
        <v>297</v>
      </c>
      <c r="HJ306">
        <f t="shared" si="59"/>
        <v>295</v>
      </c>
      <c r="HK306">
        <f t="shared" si="59"/>
        <v>294</v>
      </c>
      <c r="HL306">
        <f t="shared" si="59"/>
        <v>295</v>
      </c>
      <c r="HM306">
        <f t="shared" si="59"/>
        <v>295</v>
      </c>
      <c r="HN306">
        <f t="shared" si="59"/>
        <v>297</v>
      </c>
      <c r="HO306">
        <f t="shared" si="59"/>
        <v>297</v>
      </c>
      <c r="HP306">
        <f t="shared" si="59"/>
        <v>294</v>
      </c>
      <c r="HQ306" s="9">
        <f t="shared" si="18"/>
        <v>14109</v>
      </c>
      <c r="HS306" s="96">
        <f t="shared" si="19"/>
        <v>32284</v>
      </c>
      <c r="HT306" s="96"/>
      <c r="HU306" s="96" t="s">
        <v>537</v>
      </c>
      <c r="HV306" s="96"/>
      <c r="HW306" s="96"/>
      <c r="HX306" s="96"/>
      <c r="HY306" s="96"/>
    </row>
    <row r="307" spans="1:233" x14ac:dyDescent="0.2">
      <c r="O307" s="95"/>
    </row>
    <row r="308" spans="1:233" x14ac:dyDescent="0.2">
      <c r="B308" s="54" t="s">
        <v>641</v>
      </c>
      <c r="C308" s="54"/>
      <c r="D308" s="54"/>
      <c r="E308" s="55" t="s">
        <v>642</v>
      </c>
      <c r="O308" s="95"/>
    </row>
    <row r="309" spans="1:233" x14ac:dyDescent="0.2">
      <c r="B309" s="54" t="s">
        <v>552</v>
      </c>
      <c r="C309" s="54"/>
      <c r="D309" s="54"/>
      <c r="E309" s="55" t="s">
        <v>0</v>
      </c>
      <c r="O309" s="95"/>
    </row>
    <row r="310" spans="1:233" x14ac:dyDescent="0.2">
      <c r="B310" s="54" t="s">
        <v>554</v>
      </c>
      <c r="C310" s="54"/>
      <c r="D310" s="54"/>
      <c r="E310" s="55" t="s">
        <v>1</v>
      </c>
      <c r="O310" s="95"/>
    </row>
    <row r="311" spans="1:233" x14ac:dyDescent="0.2">
      <c r="B311" s="54" t="s">
        <v>556</v>
      </c>
      <c r="C311" s="54"/>
      <c r="D311" s="54"/>
      <c r="E311" s="55" t="s">
        <v>2</v>
      </c>
      <c r="O311" s="95"/>
    </row>
    <row r="312" spans="1:233" x14ac:dyDescent="0.2">
      <c r="B312" s="54" t="s">
        <v>558</v>
      </c>
      <c r="C312" s="54"/>
      <c r="D312" s="54"/>
      <c r="E312" s="55" t="s">
        <v>3</v>
      </c>
      <c r="O312" s="95"/>
    </row>
    <row r="313" spans="1:233" x14ac:dyDescent="0.2">
      <c r="B313" s="54" t="s">
        <v>560</v>
      </c>
      <c r="C313" s="54"/>
      <c r="D313" s="54"/>
      <c r="E313" s="55" t="s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2A37-9597-5E4D-A627-92AE62CAE9D9}">
  <dimension ref="A1:O379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0" sqref="B10:H10"/>
    </sheetView>
  </sheetViews>
  <sheetFormatPr baseColWidth="10" defaultRowHeight="16" x14ac:dyDescent="0.2"/>
  <cols>
    <col min="1" max="1" width="21.5" customWidth="1"/>
    <col min="2" max="2" width="11.1640625" bestFit="1" customWidth="1"/>
    <col min="9" max="9" width="26.6640625" customWidth="1"/>
    <col min="10" max="10" width="11" bestFit="1" customWidth="1"/>
    <col min="11" max="11" width="12.6640625" bestFit="1" customWidth="1"/>
    <col min="12" max="12" width="11" bestFit="1" customWidth="1"/>
    <col min="13" max="13" width="11.6640625" bestFit="1" customWidth="1"/>
  </cols>
  <sheetData>
    <row r="1" spans="1:14" ht="29" x14ac:dyDescent="0.35">
      <c r="B1" s="106" t="s">
        <v>880</v>
      </c>
    </row>
    <row r="2" spans="1:14" ht="51" x14ac:dyDescent="0.2">
      <c r="A2" s="4" t="s">
        <v>780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206</v>
      </c>
      <c r="H2" s="4" t="s">
        <v>778</v>
      </c>
      <c r="I2" s="4" t="s">
        <v>197</v>
      </c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</row>
    <row r="3" spans="1:14" x14ac:dyDescent="0.2">
      <c r="A3" t="s">
        <v>5</v>
      </c>
      <c r="B3">
        <v>9</v>
      </c>
      <c r="C3">
        <v>6</v>
      </c>
      <c r="D3">
        <v>230</v>
      </c>
      <c r="E3">
        <v>3</v>
      </c>
      <c r="F3">
        <v>46</v>
      </c>
      <c r="G3">
        <f>SUM(B3:F3)</f>
        <v>294</v>
      </c>
      <c r="H3" t="s">
        <v>220</v>
      </c>
      <c r="I3" t="s">
        <v>574</v>
      </c>
    </row>
    <row r="4" spans="1:14" x14ac:dyDescent="0.2">
      <c r="A4" t="s">
        <v>6</v>
      </c>
      <c r="B4">
        <v>6</v>
      </c>
      <c r="C4">
        <v>8</v>
      </c>
      <c r="D4">
        <v>233</v>
      </c>
      <c r="E4">
        <v>2</v>
      </c>
      <c r="F4">
        <v>46</v>
      </c>
      <c r="G4">
        <f t="shared" ref="G4:G71" si="0">SUM(B4:F4)</f>
        <v>295</v>
      </c>
      <c r="H4" t="s">
        <v>220</v>
      </c>
      <c r="I4" t="s">
        <v>198</v>
      </c>
      <c r="J4" s="3">
        <f>AVERAGE(B3:B15)</f>
        <v>11.76923076923077</v>
      </c>
      <c r="K4" s="14">
        <f>AVERAGE(C3:C15)</f>
        <v>7.615384615384615</v>
      </c>
      <c r="L4" s="10">
        <f>AVERAGE(D3:D15)</f>
        <v>222.53846153846155</v>
      </c>
      <c r="M4" s="3">
        <f>AVERAGE(E3:E15)</f>
        <v>5.5384615384615383</v>
      </c>
      <c r="N4" s="3">
        <f>AVERAGE(F3:F15)</f>
        <v>44.384615384615387</v>
      </c>
    </row>
    <row r="5" spans="1:14" x14ac:dyDescent="0.2">
      <c r="A5" t="s">
        <v>7</v>
      </c>
      <c r="B5">
        <v>21</v>
      </c>
      <c r="C5">
        <v>5</v>
      </c>
      <c r="D5">
        <v>215</v>
      </c>
      <c r="E5">
        <v>3</v>
      </c>
      <c r="F5">
        <v>52</v>
      </c>
      <c r="G5">
        <f t="shared" si="0"/>
        <v>296</v>
      </c>
      <c r="H5" t="s">
        <v>220</v>
      </c>
      <c r="I5" t="s">
        <v>199</v>
      </c>
      <c r="J5" s="3">
        <f>STDEV(B3:B15)</f>
        <v>5.1178420933346214</v>
      </c>
      <c r="K5" s="14">
        <f>STDEV(C3:C15)</f>
        <v>2.7245324228345904</v>
      </c>
      <c r="L5" s="3">
        <f>STDEV(D3:D15)</f>
        <v>32.821779823300709</v>
      </c>
      <c r="M5" s="3">
        <f>STDEV(E3:E15)</f>
        <v>5.6216157910839213</v>
      </c>
      <c r="N5" s="3">
        <f>STDEV(F3:F15)</f>
        <v>23.325731362376263</v>
      </c>
    </row>
    <row r="6" spans="1:14" x14ac:dyDescent="0.2">
      <c r="A6" t="s">
        <v>8</v>
      </c>
      <c r="B6">
        <v>5</v>
      </c>
      <c r="C6">
        <v>6</v>
      </c>
      <c r="D6">
        <v>249</v>
      </c>
      <c r="E6">
        <v>2</v>
      </c>
      <c r="F6">
        <v>34</v>
      </c>
      <c r="G6">
        <f t="shared" si="0"/>
        <v>296</v>
      </c>
      <c r="H6" t="s">
        <v>220</v>
      </c>
      <c r="I6" t="s">
        <v>200</v>
      </c>
      <c r="J6" s="3"/>
      <c r="K6" s="3"/>
      <c r="L6" s="3"/>
      <c r="M6" s="3"/>
      <c r="N6" s="3"/>
    </row>
    <row r="7" spans="1:14" x14ac:dyDescent="0.2">
      <c r="A7" t="s">
        <v>9</v>
      </c>
      <c r="B7">
        <v>16</v>
      </c>
      <c r="C7">
        <v>12</v>
      </c>
      <c r="D7">
        <v>219</v>
      </c>
      <c r="E7">
        <v>14</v>
      </c>
      <c r="F7">
        <v>35</v>
      </c>
      <c r="G7">
        <f t="shared" si="0"/>
        <v>296</v>
      </c>
      <c r="H7" t="s">
        <v>220</v>
      </c>
      <c r="J7" s="3"/>
      <c r="K7" s="3"/>
      <c r="L7" s="3"/>
      <c r="M7" s="3"/>
      <c r="N7" s="3"/>
    </row>
    <row r="8" spans="1:14" x14ac:dyDescent="0.2">
      <c r="A8" t="s">
        <v>10</v>
      </c>
      <c r="B8">
        <v>8</v>
      </c>
      <c r="C8">
        <v>5</v>
      </c>
      <c r="D8">
        <v>216</v>
      </c>
      <c r="E8">
        <v>12</v>
      </c>
      <c r="F8">
        <v>57</v>
      </c>
      <c r="G8">
        <f t="shared" si="0"/>
        <v>298</v>
      </c>
      <c r="H8" t="s">
        <v>220</v>
      </c>
      <c r="J8" s="3"/>
      <c r="K8" s="3"/>
      <c r="L8" s="3"/>
      <c r="M8" s="3"/>
      <c r="N8" s="3"/>
    </row>
    <row r="9" spans="1:14" x14ac:dyDescent="0.2">
      <c r="A9" t="s">
        <v>11</v>
      </c>
      <c r="B9">
        <v>17</v>
      </c>
      <c r="C9">
        <v>7</v>
      </c>
      <c r="D9">
        <v>237</v>
      </c>
      <c r="E9">
        <v>2</v>
      </c>
      <c r="F9">
        <v>32</v>
      </c>
      <c r="G9">
        <f t="shared" si="0"/>
        <v>295</v>
      </c>
      <c r="H9" t="s">
        <v>220</v>
      </c>
      <c r="J9" s="3"/>
      <c r="K9" s="3"/>
      <c r="L9" s="3"/>
      <c r="M9" s="3"/>
      <c r="N9" s="3"/>
    </row>
    <row r="10" spans="1:14" x14ac:dyDescent="0.2">
      <c r="A10" s="66" t="s">
        <v>12</v>
      </c>
      <c r="B10" s="66">
        <v>5</v>
      </c>
      <c r="C10" s="66">
        <v>6</v>
      </c>
      <c r="D10" s="66">
        <v>119</v>
      </c>
      <c r="E10" s="66">
        <v>15</v>
      </c>
      <c r="F10" s="66">
        <v>116</v>
      </c>
      <c r="G10" s="66">
        <f t="shared" si="0"/>
        <v>261</v>
      </c>
      <c r="H10" s="66" t="s">
        <v>220</v>
      </c>
      <c r="I10" t="s">
        <v>881</v>
      </c>
      <c r="J10" s="3"/>
      <c r="K10" s="3"/>
      <c r="L10" s="3"/>
      <c r="M10" s="3"/>
      <c r="N10" s="3"/>
    </row>
    <row r="11" spans="1:14" x14ac:dyDescent="0.2">
      <c r="A11" t="s">
        <v>13</v>
      </c>
      <c r="B11">
        <v>16</v>
      </c>
      <c r="C11">
        <v>13</v>
      </c>
      <c r="D11">
        <v>235</v>
      </c>
      <c r="E11">
        <v>1</v>
      </c>
      <c r="F11">
        <v>30</v>
      </c>
      <c r="G11">
        <f t="shared" si="0"/>
        <v>295</v>
      </c>
      <c r="H11" t="s">
        <v>220</v>
      </c>
      <c r="J11" s="3"/>
      <c r="K11" s="3"/>
      <c r="L11" s="3"/>
      <c r="M11" s="3"/>
      <c r="N11" s="3"/>
    </row>
    <row r="12" spans="1:14" x14ac:dyDescent="0.2">
      <c r="A12" t="s">
        <v>14</v>
      </c>
      <c r="B12">
        <v>11</v>
      </c>
      <c r="C12">
        <v>7</v>
      </c>
      <c r="D12">
        <v>236</v>
      </c>
      <c r="E12">
        <v>3</v>
      </c>
      <c r="F12">
        <v>37</v>
      </c>
      <c r="G12">
        <f t="shared" si="0"/>
        <v>294</v>
      </c>
      <c r="H12" t="s">
        <v>220</v>
      </c>
      <c r="J12" s="3"/>
      <c r="K12" s="3"/>
      <c r="L12" s="3"/>
      <c r="M12" s="3"/>
      <c r="N12" s="3"/>
    </row>
    <row r="13" spans="1:14" x14ac:dyDescent="0.2">
      <c r="A13" t="s">
        <v>15</v>
      </c>
      <c r="B13">
        <v>12</v>
      </c>
      <c r="C13">
        <v>5</v>
      </c>
      <c r="D13">
        <v>222</v>
      </c>
      <c r="E13">
        <v>13</v>
      </c>
      <c r="F13">
        <v>30</v>
      </c>
      <c r="G13">
        <f t="shared" si="0"/>
        <v>282</v>
      </c>
      <c r="H13" t="s">
        <v>220</v>
      </c>
      <c r="J13" s="3"/>
      <c r="K13" s="3"/>
      <c r="L13" s="3"/>
      <c r="M13" s="3"/>
      <c r="N13" s="3"/>
    </row>
    <row r="14" spans="1:14" x14ac:dyDescent="0.2">
      <c r="A14" t="s">
        <v>16</v>
      </c>
      <c r="B14">
        <v>11</v>
      </c>
      <c r="C14">
        <v>11</v>
      </c>
      <c r="D14">
        <v>242</v>
      </c>
      <c r="E14">
        <v>2</v>
      </c>
      <c r="F14">
        <v>30</v>
      </c>
      <c r="G14">
        <f t="shared" si="0"/>
        <v>296</v>
      </c>
      <c r="H14" t="s">
        <v>220</v>
      </c>
      <c r="J14" s="3"/>
      <c r="K14" s="3"/>
      <c r="L14" s="3"/>
      <c r="M14" s="3"/>
      <c r="N14" s="3"/>
    </row>
    <row r="15" spans="1:14" x14ac:dyDescent="0.2">
      <c r="A15" t="s">
        <v>17</v>
      </c>
      <c r="B15">
        <v>16</v>
      </c>
      <c r="C15">
        <v>8</v>
      </c>
      <c r="D15">
        <v>240</v>
      </c>
      <c r="E15">
        <v>0</v>
      </c>
      <c r="F15">
        <v>32</v>
      </c>
      <c r="G15">
        <f t="shared" si="0"/>
        <v>296</v>
      </c>
      <c r="H15" t="s">
        <v>220</v>
      </c>
      <c r="J15" s="3"/>
      <c r="K15" s="3"/>
      <c r="L15" s="3"/>
      <c r="M15" s="3"/>
      <c r="N15" s="3"/>
    </row>
    <row r="16" spans="1:14" x14ac:dyDescent="0.2">
      <c r="A16" s="1" t="s">
        <v>566</v>
      </c>
      <c r="B16" s="1">
        <f>SUM(B3:B15)</f>
        <v>153</v>
      </c>
      <c r="C16" s="1">
        <f>SUM(C3:C15)</f>
        <v>99</v>
      </c>
      <c r="D16" s="1">
        <f>SUM(D3:D15)</f>
        <v>2893</v>
      </c>
      <c r="E16" s="1">
        <f>SUM(E3:E15)</f>
        <v>72</v>
      </c>
      <c r="F16" s="1">
        <f>SUM(F3:F15)</f>
        <v>577</v>
      </c>
      <c r="G16" s="1">
        <f>SUM(B16:F16)</f>
        <v>3794</v>
      </c>
      <c r="H16" s="1" t="s">
        <v>220</v>
      </c>
      <c r="J16" s="3"/>
      <c r="K16" s="3"/>
      <c r="L16" s="3"/>
      <c r="M16" s="3"/>
      <c r="N16" s="3"/>
    </row>
    <row r="17" spans="1:14" x14ac:dyDescent="0.2">
      <c r="A17" s="1"/>
      <c r="B17" s="15">
        <f>B16/G16</f>
        <v>4.0326831839746967E-2</v>
      </c>
      <c r="C17" s="15">
        <f>C16/G16</f>
        <v>2.6093832366895098E-2</v>
      </c>
      <c r="D17" s="15">
        <f>D16/G16</f>
        <v>0.76251976805482335</v>
      </c>
      <c r="E17" s="15">
        <f>E16/G16</f>
        <v>1.8977332630469163E-2</v>
      </c>
      <c r="F17" s="15">
        <f>F16/G16</f>
        <v>0.15208223510806537</v>
      </c>
      <c r="G17" s="1" t="s">
        <v>685</v>
      </c>
      <c r="H17" s="1"/>
      <c r="J17" s="3"/>
      <c r="K17" s="3"/>
      <c r="L17" s="3"/>
      <c r="M17" s="3"/>
      <c r="N17" s="3"/>
    </row>
    <row r="18" spans="1:14" x14ac:dyDescent="0.2">
      <c r="A18" t="s">
        <v>18</v>
      </c>
      <c r="B18">
        <v>8</v>
      </c>
      <c r="C18">
        <v>10</v>
      </c>
      <c r="D18">
        <v>201</v>
      </c>
      <c r="E18">
        <v>5</v>
      </c>
      <c r="F18">
        <v>69</v>
      </c>
      <c r="G18">
        <f t="shared" si="0"/>
        <v>293</v>
      </c>
      <c r="H18" t="s">
        <v>214</v>
      </c>
      <c r="I18" t="s">
        <v>575</v>
      </c>
      <c r="J18" s="3"/>
      <c r="K18" s="3"/>
      <c r="L18" s="3"/>
      <c r="M18" s="3"/>
      <c r="N18" s="3"/>
    </row>
    <row r="19" spans="1:14" x14ac:dyDescent="0.2">
      <c r="A19" t="s">
        <v>19</v>
      </c>
      <c r="B19">
        <v>10</v>
      </c>
      <c r="C19">
        <v>6</v>
      </c>
      <c r="D19">
        <v>238</v>
      </c>
      <c r="E19">
        <v>6</v>
      </c>
      <c r="F19">
        <v>34</v>
      </c>
      <c r="G19">
        <f t="shared" si="0"/>
        <v>294</v>
      </c>
      <c r="H19" t="s">
        <v>214</v>
      </c>
      <c r="I19" t="s">
        <v>198</v>
      </c>
      <c r="J19" s="3">
        <f>AVERAGE(B18:B30)</f>
        <v>9.384615384615385</v>
      </c>
      <c r="K19" s="3">
        <f>AVERAGE(C18:C30)</f>
        <v>8.0769230769230766</v>
      </c>
      <c r="L19" s="10">
        <f>AVERAGE(D18:D30)</f>
        <v>191.46153846153845</v>
      </c>
      <c r="M19" s="3">
        <f>AVERAGE(E18:E30)</f>
        <v>6.4615384615384617</v>
      </c>
      <c r="N19" s="3">
        <f>AVERAGE(F18:F30)</f>
        <v>78</v>
      </c>
    </row>
    <row r="20" spans="1:14" x14ac:dyDescent="0.2">
      <c r="A20" t="s">
        <v>20</v>
      </c>
      <c r="B20">
        <v>23</v>
      </c>
      <c r="C20">
        <v>7</v>
      </c>
      <c r="D20">
        <v>200</v>
      </c>
      <c r="E20">
        <v>25</v>
      </c>
      <c r="F20">
        <v>41</v>
      </c>
      <c r="G20">
        <f t="shared" si="0"/>
        <v>296</v>
      </c>
      <c r="H20" t="s">
        <v>214</v>
      </c>
      <c r="I20" t="s">
        <v>199</v>
      </c>
      <c r="J20" s="3">
        <f>STDEV(B18:B30)</f>
        <v>5.6500510549088778</v>
      </c>
      <c r="K20" s="3">
        <f>STDEV(C18:C30)</f>
        <v>6.4609279320845037</v>
      </c>
      <c r="L20" s="3">
        <f>STDEV(D18:D30)</f>
        <v>86.122601935279235</v>
      </c>
      <c r="M20" s="3">
        <f>STDEV(E18:E30)</f>
        <v>7.4006236743419658</v>
      </c>
      <c r="N20" s="3">
        <f>STDEV(F18:F30)</f>
        <v>92.802658007911248</v>
      </c>
    </row>
    <row r="21" spans="1:14" x14ac:dyDescent="0.2">
      <c r="A21" t="s">
        <v>21</v>
      </c>
      <c r="B21">
        <v>17</v>
      </c>
      <c r="C21">
        <v>15</v>
      </c>
      <c r="D21">
        <v>198</v>
      </c>
      <c r="E21">
        <v>20</v>
      </c>
      <c r="F21">
        <v>44</v>
      </c>
      <c r="G21">
        <f t="shared" si="0"/>
        <v>294</v>
      </c>
      <c r="H21" t="s">
        <v>214</v>
      </c>
      <c r="I21" t="s">
        <v>200</v>
      </c>
      <c r="J21" s="3"/>
      <c r="K21" s="3"/>
      <c r="L21" s="3"/>
      <c r="M21" s="3"/>
      <c r="N21" s="3"/>
    </row>
    <row r="22" spans="1:14" x14ac:dyDescent="0.2">
      <c r="A22" t="s">
        <v>22</v>
      </c>
      <c r="B22">
        <v>6</v>
      </c>
      <c r="C22">
        <v>8</v>
      </c>
      <c r="D22">
        <v>228</v>
      </c>
      <c r="E22">
        <v>3</v>
      </c>
      <c r="F22">
        <v>33</v>
      </c>
      <c r="G22">
        <f t="shared" si="0"/>
        <v>278</v>
      </c>
      <c r="H22" t="s">
        <v>214</v>
      </c>
      <c r="J22" s="3"/>
      <c r="K22" s="3"/>
      <c r="L22" s="3"/>
      <c r="M22" s="3"/>
      <c r="N22" s="3"/>
    </row>
    <row r="23" spans="1:14" x14ac:dyDescent="0.2">
      <c r="A23" t="s">
        <v>23</v>
      </c>
      <c r="B23">
        <v>8</v>
      </c>
      <c r="C23">
        <v>7</v>
      </c>
      <c r="D23">
        <v>239</v>
      </c>
      <c r="E23">
        <v>4</v>
      </c>
      <c r="F23">
        <v>35</v>
      </c>
      <c r="G23">
        <f t="shared" si="0"/>
        <v>293</v>
      </c>
      <c r="H23" t="s">
        <v>214</v>
      </c>
      <c r="J23" s="3"/>
      <c r="K23" s="3"/>
      <c r="L23" s="3"/>
      <c r="M23" s="3"/>
      <c r="N23" s="3"/>
    </row>
    <row r="24" spans="1:14" x14ac:dyDescent="0.2">
      <c r="A24" s="56" t="s">
        <v>24</v>
      </c>
      <c r="B24" s="56">
        <v>1</v>
      </c>
      <c r="C24" s="56">
        <v>0</v>
      </c>
      <c r="D24" s="56">
        <v>1</v>
      </c>
      <c r="E24" s="56">
        <v>6</v>
      </c>
      <c r="F24" s="56">
        <v>287</v>
      </c>
      <c r="G24">
        <f t="shared" si="0"/>
        <v>295</v>
      </c>
      <c r="H24" t="s">
        <v>214</v>
      </c>
      <c r="I24" t="s">
        <v>779</v>
      </c>
      <c r="J24" s="3"/>
      <c r="K24" s="3"/>
      <c r="L24" s="3"/>
      <c r="M24" s="3"/>
      <c r="N24" s="3"/>
    </row>
    <row r="25" spans="1:14" x14ac:dyDescent="0.2">
      <c r="A25" t="s">
        <v>25</v>
      </c>
      <c r="B25">
        <v>8</v>
      </c>
      <c r="C25">
        <v>4</v>
      </c>
      <c r="D25">
        <v>237</v>
      </c>
      <c r="E25">
        <v>2</v>
      </c>
      <c r="F25">
        <v>45</v>
      </c>
      <c r="G25">
        <f t="shared" si="0"/>
        <v>296</v>
      </c>
      <c r="H25" t="s">
        <v>214</v>
      </c>
      <c r="J25" s="3"/>
      <c r="K25" s="3"/>
      <c r="L25" s="3"/>
      <c r="M25" s="3"/>
      <c r="N25" s="3"/>
    </row>
    <row r="26" spans="1:14" x14ac:dyDescent="0.2">
      <c r="A26" t="s">
        <v>26</v>
      </c>
      <c r="B26">
        <v>8</v>
      </c>
      <c r="C26">
        <v>7</v>
      </c>
      <c r="D26">
        <v>242</v>
      </c>
      <c r="E26">
        <v>2</v>
      </c>
      <c r="F26">
        <v>35</v>
      </c>
      <c r="G26">
        <f t="shared" si="0"/>
        <v>294</v>
      </c>
      <c r="H26" t="s">
        <v>214</v>
      </c>
      <c r="J26" s="3"/>
      <c r="K26" s="3"/>
      <c r="L26" s="3"/>
      <c r="M26" s="3"/>
      <c r="N26" s="3"/>
    </row>
    <row r="27" spans="1:14" x14ac:dyDescent="0.2">
      <c r="A27" s="56" t="s">
        <v>27</v>
      </c>
      <c r="B27" s="56">
        <v>3</v>
      </c>
      <c r="C27" s="56">
        <v>0</v>
      </c>
      <c r="D27" s="56">
        <v>1</v>
      </c>
      <c r="E27" s="56">
        <v>6</v>
      </c>
      <c r="F27" s="56">
        <v>285</v>
      </c>
      <c r="G27">
        <f t="shared" si="0"/>
        <v>295</v>
      </c>
      <c r="H27" t="s">
        <v>214</v>
      </c>
      <c r="I27" t="s">
        <v>779</v>
      </c>
      <c r="J27" s="3"/>
      <c r="K27" s="3"/>
      <c r="L27" s="3"/>
      <c r="M27" s="3"/>
      <c r="N27" s="3"/>
    </row>
    <row r="28" spans="1:14" x14ac:dyDescent="0.2">
      <c r="A28" t="s">
        <v>28</v>
      </c>
      <c r="B28">
        <v>10</v>
      </c>
      <c r="C28">
        <v>10</v>
      </c>
      <c r="D28">
        <v>238</v>
      </c>
      <c r="E28">
        <v>1</v>
      </c>
      <c r="F28">
        <v>36</v>
      </c>
      <c r="G28">
        <f t="shared" si="0"/>
        <v>295</v>
      </c>
      <c r="H28" t="s">
        <v>214</v>
      </c>
      <c r="J28" s="3"/>
      <c r="K28" s="3"/>
      <c r="L28" s="3"/>
      <c r="M28" s="3"/>
      <c r="N28" s="3"/>
    </row>
    <row r="29" spans="1:14" x14ac:dyDescent="0.2">
      <c r="A29" t="s">
        <v>29</v>
      </c>
      <c r="B29">
        <v>8</v>
      </c>
      <c r="C29">
        <v>6</v>
      </c>
      <c r="D29">
        <v>244</v>
      </c>
      <c r="E29">
        <v>2</v>
      </c>
      <c r="F29">
        <v>36</v>
      </c>
      <c r="G29">
        <f t="shared" si="0"/>
        <v>296</v>
      </c>
      <c r="H29" t="s">
        <v>214</v>
      </c>
      <c r="J29" s="3"/>
      <c r="K29" s="3"/>
      <c r="L29" s="3"/>
      <c r="M29" s="3"/>
      <c r="N29" s="3"/>
    </row>
    <row r="30" spans="1:14" x14ac:dyDescent="0.2">
      <c r="A30" t="s">
        <v>30</v>
      </c>
      <c r="B30">
        <v>12</v>
      </c>
      <c r="C30">
        <v>25</v>
      </c>
      <c r="D30">
        <v>222</v>
      </c>
      <c r="E30">
        <v>2</v>
      </c>
      <c r="F30">
        <v>34</v>
      </c>
      <c r="G30">
        <f t="shared" si="0"/>
        <v>295</v>
      </c>
      <c r="H30" t="s">
        <v>214</v>
      </c>
      <c r="J30" s="3"/>
      <c r="K30" s="3"/>
      <c r="L30" s="3"/>
      <c r="M30" s="3"/>
      <c r="N30" s="3"/>
    </row>
    <row r="31" spans="1:14" x14ac:dyDescent="0.2">
      <c r="A31" s="1" t="s">
        <v>567</v>
      </c>
      <c r="B31" s="1">
        <f>SUM(B18:B30)</f>
        <v>122</v>
      </c>
      <c r="C31" s="1">
        <f>SUM(C18:C30)</f>
        <v>105</v>
      </c>
      <c r="D31" s="1">
        <f>SUM(D18:D30)</f>
        <v>2489</v>
      </c>
      <c r="E31" s="1">
        <f>SUM(E18:E30)</f>
        <v>84</v>
      </c>
      <c r="F31" s="1">
        <f>SUM(F18:F30)</f>
        <v>1014</v>
      </c>
      <c r="G31" s="1">
        <f t="shared" si="0"/>
        <v>3814</v>
      </c>
      <c r="H31" s="1" t="s">
        <v>214</v>
      </c>
      <c r="J31" s="3"/>
      <c r="K31" s="3"/>
      <c r="L31" s="3"/>
      <c r="M31" s="3"/>
      <c r="N31" s="3"/>
    </row>
    <row r="32" spans="1:14" x14ac:dyDescent="0.2">
      <c r="A32" s="1"/>
      <c r="B32" s="15">
        <f>B31/G31</f>
        <v>3.1987414787624541E-2</v>
      </c>
      <c r="C32" s="15">
        <f>C31/G31</f>
        <v>2.7530152071316205E-2</v>
      </c>
      <c r="D32" s="15">
        <f>D31/G31</f>
        <v>0.65259570005243839</v>
      </c>
      <c r="E32" s="15">
        <f>E31/G31</f>
        <v>2.2024121657052961E-2</v>
      </c>
      <c r="F32" s="15">
        <f>F31/G31</f>
        <v>0.26586261143156792</v>
      </c>
      <c r="G32" s="1"/>
      <c r="H32" s="1"/>
      <c r="J32" s="3"/>
      <c r="K32" s="3"/>
      <c r="L32" s="3"/>
      <c r="M32" s="3"/>
      <c r="N32" s="3"/>
    </row>
    <row r="33" spans="1:14" x14ac:dyDescent="0.2">
      <c r="A33" t="s">
        <v>31</v>
      </c>
      <c r="B33">
        <v>8</v>
      </c>
      <c r="C33">
        <v>7</v>
      </c>
      <c r="D33">
        <v>238</v>
      </c>
      <c r="E33">
        <v>3</v>
      </c>
      <c r="F33">
        <v>40</v>
      </c>
      <c r="G33">
        <f t="shared" si="0"/>
        <v>296</v>
      </c>
      <c r="H33" t="s">
        <v>221</v>
      </c>
      <c r="I33" t="s">
        <v>576</v>
      </c>
      <c r="J33" s="3"/>
      <c r="K33" s="3"/>
      <c r="L33" s="3"/>
      <c r="M33" s="3"/>
      <c r="N33" s="3"/>
    </row>
    <row r="34" spans="1:14" x14ac:dyDescent="0.2">
      <c r="A34" t="s">
        <v>32</v>
      </c>
      <c r="B34">
        <v>15</v>
      </c>
      <c r="C34">
        <v>6</v>
      </c>
      <c r="D34">
        <v>227</v>
      </c>
      <c r="E34">
        <v>8</v>
      </c>
      <c r="F34">
        <v>40</v>
      </c>
      <c r="G34">
        <f t="shared" si="0"/>
        <v>296</v>
      </c>
      <c r="H34" t="s">
        <v>221</v>
      </c>
      <c r="I34" t="s">
        <v>198</v>
      </c>
      <c r="J34" s="3">
        <f>AVERAGE(B33:B45)</f>
        <v>9.615384615384615</v>
      </c>
      <c r="K34" s="3">
        <f>AVERAGE(C33:C45)</f>
        <v>15.538461538461538</v>
      </c>
      <c r="L34" s="10">
        <f>AVERAGE(D33:D45)</f>
        <v>198.92307692307693</v>
      </c>
      <c r="M34" s="3">
        <f>AVERAGE(E33:E45)</f>
        <v>8.3076923076923084</v>
      </c>
      <c r="N34" s="3">
        <f>AVERAGE(F33:F45)</f>
        <v>62.153846153846153</v>
      </c>
    </row>
    <row r="35" spans="1:14" x14ac:dyDescent="0.2">
      <c r="A35" s="56" t="s">
        <v>33</v>
      </c>
      <c r="B35" s="56">
        <v>1</v>
      </c>
      <c r="C35" s="56">
        <v>1</v>
      </c>
      <c r="D35" s="56">
        <v>2</v>
      </c>
      <c r="E35" s="56">
        <v>7</v>
      </c>
      <c r="F35" s="56">
        <v>284</v>
      </c>
      <c r="G35">
        <f t="shared" si="0"/>
        <v>295</v>
      </c>
      <c r="H35" t="s">
        <v>221</v>
      </c>
      <c r="I35" t="s">
        <v>199</v>
      </c>
      <c r="J35" s="3">
        <f>STDEV(B33:B45)</f>
        <v>3.8845519162116484</v>
      </c>
      <c r="K35" s="3">
        <f>STDEV(C33:C45)</f>
        <v>12.114835152375402</v>
      </c>
      <c r="L35" s="3">
        <f>STDEV(D33:D45)</f>
        <v>62.083896917077098</v>
      </c>
      <c r="M35" s="3">
        <f>STDEV(E33:E45)</f>
        <v>6.2100002064494779</v>
      </c>
      <c r="N35" s="3">
        <f>STDEV(F33:F45)</f>
        <v>66.770560071843732</v>
      </c>
    </row>
    <row r="36" spans="1:14" x14ac:dyDescent="0.2">
      <c r="A36" t="s">
        <v>34</v>
      </c>
      <c r="B36">
        <v>9</v>
      </c>
      <c r="C36">
        <v>8</v>
      </c>
      <c r="D36">
        <v>236</v>
      </c>
      <c r="E36">
        <v>2</v>
      </c>
      <c r="F36">
        <v>40</v>
      </c>
      <c r="G36">
        <f t="shared" si="0"/>
        <v>295</v>
      </c>
      <c r="H36" t="s">
        <v>221</v>
      </c>
      <c r="I36" t="s">
        <v>200</v>
      </c>
      <c r="J36" s="3"/>
      <c r="K36" s="3"/>
      <c r="L36" s="3"/>
      <c r="M36" s="3"/>
      <c r="N36" s="3"/>
    </row>
    <row r="37" spans="1:14" x14ac:dyDescent="0.2">
      <c r="A37" t="s">
        <v>35</v>
      </c>
      <c r="B37">
        <v>13</v>
      </c>
      <c r="C37">
        <v>28</v>
      </c>
      <c r="D37">
        <v>183</v>
      </c>
      <c r="E37">
        <v>17</v>
      </c>
      <c r="F37">
        <v>53</v>
      </c>
      <c r="G37">
        <f t="shared" si="0"/>
        <v>294</v>
      </c>
      <c r="H37" t="s">
        <v>221</v>
      </c>
      <c r="J37" s="3"/>
      <c r="K37" s="3"/>
      <c r="L37" s="3"/>
      <c r="M37" s="3"/>
      <c r="N37" s="3"/>
    </row>
    <row r="38" spans="1:14" x14ac:dyDescent="0.2">
      <c r="A38" t="s">
        <v>36</v>
      </c>
      <c r="B38">
        <v>11</v>
      </c>
      <c r="C38">
        <v>7</v>
      </c>
      <c r="D38">
        <v>229</v>
      </c>
      <c r="E38">
        <v>5</v>
      </c>
      <c r="F38">
        <v>42</v>
      </c>
      <c r="G38">
        <f t="shared" si="0"/>
        <v>294</v>
      </c>
      <c r="H38" t="s">
        <v>221</v>
      </c>
      <c r="J38" s="3"/>
      <c r="K38" s="3"/>
      <c r="L38" s="3"/>
      <c r="M38" s="3"/>
      <c r="N38" s="3"/>
    </row>
    <row r="39" spans="1:14" x14ac:dyDescent="0.2">
      <c r="A39" t="s">
        <v>37</v>
      </c>
      <c r="B39">
        <v>12</v>
      </c>
      <c r="C39">
        <v>31</v>
      </c>
      <c r="D39">
        <v>191</v>
      </c>
      <c r="E39">
        <v>15</v>
      </c>
      <c r="F39">
        <v>45</v>
      </c>
      <c r="G39">
        <f t="shared" si="0"/>
        <v>294</v>
      </c>
      <c r="H39" t="s">
        <v>221</v>
      </c>
      <c r="J39" s="3"/>
      <c r="K39" s="3"/>
      <c r="L39" s="3"/>
      <c r="M39" s="3"/>
      <c r="N39" s="3"/>
    </row>
    <row r="40" spans="1:14" x14ac:dyDescent="0.2">
      <c r="A40" t="s">
        <v>38</v>
      </c>
      <c r="B40">
        <v>8</v>
      </c>
      <c r="C40">
        <v>36</v>
      </c>
      <c r="D40">
        <v>204</v>
      </c>
      <c r="E40">
        <v>4</v>
      </c>
      <c r="F40">
        <v>43</v>
      </c>
      <c r="G40">
        <f t="shared" si="0"/>
        <v>295</v>
      </c>
      <c r="H40" t="s">
        <v>221</v>
      </c>
      <c r="J40" s="3"/>
      <c r="K40" s="3"/>
      <c r="L40" s="3"/>
      <c r="M40" s="3"/>
      <c r="N40" s="3"/>
    </row>
    <row r="41" spans="1:14" x14ac:dyDescent="0.2">
      <c r="A41" t="s">
        <v>39</v>
      </c>
      <c r="B41">
        <v>7</v>
      </c>
      <c r="C41">
        <v>13</v>
      </c>
      <c r="D41">
        <v>205</v>
      </c>
      <c r="E41">
        <v>16</v>
      </c>
      <c r="F41">
        <v>50</v>
      </c>
      <c r="G41">
        <f t="shared" si="0"/>
        <v>291</v>
      </c>
      <c r="H41" t="s">
        <v>221</v>
      </c>
      <c r="J41" s="3"/>
      <c r="K41" s="3"/>
      <c r="L41" s="3"/>
      <c r="M41" s="3"/>
      <c r="N41" s="3"/>
    </row>
    <row r="42" spans="1:14" x14ac:dyDescent="0.2">
      <c r="A42" t="s">
        <v>40</v>
      </c>
      <c r="B42">
        <v>8</v>
      </c>
      <c r="C42">
        <v>7</v>
      </c>
      <c r="D42">
        <v>230</v>
      </c>
      <c r="E42">
        <v>5</v>
      </c>
      <c r="F42">
        <v>44</v>
      </c>
      <c r="G42">
        <f t="shared" si="0"/>
        <v>294</v>
      </c>
      <c r="H42" t="s">
        <v>221</v>
      </c>
      <c r="J42" s="3"/>
      <c r="K42" s="3"/>
      <c r="L42" s="3"/>
      <c r="M42" s="3"/>
      <c r="N42" s="3"/>
    </row>
    <row r="43" spans="1:14" x14ac:dyDescent="0.2">
      <c r="A43" t="s">
        <v>41</v>
      </c>
      <c r="B43">
        <v>8</v>
      </c>
      <c r="C43">
        <v>29</v>
      </c>
      <c r="D43">
        <v>213</v>
      </c>
      <c r="E43">
        <v>1</v>
      </c>
      <c r="F43">
        <v>44</v>
      </c>
      <c r="G43">
        <f t="shared" si="0"/>
        <v>295</v>
      </c>
      <c r="H43" t="s">
        <v>221</v>
      </c>
      <c r="J43" s="3"/>
      <c r="K43" s="3"/>
      <c r="L43" s="3"/>
      <c r="M43" s="3"/>
      <c r="N43" s="3"/>
    </row>
    <row r="44" spans="1:14" x14ac:dyDescent="0.2">
      <c r="A44" t="s">
        <v>42</v>
      </c>
      <c r="B44">
        <v>9</v>
      </c>
      <c r="C44">
        <v>5</v>
      </c>
      <c r="D44">
        <v>235</v>
      </c>
      <c r="E44">
        <v>6</v>
      </c>
      <c r="F44">
        <v>41</v>
      </c>
      <c r="G44">
        <f t="shared" si="0"/>
        <v>296</v>
      </c>
      <c r="H44" t="s">
        <v>221</v>
      </c>
      <c r="J44" s="3"/>
      <c r="K44" s="3"/>
      <c r="L44" s="3"/>
      <c r="M44" s="3"/>
      <c r="N44" s="3"/>
    </row>
    <row r="45" spans="1:14" x14ac:dyDescent="0.2">
      <c r="A45" t="s">
        <v>43</v>
      </c>
      <c r="B45">
        <v>16</v>
      </c>
      <c r="C45">
        <v>24</v>
      </c>
      <c r="D45">
        <v>193</v>
      </c>
      <c r="E45">
        <v>19</v>
      </c>
      <c r="F45">
        <v>42</v>
      </c>
      <c r="G45">
        <f t="shared" si="0"/>
        <v>294</v>
      </c>
      <c r="H45" t="s">
        <v>221</v>
      </c>
      <c r="J45" s="3"/>
      <c r="K45" s="3"/>
      <c r="L45" s="3"/>
      <c r="M45" s="3"/>
      <c r="N45" s="3"/>
    </row>
    <row r="46" spans="1:14" x14ac:dyDescent="0.2">
      <c r="A46" s="1" t="s">
        <v>566</v>
      </c>
      <c r="B46" s="1">
        <f>SUM(B33:B45)</f>
        <v>125</v>
      </c>
      <c r="C46" s="1">
        <f>SUM(C33:C45)</f>
        <v>202</v>
      </c>
      <c r="D46" s="1">
        <f>SUM(D33:D45)</f>
        <v>2586</v>
      </c>
      <c r="E46" s="1">
        <f>SUM(E33:E45)</f>
        <v>108</v>
      </c>
      <c r="F46" s="1">
        <f>SUM(F33:F45)</f>
        <v>808</v>
      </c>
      <c r="G46" s="1">
        <f t="shared" si="0"/>
        <v>3829</v>
      </c>
      <c r="H46" s="1" t="s">
        <v>221</v>
      </c>
      <c r="J46" s="3"/>
      <c r="K46" s="3"/>
      <c r="L46" s="3"/>
      <c r="M46" s="3"/>
      <c r="N46" s="3"/>
    </row>
    <row r="47" spans="1:14" x14ac:dyDescent="0.2">
      <c r="A47" s="1"/>
      <c r="B47" s="15">
        <f>B46/G46</f>
        <v>3.2645599373204492E-2</v>
      </c>
      <c r="C47" s="15">
        <f>C46/G46</f>
        <v>5.2755288587098458E-2</v>
      </c>
      <c r="D47" s="15">
        <f>D46/G46</f>
        <v>0.67537215983285448</v>
      </c>
      <c r="E47" s="15">
        <f>E46/G46</f>
        <v>2.8205797858448681E-2</v>
      </c>
      <c r="F47" s="15">
        <f>F46/G46</f>
        <v>0.21102115434839383</v>
      </c>
      <c r="G47" s="1"/>
      <c r="H47" s="1"/>
      <c r="J47" s="3"/>
      <c r="K47" s="3"/>
      <c r="L47" s="3"/>
      <c r="M47" s="3"/>
      <c r="N47" s="3"/>
    </row>
    <row r="48" spans="1:14" x14ac:dyDescent="0.2">
      <c r="A48" t="s">
        <v>44</v>
      </c>
      <c r="B48">
        <v>11</v>
      </c>
      <c r="C48">
        <v>3</v>
      </c>
      <c r="D48">
        <v>230</v>
      </c>
      <c r="E48">
        <v>8</v>
      </c>
      <c r="F48">
        <v>40</v>
      </c>
      <c r="G48">
        <f t="shared" si="0"/>
        <v>292</v>
      </c>
      <c r="H48" t="s">
        <v>222</v>
      </c>
      <c r="I48" t="s">
        <v>577</v>
      </c>
      <c r="J48" s="3"/>
      <c r="K48" s="3"/>
      <c r="L48" s="3"/>
      <c r="M48" s="3"/>
      <c r="N48" s="3"/>
    </row>
    <row r="49" spans="1:14" x14ac:dyDescent="0.2">
      <c r="A49" t="s">
        <v>45</v>
      </c>
      <c r="B49">
        <v>15</v>
      </c>
      <c r="C49">
        <v>1</v>
      </c>
      <c r="D49">
        <v>240</v>
      </c>
      <c r="E49">
        <v>5</v>
      </c>
      <c r="F49">
        <v>35</v>
      </c>
      <c r="G49">
        <f t="shared" si="0"/>
        <v>296</v>
      </c>
      <c r="H49" t="s">
        <v>222</v>
      </c>
      <c r="I49" t="s">
        <v>198</v>
      </c>
      <c r="J49" s="3">
        <f>AVERAGE(B48:B58)</f>
        <v>10.363636363636363</v>
      </c>
      <c r="K49" s="3">
        <f>AVERAGE(C48:C58)</f>
        <v>7.5454545454545459</v>
      </c>
      <c r="L49" s="3">
        <f>AVERAGE(D48:D58)</f>
        <v>204.09090909090909</v>
      </c>
      <c r="M49" s="3">
        <f>AVERAGE(E48:E58)</f>
        <v>11.454545454545455</v>
      </c>
      <c r="N49" s="3">
        <f>AVERAGE(F48:F58)</f>
        <v>61.18181818181818</v>
      </c>
    </row>
    <row r="50" spans="1:14" x14ac:dyDescent="0.2">
      <c r="A50" t="s">
        <v>46</v>
      </c>
      <c r="B50">
        <v>7</v>
      </c>
      <c r="C50">
        <v>5</v>
      </c>
      <c r="D50">
        <v>241</v>
      </c>
      <c r="E50">
        <v>3</v>
      </c>
      <c r="F50">
        <v>39</v>
      </c>
      <c r="G50">
        <f t="shared" si="0"/>
        <v>295</v>
      </c>
      <c r="H50" t="s">
        <v>222</v>
      </c>
      <c r="I50" t="s">
        <v>199</v>
      </c>
      <c r="J50" s="3">
        <f>STDEV(B48:B58)</f>
        <v>10.200712987558539</v>
      </c>
      <c r="K50" s="3">
        <f>STDEV(C48:C58)</f>
        <v>8.8922847048847515</v>
      </c>
      <c r="L50" s="3">
        <f>STDEV(D48:D58)</f>
        <v>69.051364281170521</v>
      </c>
      <c r="M50" s="3">
        <f>STDEV(E48:E58)</f>
        <v>8.4423176481773812</v>
      </c>
      <c r="N50" s="3">
        <f>STDEV(F48:F58)</f>
        <v>73.655710140922793</v>
      </c>
    </row>
    <row r="51" spans="1:14" x14ac:dyDescent="0.2">
      <c r="A51" s="56" t="s">
        <v>47</v>
      </c>
      <c r="B51" s="56">
        <v>2</v>
      </c>
      <c r="C51" s="56">
        <v>0</v>
      </c>
      <c r="D51" s="56">
        <v>1</v>
      </c>
      <c r="E51" s="56">
        <v>8</v>
      </c>
      <c r="F51" s="56">
        <v>283</v>
      </c>
      <c r="G51">
        <f t="shared" si="0"/>
        <v>294</v>
      </c>
      <c r="H51" t="s">
        <v>222</v>
      </c>
      <c r="I51" t="s">
        <v>201</v>
      </c>
      <c r="J51" s="3"/>
      <c r="K51" s="3"/>
      <c r="L51" s="3"/>
      <c r="M51" s="3"/>
      <c r="N51" s="3"/>
    </row>
    <row r="52" spans="1:14" x14ac:dyDescent="0.2">
      <c r="A52" t="s">
        <v>48</v>
      </c>
      <c r="B52">
        <v>5</v>
      </c>
      <c r="C52">
        <v>4</v>
      </c>
      <c r="D52">
        <v>214</v>
      </c>
      <c r="E52">
        <v>25</v>
      </c>
      <c r="F52">
        <v>47</v>
      </c>
      <c r="G52">
        <f t="shared" si="0"/>
        <v>295</v>
      </c>
      <c r="H52" t="s">
        <v>222</v>
      </c>
      <c r="J52" s="3"/>
      <c r="K52" s="3"/>
      <c r="L52" s="3"/>
      <c r="M52" s="3"/>
      <c r="N52" s="3"/>
    </row>
    <row r="53" spans="1:14" x14ac:dyDescent="0.2">
      <c r="A53" t="s">
        <v>49</v>
      </c>
      <c r="B53">
        <v>15</v>
      </c>
      <c r="C53">
        <v>5</v>
      </c>
      <c r="D53">
        <v>225</v>
      </c>
      <c r="E53">
        <v>4</v>
      </c>
      <c r="F53">
        <v>42</v>
      </c>
      <c r="G53">
        <f t="shared" si="0"/>
        <v>291</v>
      </c>
      <c r="H53" t="s">
        <v>222</v>
      </c>
      <c r="J53" s="3"/>
      <c r="K53" s="3"/>
      <c r="L53" s="3"/>
      <c r="M53" s="3"/>
      <c r="N53" s="3"/>
    </row>
    <row r="54" spans="1:14" x14ac:dyDescent="0.2">
      <c r="A54" t="s">
        <v>50</v>
      </c>
      <c r="B54">
        <v>38</v>
      </c>
      <c r="C54">
        <v>23</v>
      </c>
      <c r="D54">
        <v>195</v>
      </c>
      <c r="E54">
        <v>5</v>
      </c>
      <c r="F54">
        <v>35</v>
      </c>
      <c r="G54">
        <f t="shared" si="0"/>
        <v>296</v>
      </c>
      <c r="H54" t="s">
        <v>222</v>
      </c>
      <c r="J54" s="3"/>
      <c r="K54" s="3"/>
      <c r="L54" s="3"/>
      <c r="M54" s="3"/>
      <c r="N54" s="3"/>
    </row>
    <row r="55" spans="1:14" x14ac:dyDescent="0.2">
      <c r="A55" t="s">
        <v>51</v>
      </c>
      <c r="B55">
        <v>4</v>
      </c>
      <c r="C55">
        <v>5</v>
      </c>
      <c r="D55">
        <v>218</v>
      </c>
      <c r="E55">
        <v>28</v>
      </c>
      <c r="F55">
        <v>41</v>
      </c>
      <c r="G55">
        <f t="shared" si="0"/>
        <v>296</v>
      </c>
      <c r="H55" t="s">
        <v>222</v>
      </c>
      <c r="J55" s="3"/>
      <c r="K55" s="3"/>
      <c r="L55" s="3"/>
      <c r="M55" s="3"/>
      <c r="N55" s="3"/>
    </row>
    <row r="56" spans="1:14" x14ac:dyDescent="0.2">
      <c r="A56" t="s">
        <v>52</v>
      </c>
      <c r="B56">
        <v>9</v>
      </c>
      <c r="C56">
        <v>27</v>
      </c>
      <c r="D56">
        <v>205</v>
      </c>
      <c r="E56">
        <v>16</v>
      </c>
      <c r="F56">
        <v>38</v>
      </c>
      <c r="G56">
        <f t="shared" si="0"/>
        <v>295</v>
      </c>
      <c r="H56" t="s">
        <v>222</v>
      </c>
      <c r="J56" s="3"/>
      <c r="K56" s="3"/>
      <c r="L56" s="3"/>
      <c r="M56" s="3"/>
      <c r="N56" s="3"/>
    </row>
    <row r="57" spans="1:14" x14ac:dyDescent="0.2">
      <c r="A57" t="s">
        <v>53</v>
      </c>
      <c r="B57">
        <v>4</v>
      </c>
      <c r="C57">
        <v>3</v>
      </c>
      <c r="D57">
        <v>238</v>
      </c>
      <c r="E57">
        <v>12</v>
      </c>
      <c r="F57">
        <v>38</v>
      </c>
      <c r="G57">
        <f t="shared" si="0"/>
        <v>295</v>
      </c>
      <c r="H57" t="s">
        <v>222</v>
      </c>
      <c r="J57" s="3"/>
      <c r="K57" s="3"/>
      <c r="L57" s="3"/>
      <c r="M57" s="3"/>
      <c r="N57" s="3"/>
    </row>
    <row r="58" spans="1:14" x14ac:dyDescent="0.2">
      <c r="A58" t="s">
        <v>54</v>
      </c>
      <c r="B58">
        <v>4</v>
      </c>
      <c r="C58">
        <v>7</v>
      </c>
      <c r="D58">
        <v>238</v>
      </c>
      <c r="E58">
        <v>12</v>
      </c>
      <c r="F58">
        <v>35</v>
      </c>
      <c r="G58">
        <f t="shared" si="0"/>
        <v>296</v>
      </c>
      <c r="H58" t="s">
        <v>222</v>
      </c>
      <c r="J58" s="3"/>
      <c r="K58" s="3"/>
      <c r="L58" s="3"/>
      <c r="M58" s="3"/>
      <c r="N58" s="3"/>
    </row>
    <row r="59" spans="1:14" x14ac:dyDescent="0.2">
      <c r="A59" s="1" t="s">
        <v>566</v>
      </c>
      <c r="B59" s="1">
        <f>SUM(B48:B58)</f>
        <v>114</v>
      </c>
      <c r="C59" s="1">
        <f>SUM(C48:C58)</f>
        <v>83</v>
      </c>
      <c r="D59" s="1">
        <f>SUM(D48:D58)</f>
        <v>2245</v>
      </c>
      <c r="E59" s="1">
        <f>SUM(E48:E58)</f>
        <v>126</v>
      </c>
      <c r="F59" s="1">
        <f>SUM(F48:F58)</f>
        <v>673</v>
      </c>
      <c r="G59" s="1">
        <f t="shared" si="0"/>
        <v>3241</v>
      </c>
      <c r="H59" s="1" t="s">
        <v>222</v>
      </c>
      <c r="J59" s="3"/>
      <c r="K59" s="3"/>
      <c r="L59" s="3"/>
      <c r="M59" s="3"/>
      <c r="N59" s="3"/>
    </row>
    <row r="60" spans="1:14" x14ac:dyDescent="0.2">
      <c r="A60" s="1"/>
      <c r="B60" s="15">
        <f>B59/G59</f>
        <v>3.5174328910829993E-2</v>
      </c>
      <c r="C60" s="15">
        <f>C59/G59</f>
        <v>2.5609379821042888E-2</v>
      </c>
      <c r="D60" s="15">
        <f>D59/G59</f>
        <v>0.69268744214748534</v>
      </c>
      <c r="E60" s="15">
        <f>E59/G59</f>
        <v>3.8876889848812095E-2</v>
      </c>
      <c r="F60" s="15">
        <f>F59/G59</f>
        <v>0.20765195927182969</v>
      </c>
      <c r="G60" s="1"/>
      <c r="H60" s="1"/>
      <c r="J60" s="3"/>
      <c r="K60" s="3"/>
      <c r="L60" s="3"/>
      <c r="M60" s="3"/>
      <c r="N60" s="3"/>
    </row>
    <row r="61" spans="1:14" x14ac:dyDescent="0.2">
      <c r="A61" t="s">
        <v>55</v>
      </c>
      <c r="B61">
        <v>10</v>
      </c>
      <c r="C61">
        <v>9</v>
      </c>
      <c r="D61">
        <v>244</v>
      </c>
      <c r="E61">
        <v>2</v>
      </c>
      <c r="F61">
        <v>31</v>
      </c>
      <c r="G61">
        <f t="shared" si="0"/>
        <v>296</v>
      </c>
      <c r="H61" t="s">
        <v>223</v>
      </c>
      <c r="I61" t="s">
        <v>578</v>
      </c>
      <c r="J61" s="3"/>
      <c r="K61" s="3"/>
      <c r="L61" s="3"/>
      <c r="M61" s="3"/>
      <c r="N61" s="3"/>
    </row>
    <row r="62" spans="1:14" x14ac:dyDescent="0.2">
      <c r="A62" t="s">
        <v>56</v>
      </c>
      <c r="B62">
        <v>9</v>
      </c>
      <c r="C62">
        <v>9</v>
      </c>
      <c r="D62">
        <v>246</v>
      </c>
      <c r="E62">
        <v>1</v>
      </c>
      <c r="F62">
        <v>31</v>
      </c>
      <c r="G62">
        <f t="shared" si="0"/>
        <v>296</v>
      </c>
      <c r="H62" t="s">
        <v>223</v>
      </c>
      <c r="I62" t="s">
        <v>198</v>
      </c>
      <c r="J62" s="3">
        <f>AVERAGE(B61:B73)</f>
        <v>11.923076923076923</v>
      </c>
      <c r="K62" s="3">
        <f>AVERAGE(C61:C73)</f>
        <v>9.1538461538461533</v>
      </c>
      <c r="L62" s="3">
        <f>AVERAGE(D61:D73)</f>
        <v>216.69230769230768</v>
      </c>
      <c r="M62" s="3">
        <f>AVERAGE(E61:E73)</f>
        <v>4.6923076923076925</v>
      </c>
      <c r="N62" s="3">
        <f>AVERAGE(F61:F73)</f>
        <v>52.615384615384613</v>
      </c>
    </row>
    <row r="63" spans="1:14" x14ac:dyDescent="0.2">
      <c r="A63" t="s">
        <v>57</v>
      </c>
      <c r="B63">
        <v>21</v>
      </c>
      <c r="C63">
        <v>17</v>
      </c>
      <c r="D63">
        <v>220</v>
      </c>
      <c r="E63">
        <v>6</v>
      </c>
      <c r="F63">
        <v>29</v>
      </c>
      <c r="G63">
        <f t="shared" si="0"/>
        <v>293</v>
      </c>
      <c r="H63" t="s">
        <v>223</v>
      </c>
      <c r="I63" t="s">
        <v>199</v>
      </c>
      <c r="J63" s="3">
        <f>STDEV(B61:B73)</f>
        <v>5.7512540438519206</v>
      </c>
      <c r="K63" s="3">
        <f>STDEV(C61:C73)</f>
        <v>8.7354274255867015</v>
      </c>
      <c r="L63" s="3">
        <f>STDEV(D61:D73)</f>
        <v>65.344452219736581</v>
      </c>
      <c r="M63" s="3">
        <f>STDEV(E61:E73)</f>
        <v>4.4419330511354209</v>
      </c>
      <c r="N63" s="3">
        <f>STDEV(F61:F73)</f>
        <v>71.042872574169905</v>
      </c>
    </row>
    <row r="64" spans="1:14" x14ac:dyDescent="0.2">
      <c r="A64" t="s">
        <v>58</v>
      </c>
      <c r="B64" s="5">
        <v>19</v>
      </c>
      <c r="C64" s="5">
        <v>22</v>
      </c>
      <c r="D64" s="5">
        <v>202</v>
      </c>
      <c r="E64" s="5">
        <v>18</v>
      </c>
      <c r="F64">
        <v>32</v>
      </c>
      <c r="G64">
        <f t="shared" si="0"/>
        <v>293</v>
      </c>
      <c r="H64" t="s">
        <v>223</v>
      </c>
      <c r="I64" t="s">
        <v>200</v>
      </c>
      <c r="J64" s="3"/>
      <c r="K64" s="3"/>
      <c r="L64" s="3"/>
      <c r="M64" s="3"/>
      <c r="N64" s="3"/>
    </row>
    <row r="65" spans="1:14" x14ac:dyDescent="0.2">
      <c r="A65" t="s">
        <v>59</v>
      </c>
      <c r="B65">
        <v>13</v>
      </c>
      <c r="C65">
        <v>2</v>
      </c>
      <c r="D65">
        <v>246</v>
      </c>
      <c r="E65">
        <v>3</v>
      </c>
      <c r="F65">
        <v>31</v>
      </c>
      <c r="G65">
        <f t="shared" si="0"/>
        <v>295</v>
      </c>
      <c r="H65" t="s">
        <v>223</v>
      </c>
      <c r="J65" s="3"/>
      <c r="K65" s="3"/>
      <c r="L65" s="3"/>
      <c r="M65" s="3"/>
      <c r="N65" s="3"/>
    </row>
    <row r="66" spans="1:14" x14ac:dyDescent="0.2">
      <c r="A66" t="s">
        <v>60</v>
      </c>
      <c r="B66">
        <v>10</v>
      </c>
      <c r="C66">
        <v>11</v>
      </c>
      <c r="D66">
        <v>239</v>
      </c>
      <c r="E66">
        <v>3</v>
      </c>
      <c r="F66">
        <v>32</v>
      </c>
      <c r="G66">
        <f t="shared" si="0"/>
        <v>295</v>
      </c>
      <c r="H66" t="s">
        <v>223</v>
      </c>
      <c r="J66" s="3"/>
      <c r="K66" s="3"/>
      <c r="L66" s="3"/>
      <c r="M66" s="3"/>
      <c r="N66" s="3"/>
    </row>
    <row r="67" spans="1:14" x14ac:dyDescent="0.2">
      <c r="A67" t="s">
        <v>61</v>
      </c>
      <c r="B67">
        <v>10</v>
      </c>
      <c r="C67">
        <v>2</v>
      </c>
      <c r="D67">
        <v>247</v>
      </c>
      <c r="E67">
        <v>5</v>
      </c>
      <c r="F67">
        <v>32</v>
      </c>
      <c r="G67">
        <f t="shared" si="0"/>
        <v>296</v>
      </c>
      <c r="H67" t="s">
        <v>223</v>
      </c>
      <c r="J67" s="3"/>
      <c r="K67" s="3"/>
      <c r="L67" s="3"/>
      <c r="M67" s="3"/>
      <c r="N67" s="3"/>
    </row>
    <row r="68" spans="1:14" x14ac:dyDescent="0.2">
      <c r="A68" t="s">
        <v>62</v>
      </c>
      <c r="B68">
        <v>21</v>
      </c>
      <c r="C68">
        <v>4</v>
      </c>
      <c r="D68">
        <v>240</v>
      </c>
      <c r="E68">
        <v>1</v>
      </c>
      <c r="F68">
        <v>30</v>
      </c>
      <c r="G68">
        <f t="shared" si="0"/>
        <v>296</v>
      </c>
      <c r="H68" t="s">
        <v>223</v>
      </c>
      <c r="J68" s="3"/>
      <c r="K68" s="3"/>
      <c r="L68" s="3"/>
      <c r="M68" s="3"/>
      <c r="N68" s="3"/>
    </row>
    <row r="69" spans="1:14" x14ac:dyDescent="0.2">
      <c r="A69" t="s">
        <v>63</v>
      </c>
      <c r="B69">
        <v>10</v>
      </c>
      <c r="C69">
        <v>2</v>
      </c>
      <c r="D69">
        <v>223</v>
      </c>
      <c r="E69">
        <v>4</v>
      </c>
      <c r="F69">
        <v>55</v>
      </c>
      <c r="G69">
        <f t="shared" si="0"/>
        <v>294</v>
      </c>
      <c r="H69" t="s">
        <v>223</v>
      </c>
      <c r="J69" s="3"/>
      <c r="K69" s="3"/>
      <c r="L69" s="3"/>
      <c r="M69" s="3"/>
      <c r="N69" s="3"/>
    </row>
    <row r="70" spans="1:14" x14ac:dyDescent="0.2">
      <c r="A70" t="s">
        <v>64</v>
      </c>
      <c r="B70">
        <v>12</v>
      </c>
      <c r="C70">
        <v>29</v>
      </c>
      <c r="D70">
        <v>222</v>
      </c>
      <c r="E70">
        <v>3</v>
      </c>
      <c r="F70">
        <v>30</v>
      </c>
      <c r="G70">
        <f t="shared" si="0"/>
        <v>296</v>
      </c>
      <c r="H70" t="s">
        <v>223</v>
      </c>
      <c r="J70" s="3"/>
      <c r="K70" s="3"/>
      <c r="L70" s="3"/>
      <c r="M70" s="3"/>
      <c r="N70" s="3"/>
    </row>
    <row r="71" spans="1:14" x14ac:dyDescent="0.2">
      <c r="A71" t="s">
        <v>65</v>
      </c>
      <c r="B71">
        <v>8</v>
      </c>
      <c r="C71">
        <v>8</v>
      </c>
      <c r="D71">
        <v>243</v>
      </c>
      <c r="E71">
        <v>3</v>
      </c>
      <c r="F71">
        <v>33</v>
      </c>
      <c r="G71">
        <f t="shared" si="0"/>
        <v>295</v>
      </c>
      <c r="H71" t="s">
        <v>223</v>
      </c>
      <c r="J71" s="3"/>
      <c r="K71" s="3"/>
      <c r="L71" s="3"/>
      <c r="M71" s="3"/>
      <c r="N71" s="3"/>
    </row>
    <row r="72" spans="1:14" x14ac:dyDescent="0.2">
      <c r="A72" t="s">
        <v>66</v>
      </c>
      <c r="B72">
        <v>12</v>
      </c>
      <c r="C72">
        <v>4</v>
      </c>
      <c r="D72">
        <v>241</v>
      </c>
      <c r="E72">
        <v>8</v>
      </c>
      <c r="F72">
        <v>30</v>
      </c>
      <c r="G72">
        <f>SUM(B72:F72)</f>
        <v>295</v>
      </c>
      <c r="H72" t="s">
        <v>223</v>
      </c>
      <c r="J72" s="3"/>
      <c r="K72" s="3"/>
      <c r="L72" s="3"/>
      <c r="M72" s="3"/>
      <c r="N72" s="3"/>
    </row>
    <row r="73" spans="1:14" x14ac:dyDescent="0.2">
      <c r="A73" s="56" t="s">
        <v>67</v>
      </c>
      <c r="B73" s="56">
        <v>0</v>
      </c>
      <c r="C73" s="56">
        <v>0</v>
      </c>
      <c r="D73" s="56">
        <v>4</v>
      </c>
      <c r="E73" s="56">
        <v>4</v>
      </c>
      <c r="F73" s="56">
        <v>288</v>
      </c>
      <c r="G73">
        <f>SUM(B73:F73)</f>
        <v>296</v>
      </c>
      <c r="H73" t="s">
        <v>223</v>
      </c>
      <c r="I73" t="s">
        <v>779</v>
      </c>
      <c r="J73" s="3"/>
      <c r="K73" s="3"/>
      <c r="L73" s="3"/>
      <c r="M73" s="3"/>
      <c r="N73" s="3"/>
    </row>
    <row r="74" spans="1:14" x14ac:dyDescent="0.2">
      <c r="A74" s="1" t="s">
        <v>566</v>
      </c>
      <c r="B74" s="1">
        <f>SUM(B61:B73)</f>
        <v>155</v>
      </c>
      <c r="C74" s="1">
        <f>SUM(C61:C73)</f>
        <v>119</v>
      </c>
      <c r="D74" s="1">
        <f>SUM(D61:D73)</f>
        <v>2817</v>
      </c>
      <c r="E74" s="1">
        <f>SUM(E61:E73)</f>
        <v>61</v>
      </c>
      <c r="F74" s="1">
        <f>SUM(F61:F73)</f>
        <v>684</v>
      </c>
      <c r="G74" s="1">
        <f>SUM(B74:F74)</f>
        <v>3836</v>
      </c>
      <c r="H74" s="1" t="s">
        <v>223</v>
      </c>
      <c r="J74" s="3"/>
      <c r="K74" s="3"/>
      <c r="L74" s="3"/>
      <c r="M74" s="3"/>
      <c r="N74" s="3"/>
    </row>
    <row r="75" spans="1:14" x14ac:dyDescent="0.2">
      <c r="A75" s="1"/>
      <c r="B75" s="15">
        <f>B74/G74</f>
        <v>4.040667361835245E-2</v>
      </c>
      <c r="C75" s="15">
        <f>C74/G74</f>
        <v>3.1021897810218978E-2</v>
      </c>
      <c r="D75" s="15">
        <f>D74/G74</f>
        <v>0.73435870698644423</v>
      </c>
      <c r="E75" s="15">
        <f>E74/G74</f>
        <v>1.5901981230448385E-2</v>
      </c>
      <c r="F75" s="15">
        <f>F74/G74</f>
        <v>0.17831074035453598</v>
      </c>
      <c r="G75" s="1"/>
      <c r="H75" s="1"/>
      <c r="J75" s="3"/>
      <c r="K75" s="3"/>
      <c r="L75" s="3"/>
      <c r="M75" s="3"/>
      <c r="N75" s="3"/>
    </row>
    <row r="76" spans="1:14" x14ac:dyDescent="0.2">
      <c r="A76" t="s">
        <v>68</v>
      </c>
      <c r="B76">
        <v>8</v>
      </c>
      <c r="C76">
        <v>4</v>
      </c>
      <c r="D76">
        <v>250</v>
      </c>
      <c r="E76">
        <v>3</v>
      </c>
      <c r="F76">
        <v>31</v>
      </c>
      <c r="G76">
        <f t="shared" ref="G76:G88" si="1">SUM(B76:F76)</f>
        <v>296</v>
      </c>
      <c r="H76" t="s">
        <v>224</v>
      </c>
      <c r="I76" t="s">
        <v>579</v>
      </c>
      <c r="J76" s="3"/>
      <c r="K76" s="3"/>
      <c r="L76" s="3"/>
      <c r="M76" s="3"/>
      <c r="N76" s="3"/>
    </row>
    <row r="77" spans="1:14" x14ac:dyDescent="0.2">
      <c r="A77" t="s">
        <v>69</v>
      </c>
      <c r="B77">
        <v>11</v>
      </c>
      <c r="C77">
        <v>2</v>
      </c>
      <c r="D77">
        <v>250</v>
      </c>
      <c r="E77">
        <v>1</v>
      </c>
      <c r="F77">
        <v>31</v>
      </c>
      <c r="G77">
        <f t="shared" si="1"/>
        <v>295</v>
      </c>
      <c r="H77" t="s">
        <v>224</v>
      </c>
      <c r="I77" t="s">
        <v>198</v>
      </c>
      <c r="J77" s="3">
        <f>AVERAGE(B76:B87)</f>
        <v>33.416666666666664</v>
      </c>
      <c r="K77" s="3">
        <f>AVERAGE(C76:C87)</f>
        <v>4.833333333333333</v>
      </c>
      <c r="L77" s="3">
        <f>AVERAGE(D76:D87)</f>
        <v>222.91666666666666</v>
      </c>
      <c r="M77" s="3">
        <f>AVERAGE(E76:E87)</f>
        <v>2</v>
      </c>
      <c r="N77" s="3">
        <f>AVERAGE(F76:F87)</f>
        <v>32.25</v>
      </c>
    </row>
    <row r="78" spans="1:14" x14ac:dyDescent="0.2">
      <c r="A78" t="s">
        <v>70</v>
      </c>
      <c r="B78">
        <v>9</v>
      </c>
      <c r="C78">
        <v>4</v>
      </c>
      <c r="D78">
        <v>242</v>
      </c>
      <c r="E78">
        <v>1</v>
      </c>
      <c r="F78">
        <v>40</v>
      </c>
      <c r="G78">
        <f t="shared" si="1"/>
        <v>296</v>
      </c>
      <c r="H78" t="s">
        <v>224</v>
      </c>
      <c r="I78" t="s">
        <v>199</v>
      </c>
      <c r="J78" s="3">
        <f>STDEV(B76:B87)</f>
        <v>78.670149512012657</v>
      </c>
      <c r="K78" s="3">
        <f>STDEV(C76:C87)</f>
        <v>2.5524794837866018</v>
      </c>
      <c r="L78" s="3">
        <f>STDEV(D76:D87)</f>
        <v>70.478182740648464</v>
      </c>
      <c r="M78" s="3">
        <f>STDEV(E76:E87)</f>
        <v>1.1281521496355325</v>
      </c>
      <c r="N78" s="3">
        <f>STDEV(F76:F87)</f>
        <v>11.02991799194767</v>
      </c>
    </row>
    <row r="79" spans="1:14" x14ac:dyDescent="0.2">
      <c r="A79" t="s">
        <v>71</v>
      </c>
      <c r="B79">
        <v>9</v>
      </c>
      <c r="C79">
        <v>3</v>
      </c>
      <c r="D79">
        <v>239</v>
      </c>
      <c r="E79">
        <v>4</v>
      </c>
      <c r="F79">
        <v>41</v>
      </c>
      <c r="G79">
        <f t="shared" si="1"/>
        <v>296</v>
      </c>
      <c r="H79" t="s">
        <v>224</v>
      </c>
      <c r="I79" t="s">
        <v>203</v>
      </c>
      <c r="J79" s="3"/>
      <c r="K79" s="3"/>
      <c r="L79" s="3"/>
      <c r="M79" s="3"/>
      <c r="N79" s="3"/>
    </row>
    <row r="80" spans="1:14" x14ac:dyDescent="0.2">
      <c r="A80" t="s">
        <v>72</v>
      </c>
      <c r="B80">
        <v>21</v>
      </c>
      <c r="C80">
        <v>2</v>
      </c>
      <c r="D80">
        <v>227</v>
      </c>
      <c r="E80">
        <v>3</v>
      </c>
      <c r="F80">
        <v>41</v>
      </c>
      <c r="G80">
        <f t="shared" si="1"/>
        <v>294</v>
      </c>
      <c r="H80" t="s">
        <v>224</v>
      </c>
      <c r="J80" s="3"/>
      <c r="K80" s="3"/>
      <c r="L80" s="3"/>
      <c r="M80" s="3"/>
      <c r="N80" s="3"/>
    </row>
    <row r="81" spans="1:14" x14ac:dyDescent="0.2">
      <c r="A81" t="s">
        <v>73</v>
      </c>
      <c r="B81">
        <v>10</v>
      </c>
      <c r="C81">
        <v>4</v>
      </c>
      <c r="D81">
        <v>241</v>
      </c>
      <c r="E81">
        <v>2</v>
      </c>
      <c r="F81">
        <v>40</v>
      </c>
      <c r="G81">
        <f t="shared" si="1"/>
        <v>297</v>
      </c>
      <c r="H81" t="s">
        <v>224</v>
      </c>
      <c r="J81" s="3"/>
      <c r="K81" s="3"/>
      <c r="L81" s="3"/>
      <c r="M81" s="3"/>
      <c r="N81" s="3"/>
    </row>
    <row r="82" spans="1:14" x14ac:dyDescent="0.2">
      <c r="A82" s="56" t="s">
        <v>74</v>
      </c>
      <c r="B82" s="56">
        <v>283</v>
      </c>
      <c r="C82" s="56">
        <v>10</v>
      </c>
      <c r="D82" s="56">
        <v>0</v>
      </c>
      <c r="E82" s="56">
        <v>0</v>
      </c>
      <c r="F82" s="56">
        <v>0</v>
      </c>
      <c r="G82">
        <f t="shared" si="1"/>
        <v>293</v>
      </c>
      <c r="H82" t="s">
        <v>224</v>
      </c>
      <c r="I82" t="s">
        <v>779</v>
      </c>
      <c r="J82" s="3"/>
      <c r="K82" s="3"/>
      <c r="L82" s="3"/>
      <c r="M82" s="3"/>
      <c r="N82" s="3"/>
    </row>
    <row r="83" spans="1:14" x14ac:dyDescent="0.2">
      <c r="A83" t="s">
        <v>75</v>
      </c>
      <c r="B83">
        <v>11</v>
      </c>
      <c r="C83">
        <v>9</v>
      </c>
      <c r="D83">
        <v>242</v>
      </c>
      <c r="E83">
        <v>2</v>
      </c>
      <c r="F83">
        <v>31</v>
      </c>
      <c r="G83">
        <f t="shared" si="1"/>
        <v>295</v>
      </c>
      <c r="H83" t="s">
        <v>224</v>
      </c>
      <c r="J83" s="3"/>
      <c r="K83" s="3"/>
      <c r="L83" s="3"/>
      <c r="M83" s="3"/>
      <c r="N83" s="3"/>
    </row>
    <row r="84" spans="1:14" x14ac:dyDescent="0.2">
      <c r="A84" t="s">
        <v>76</v>
      </c>
      <c r="B84">
        <v>10</v>
      </c>
      <c r="C84">
        <v>6</v>
      </c>
      <c r="D84">
        <v>247</v>
      </c>
      <c r="E84">
        <v>2</v>
      </c>
      <c r="F84">
        <v>31</v>
      </c>
      <c r="G84">
        <f t="shared" si="1"/>
        <v>296</v>
      </c>
      <c r="H84" t="s">
        <v>224</v>
      </c>
      <c r="J84" s="3"/>
      <c r="K84" s="3"/>
      <c r="L84" s="3"/>
      <c r="M84" s="3"/>
      <c r="N84" s="3"/>
    </row>
    <row r="85" spans="1:14" x14ac:dyDescent="0.2">
      <c r="A85" t="s">
        <v>77</v>
      </c>
      <c r="B85">
        <v>10</v>
      </c>
      <c r="C85">
        <v>6</v>
      </c>
      <c r="D85">
        <v>244</v>
      </c>
      <c r="E85">
        <v>2</v>
      </c>
      <c r="F85">
        <v>34</v>
      </c>
      <c r="G85">
        <f t="shared" si="1"/>
        <v>296</v>
      </c>
      <c r="H85" t="s">
        <v>224</v>
      </c>
      <c r="J85" s="3"/>
      <c r="K85" s="3"/>
      <c r="L85" s="3"/>
      <c r="M85" s="3"/>
      <c r="N85" s="3"/>
    </row>
    <row r="86" spans="1:14" x14ac:dyDescent="0.2">
      <c r="A86" t="s">
        <v>78</v>
      </c>
      <c r="B86">
        <v>10</v>
      </c>
      <c r="C86">
        <v>5</v>
      </c>
      <c r="D86">
        <v>249</v>
      </c>
      <c r="E86">
        <v>1</v>
      </c>
      <c r="F86">
        <v>31</v>
      </c>
      <c r="G86">
        <f t="shared" si="1"/>
        <v>296</v>
      </c>
      <c r="H86" t="s">
        <v>224</v>
      </c>
      <c r="J86" s="3"/>
      <c r="K86" s="3"/>
      <c r="L86" s="3"/>
      <c r="M86" s="3"/>
      <c r="N86" s="3"/>
    </row>
    <row r="87" spans="1:14" x14ac:dyDescent="0.2">
      <c r="A87" t="s">
        <v>79</v>
      </c>
      <c r="B87">
        <v>9</v>
      </c>
      <c r="C87">
        <v>3</v>
      </c>
      <c r="D87">
        <v>244</v>
      </c>
      <c r="E87">
        <v>3</v>
      </c>
      <c r="F87">
        <v>36</v>
      </c>
      <c r="G87">
        <f t="shared" si="1"/>
        <v>295</v>
      </c>
      <c r="H87" t="s">
        <v>224</v>
      </c>
      <c r="J87" s="3"/>
      <c r="K87" s="3"/>
      <c r="L87" s="3"/>
      <c r="M87" s="3"/>
      <c r="N87" s="3"/>
    </row>
    <row r="88" spans="1:14" x14ac:dyDescent="0.2">
      <c r="A88" s="1" t="s">
        <v>566</v>
      </c>
      <c r="B88" s="1">
        <f>SUM(B76:B87)</f>
        <v>401</v>
      </c>
      <c r="C88" s="1">
        <f>SUM(C76:C87)</f>
        <v>58</v>
      </c>
      <c r="D88" s="1">
        <f>SUM(D76:D87)</f>
        <v>2675</v>
      </c>
      <c r="E88" s="1">
        <f>SUM(E76:E87)</f>
        <v>24</v>
      </c>
      <c r="F88" s="1">
        <f>SUM(F76:F87)</f>
        <v>387</v>
      </c>
      <c r="G88" s="1">
        <f t="shared" si="1"/>
        <v>3545</v>
      </c>
      <c r="H88" s="1" t="s">
        <v>224</v>
      </c>
      <c r="J88" s="3"/>
      <c r="K88" s="3"/>
      <c r="L88" s="3"/>
      <c r="M88" s="3"/>
      <c r="N88" s="3"/>
    </row>
    <row r="89" spans="1:14" x14ac:dyDescent="0.2">
      <c r="A89" s="1"/>
      <c r="B89" s="15">
        <f>B88/G88</f>
        <v>0.11311706629055007</v>
      </c>
      <c r="C89" s="15">
        <f>C88/G88</f>
        <v>1.6361071932299014E-2</v>
      </c>
      <c r="D89" s="15">
        <f>D88/G88</f>
        <v>0.75458392101551486</v>
      </c>
      <c r="E89" s="15">
        <f>E88/G88</f>
        <v>6.7700987306064881E-3</v>
      </c>
      <c r="F89" s="15">
        <f>F88/G88</f>
        <v>0.10916784203102962</v>
      </c>
      <c r="G89" s="1"/>
      <c r="H89" s="1"/>
      <c r="J89" s="3"/>
      <c r="K89" s="3"/>
      <c r="L89" s="3"/>
      <c r="M89" s="3"/>
      <c r="N89" s="3"/>
    </row>
    <row r="90" spans="1:14" x14ac:dyDescent="0.2">
      <c r="A90" t="s">
        <v>80</v>
      </c>
      <c r="B90">
        <v>6</v>
      </c>
      <c r="C90">
        <v>6</v>
      </c>
      <c r="D90">
        <v>246</v>
      </c>
      <c r="E90">
        <v>2</v>
      </c>
      <c r="F90">
        <v>36</v>
      </c>
      <c r="G90">
        <f t="shared" ref="G90:G97" si="2">SUM(B90:F90)</f>
        <v>296</v>
      </c>
      <c r="H90" t="s">
        <v>225</v>
      </c>
      <c r="I90" t="s">
        <v>580</v>
      </c>
      <c r="J90" s="3"/>
      <c r="K90" s="3"/>
      <c r="L90" s="3"/>
      <c r="M90" s="3"/>
      <c r="N90" s="3"/>
    </row>
    <row r="91" spans="1:14" x14ac:dyDescent="0.2">
      <c r="A91" t="s">
        <v>81</v>
      </c>
      <c r="B91">
        <v>18</v>
      </c>
      <c r="C91">
        <v>9</v>
      </c>
      <c r="D91">
        <v>192</v>
      </c>
      <c r="E91">
        <v>20</v>
      </c>
      <c r="F91">
        <v>55</v>
      </c>
      <c r="G91">
        <f t="shared" si="2"/>
        <v>294</v>
      </c>
      <c r="H91" t="s">
        <v>225</v>
      </c>
      <c r="I91" t="s">
        <v>198</v>
      </c>
      <c r="J91" s="3">
        <f>AVERAGE(B90:B96)</f>
        <v>12.857142857142858</v>
      </c>
      <c r="K91" s="3">
        <f>AVERAGE(C90:C96)</f>
        <v>6.8571428571428568</v>
      </c>
      <c r="L91" s="3">
        <f>AVERAGE(D90:D96)</f>
        <v>229.57142857142858</v>
      </c>
      <c r="M91" s="3">
        <f>AVERAGE(E90:E96)</f>
        <v>6.7142857142857144</v>
      </c>
      <c r="N91" s="3">
        <f>AVERAGE(F90:F96)</f>
        <v>38.571428571428569</v>
      </c>
    </row>
    <row r="92" spans="1:14" x14ac:dyDescent="0.2">
      <c r="A92" t="s">
        <v>82</v>
      </c>
      <c r="B92">
        <v>7</v>
      </c>
      <c r="C92">
        <v>5</v>
      </c>
      <c r="D92">
        <v>241</v>
      </c>
      <c r="E92">
        <v>1</v>
      </c>
      <c r="F92">
        <v>37</v>
      </c>
      <c r="G92">
        <f t="shared" si="2"/>
        <v>291</v>
      </c>
      <c r="H92" t="s">
        <v>225</v>
      </c>
      <c r="I92" t="s">
        <v>199</v>
      </c>
      <c r="J92" s="3">
        <f>STDEV(B90:B96)</f>
        <v>6.2297290317897307</v>
      </c>
      <c r="K92" s="3">
        <f>STDEV(C90:C96)</f>
        <v>3.6709931185158156</v>
      </c>
      <c r="L92" s="3">
        <f>STDEV(D90:D96)</f>
        <v>17.821869924871734</v>
      </c>
      <c r="M92" s="3">
        <f>STDEV(E90:E96)</f>
        <v>7.3192505471139988</v>
      </c>
      <c r="N92" s="3">
        <f>STDEV(F90:F96)</f>
        <v>7.457817885886441</v>
      </c>
    </row>
    <row r="93" spans="1:14" x14ac:dyDescent="0.2">
      <c r="A93" t="s">
        <v>83</v>
      </c>
      <c r="B93">
        <v>6</v>
      </c>
      <c r="C93">
        <v>13</v>
      </c>
      <c r="D93">
        <v>234</v>
      </c>
      <c r="E93">
        <v>4</v>
      </c>
      <c r="F93">
        <v>39</v>
      </c>
      <c r="G93">
        <f t="shared" si="2"/>
        <v>296</v>
      </c>
      <c r="H93" t="s">
        <v>225</v>
      </c>
      <c r="I93" t="s">
        <v>202</v>
      </c>
      <c r="J93" s="3"/>
      <c r="K93" s="3"/>
      <c r="L93" s="3"/>
      <c r="M93" s="3"/>
      <c r="N93" s="3"/>
    </row>
    <row r="94" spans="1:14" x14ac:dyDescent="0.2">
      <c r="A94" t="s">
        <v>84</v>
      </c>
      <c r="B94">
        <v>17</v>
      </c>
      <c r="C94">
        <v>3</v>
      </c>
      <c r="D94">
        <v>225</v>
      </c>
      <c r="E94">
        <v>14</v>
      </c>
      <c r="F94">
        <v>35</v>
      </c>
      <c r="G94">
        <f t="shared" si="2"/>
        <v>294</v>
      </c>
      <c r="H94" t="s">
        <v>225</v>
      </c>
      <c r="J94" s="3"/>
      <c r="K94" s="3"/>
      <c r="L94" s="3"/>
      <c r="M94" s="3"/>
      <c r="N94" s="3"/>
    </row>
    <row r="95" spans="1:14" x14ac:dyDescent="0.2">
      <c r="A95" t="s">
        <v>85</v>
      </c>
      <c r="B95">
        <v>16</v>
      </c>
      <c r="C95">
        <v>9</v>
      </c>
      <c r="D95">
        <v>233</v>
      </c>
      <c r="E95">
        <v>4</v>
      </c>
      <c r="F95">
        <v>34</v>
      </c>
      <c r="G95">
        <f t="shared" si="2"/>
        <v>296</v>
      </c>
      <c r="H95" t="s">
        <v>225</v>
      </c>
      <c r="J95" s="3"/>
      <c r="K95" s="3"/>
      <c r="L95" s="3"/>
      <c r="M95" s="3"/>
      <c r="N95" s="3"/>
    </row>
    <row r="96" spans="1:14" x14ac:dyDescent="0.2">
      <c r="A96" t="s">
        <v>86</v>
      </c>
      <c r="B96">
        <v>20</v>
      </c>
      <c r="C96">
        <v>3</v>
      </c>
      <c r="D96">
        <v>236</v>
      </c>
      <c r="E96">
        <v>2</v>
      </c>
      <c r="F96">
        <v>34</v>
      </c>
      <c r="G96">
        <f t="shared" si="2"/>
        <v>295</v>
      </c>
      <c r="H96" t="s">
        <v>225</v>
      </c>
      <c r="J96" s="3"/>
      <c r="K96" s="3"/>
      <c r="L96" s="3"/>
      <c r="M96" s="3"/>
      <c r="N96" s="3"/>
    </row>
    <row r="97" spans="1:14" x14ac:dyDescent="0.2">
      <c r="A97" s="1" t="s">
        <v>566</v>
      </c>
      <c r="B97" s="1">
        <f>SUM(B90:B96)</f>
        <v>90</v>
      </c>
      <c r="C97" s="1">
        <f>SUM(C90:C96)</f>
        <v>48</v>
      </c>
      <c r="D97" s="1">
        <f>SUM(D90:D96)</f>
        <v>1607</v>
      </c>
      <c r="E97" s="1">
        <f>SUM(E90:E96)</f>
        <v>47</v>
      </c>
      <c r="F97" s="1">
        <f>SUM(F90:F96)</f>
        <v>270</v>
      </c>
      <c r="G97" s="1">
        <f t="shared" si="2"/>
        <v>2062</v>
      </c>
      <c r="H97" s="1" t="s">
        <v>225</v>
      </c>
      <c r="J97" s="3"/>
      <c r="K97" s="3"/>
      <c r="L97" s="3"/>
      <c r="M97" s="3"/>
      <c r="N97" s="3"/>
    </row>
    <row r="98" spans="1:14" x14ac:dyDescent="0.2">
      <c r="A98" s="1"/>
      <c r="B98" s="15">
        <f>B97/G97</f>
        <v>4.3646944713870033E-2</v>
      </c>
      <c r="C98" s="15">
        <f>C97/G97</f>
        <v>2.3278370514064017E-2</v>
      </c>
      <c r="D98" s="15">
        <f>D97/G97</f>
        <v>0.77934044616876819</v>
      </c>
      <c r="E98" s="15">
        <f>E97/G97</f>
        <v>2.2793404461687681E-2</v>
      </c>
      <c r="F98" s="15">
        <f>F97/G97</f>
        <v>0.13094083414161009</v>
      </c>
      <c r="G98" s="1"/>
      <c r="H98" s="1"/>
      <c r="J98" s="3"/>
      <c r="K98" s="3"/>
      <c r="L98" s="3"/>
      <c r="M98" s="3"/>
      <c r="N98" s="3"/>
    </row>
    <row r="99" spans="1:14" x14ac:dyDescent="0.2">
      <c r="A99" s="98" t="s">
        <v>604</v>
      </c>
      <c r="B99" s="99">
        <f t="shared" ref="B99:G99" si="3">SUM(B90:B96,B76:B87,B61:B73,B48:B58,B33:B45,B18:B30,B3:B15)</f>
        <v>1160</v>
      </c>
      <c r="C99" s="99">
        <f t="shared" si="3"/>
        <v>714</v>
      </c>
      <c r="D99" s="99">
        <f t="shared" si="3"/>
        <v>17312</v>
      </c>
      <c r="E99" s="99">
        <f t="shared" si="3"/>
        <v>522</v>
      </c>
      <c r="F99" s="99">
        <f t="shared" si="3"/>
        <v>4413</v>
      </c>
      <c r="G99" s="99">
        <f t="shared" si="3"/>
        <v>24121</v>
      </c>
      <c r="H99" s="98" t="s">
        <v>605</v>
      </c>
      <c r="I99" s="98"/>
      <c r="J99" s="100"/>
      <c r="K99" s="100"/>
      <c r="L99" s="100"/>
      <c r="M99" s="100"/>
      <c r="N99" s="100"/>
    </row>
    <row r="100" spans="1:14" x14ac:dyDescent="0.2">
      <c r="A100" s="98"/>
      <c r="B100" s="101">
        <f>B99/G99</f>
        <v>4.8090875171012813E-2</v>
      </c>
      <c r="C100" s="101">
        <f>C99/G99</f>
        <v>2.9600762820778576E-2</v>
      </c>
      <c r="D100" s="101">
        <f>D99/G99</f>
        <v>0.71771485427635673</v>
      </c>
      <c r="E100" s="101">
        <f>E99/G99</f>
        <v>2.1640893826955766E-2</v>
      </c>
      <c r="F100" s="101">
        <f>F99/G99</f>
        <v>0.18295261390489614</v>
      </c>
      <c r="G100" s="98"/>
      <c r="H100" s="98"/>
      <c r="I100" s="98" t="s">
        <v>612</v>
      </c>
      <c r="J100" s="102"/>
      <c r="K100" s="102"/>
      <c r="L100" s="102"/>
      <c r="M100" s="102"/>
      <c r="N100" s="102"/>
    </row>
    <row r="101" spans="1:14" ht="51" x14ac:dyDescent="0.2">
      <c r="A101" s="98"/>
      <c r="B101" s="102" t="s">
        <v>0</v>
      </c>
      <c r="C101" s="102" t="s">
        <v>1</v>
      </c>
      <c r="D101" s="102" t="s">
        <v>2</v>
      </c>
      <c r="E101" s="102" t="s">
        <v>3</v>
      </c>
      <c r="F101" s="102" t="s">
        <v>4</v>
      </c>
      <c r="G101" s="102" t="s">
        <v>206</v>
      </c>
      <c r="H101" s="98"/>
      <c r="I101" s="102" t="s">
        <v>614</v>
      </c>
      <c r="J101" s="100">
        <f>AVERAGE(B90:B96,B76:B87,B61:B73,B48:B58,B33:B45,B18:B30,B3:B15)</f>
        <v>14.146341463414634</v>
      </c>
      <c r="K101" s="100">
        <f>AVERAGE(C90:C96,C76:C87,C61:C73,C48:C58,C33:C45,C18:C30,C3:C15)</f>
        <v>8.7073170731707314</v>
      </c>
      <c r="L101" s="100">
        <f>AVERAGE(D90:D96,D76:D87,D61:D73,D48:D58,D33:D45,D18:D30,D3:D15)</f>
        <v>211.1219512195122</v>
      </c>
      <c r="M101" s="100">
        <f>AVERAGE(E90:E96,E76:E87,E61:E73,E48:E58,E33:E45,E18:E30,E3:E15)</f>
        <v>6.3658536585365857</v>
      </c>
      <c r="N101" s="100">
        <f>AVERAGE(F90:F96,F76:F87,F61:F73,F48:F58,F33:F45,F18:F30,F3:F15)</f>
        <v>53.81707317073171</v>
      </c>
    </row>
    <row r="102" spans="1:14" x14ac:dyDescent="0.2">
      <c r="A102" s="98"/>
      <c r="B102" s="101"/>
      <c r="C102" s="101"/>
      <c r="D102" s="101"/>
      <c r="E102" s="101"/>
      <c r="F102" s="101"/>
      <c r="G102" s="98"/>
      <c r="H102" s="98"/>
      <c r="I102" s="98" t="s">
        <v>199</v>
      </c>
      <c r="J102" s="100">
        <f>STDEV(B90:B96,B76:B87,B61:B73,B48:B58,B33:B45,B18:B30,B3:B15)</f>
        <v>30.621594071617196</v>
      </c>
      <c r="K102" s="100">
        <f>STDEV(C90:C96,C76:C87,C61:C73,C48:C58,C33:C45,C18:C30,C3:C15)</f>
        <v>7.902941794631575</v>
      </c>
      <c r="L102" s="100">
        <f>STDEV(D90:D96,D76:D87,D61:D73,D48:D58,D33:D45,D18:D30,D3:D15)</f>
        <v>62.588483586257453</v>
      </c>
      <c r="M102" s="100">
        <f>STDEV(E90:E96,E76:E87,E61:E73,E48:E58,E33:E45,E18:E30,E3:E15)</f>
        <v>6.4721858751901697</v>
      </c>
      <c r="N102" s="100">
        <f>STDEV(F90:F96,F76:F87,F61:F73,F48:F58,F33:F45,F18:F30,F3:F15)</f>
        <v>60.588905811025306</v>
      </c>
    </row>
    <row r="103" spans="1:14" x14ac:dyDescent="0.2">
      <c r="A103" s="98"/>
      <c r="B103" s="98"/>
      <c r="C103" s="98"/>
      <c r="D103" s="98"/>
      <c r="E103" s="98"/>
      <c r="F103" s="98"/>
      <c r="G103" s="98"/>
      <c r="H103" s="98"/>
      <c r="I103" s="98" t="s">
        <v>613</v>
      </c>
      <c r="J103" s="100"/>
      <c r="K103" s="100"/>
      <c r="L103" s="100"/>
      <c r="M103" s="100"/>
      <c r="N103" s="100"/>
    </row>
    <row r="104" spans="1:14" x14ac:dyDescent="0.2">
      <c r="I104">
        <f>SUM(7+12+13+11+13+13+13)</f>
        <v>82</v>
      </c>
      <c r="J104" s="3"/>
      <c r="K104" s="3"/>
      <c r="L104" s="3"/>
      <c r="M104" s="3"/>
      <c r="N104" s="3"/>
    </row>
    <row r="105" spans="1:14" x14ac:dyDescent="0.2">
      <c r="J105" s="3"/>
      <c r="K105" s="3"/>
      <c r="L105" s="3"/>
      <c r="M105" s="3"/>
      <c r="N105" s="3"/>
    </row>
    <row r="106" spans="1:14" x14ac:dyDescent="0.2">
      <c r="A106" s="96"/>
      <c r="B106" s="96"/>
      <c r="C106" s="96"/>
      <c r="D106" s="96"/>
      <c r="E106" s="96"/>
      <c r="F106" s="96"/>
      <c r="G106" s="96"/>
      <c r="H106" s="96"/>
      <c r="I106" s="96"/>
      <c r="J106" s="103"/>
      <c r="K106" s="103"/>
      <c r="L106" s="103"/>
      <c r="M106" s="103"/>
      <c r="N106" s="103"/>
    </row>
    <row r="107" spans="1:14" ht="52" x14ac:dyDescent="0.25">
      <c r="A107" s="104" t="s">
        <v>585</v>
      </c>
      <c r="B107" s="105" t="s">
        <v>0</v>
      </c>
      <c r="C107" s="105" t="s">
        <v>1</v>
      </c>
      <c r="D107" s="105" t="s">
        <v>2</v>
      </c>
      <c r="E107" s="105" t="s">
        <v>3</v>
      </c>
      <c r="F107" s="105" t="s">
        <v>4</v>
      </c>
      <c r="G107" s="105" t="s">
        <v>206</v>
      </c>
      <c r="H107" s="105" t="s">
        <v>197</v>
      </c>
      <c r="I107" s="105" t="s">
        <v>606</v>
      </c>
      <c r="J107" s="96"/>
      <c r="K107" s="96"/>
      <c r="L107" s="96"/>
      <c r="M107" s="96"/>
      <c r="N107" s="96"/>
    </row>
    <row r="108" spans="1:14" x14ac:dyDescent="0.2">
      <c r="A108" t="s">
        <v>87</v>
      </c>
      <c r="B108">
        <v>5</v>
      </c>
      <c r="C108">
        <v>5</v>
      </c>
      <c r="D108">
        <v>260</v>
      </c>
      <c r="E108">
        <v>4</v>
      </c>
      <c r="F108">
        <v>21</v>
      </c>
      <c r="G108">
        <f t="shared" ref="G108:G114" si="4">SUM(B108:F108)</f>
        <v>295</v>
      </c>
      <c r="H108" t="s">
        <v>563</v>
      </c>
      <c r="I108" t="s">
        <v>586</v>
      </c>
      <c r="J108" s="3"/>
      <c r="K108" s="3"/>
      <c r="L108" s="3"/>
      <c r="M108" s="3"/>
      <c r="N108" s="3"/>
    </row>
    <row r="109" spans="1:14" x14ac:dyDescent="0.2">
      <c r="A109" t="s">
        <v>88</v>
      </c>
      <c r="B109">
        <v>5</v>
      </c>
      <c r="C109">
        <v>4</v>
      </c>
      <c r="D109">
        <v>265</v>
      </c>
      <c r="E109">
        <v>6</v>
      </c>
      <c r="F109">
        <v>17</v>
      </c>
      <c r="G109">
        <f t="shared" si="4"/>
        <v>297</v>
      </c>
      <c r="H109" t="s">
        <v>563</v>
      </c>
      <c r="I109" t="s">
        <v>198</v>
      </c>
      <c r="J109" s="3">
        <f>AVERAGE(B108:B128)</f>
        <v>6.1578947368421053</v>
      </c>
      <c r="K109" s="3">
        <f>AVERAGE(C108:C128)</f>
        <v>5.9473684210526319</v>
      </c>
      <c r="L109" s="3">
        <f>AVERAGE(D108:D128)</f>
        <v>251</v>
      </c>
      <c r="M109" s="3">
        <f>AVERAGE(E108:E128)</f>
        <v>6.7368421052631575</v>
      </c>
      <c r="N109" s="3">
        <f>AVERAGE(F108:F128)</f>
        <v>19.631578947368421</v>
      </c>
    </row>
    <row r="110" spans="1:14" x14ac:dyDescent="0.2">
      <c r="A110" t="s">
        <v>89</v>
      </c>
      <c r="B110">
        <v>5</v>
      </c>
      <c r="C110">
        <v>4</v>
      </c>
      <c r="D110">
        <v>264</v>
      </c>
      <c r="E110">
        <v>6</v>
      </c>
      <c r="F110">
        <v>17</v>
      </c>
      <c r="G110">
        <f t="shared" si="4"/>
        <v>296</v>
      </c>
      <c r="H110" t="s">
        <v>563</v>
      </c>
      <c r="I110" t="s">
        <v>199</v>
      </c>
      <c r="J110" s="3">
        <f>STDEV(B108:B128)</f>
        <v>3.1138250485132488</v>
      </c>
      <c r="K110" s="3">
        <f>STDEV(C108:C128)</f>
        <v>2.7982868610500149</v>
      </c>
      <c r="L110" s="3">
        <f>STDEV(D108:D128)</f>
        <v>27.566082218713795</v>
      </c>
      <c r="M110" s="3">
        <f>STDEV(E108:E128)</f>
        <v>2.1817960303677926</v>
      </c>
      <c r="N110" s="3">
        <f>STDEV(F108:F128)</f>
        <v>4.5608299234506964</v>
      </c>
    </row>
    <row r="111" spans="1:14" x14ac:dyDescent="0.2">
      <c r="A111" t="s">
        <v>90</v>
      </c>
      <c r="B111" s="6">
        <v>5</v>
      </c>
      <c r="C111" s="6">
        <v>6</v>
      </c>
      <c r="D111" s="6">
        <v>262</v>
      </c>
      <c r="E111" s="6">
        <v>6</v>
      </c>
      <c r="F111" s="6">
        <v>17</v>
      </c>
      <c r="G111">
        <f t="shared" si="4"/>
        <v>296</v>
      </c>
      <c r="H111" t="s">
        <v>563</v>
      </c>
      <c r="I111" t="s">
        <v>601</v>
      </c>
      <c r="J111" s="3"/>
      <c r="K111" s="3"/>
      <c r="L111" s="3"/>
      <c r="M111" s="3"/>
      <c r="N111" s="3"/>
    </row>
    <row r="112" spans="1:14" x14ac:dyDescent="0.2">
      <c r="A112" t="s">
        <v>91</v>
      </c>
      <c r="B112" s="6">
        <v>5</v>
      </c>
      <c r="C112" s="6">
        <v>3</v>
      </c>
      <c r="D112" s="6">
        <v>264</v>
      </c>
      <c r="E112" s="6">
        <v>6</v>
      </c>
      <c r="F112" s="6">
        <v>18</v>
      </c>
      <c r="G112">
        <f t="shared" si="4"/>
        <v>296</v>
      </c>
      <c r="H112" t="s">
        <v>563</v>
      </c>
      <c r="J112" s="3"/>
      <c r="K112" s="3"/>
      <c r="L112" s="3"/>
      <c r="M112" s="3"/>
      <c r="N112" s="3"/>
    </row>
    <row r="113" spans="1:15" x14ac:dyDescent="0.2">
      <c r="A113" t="s">
        <v>92</v>
      </c>
      <c r="B113" s="6">
        <v>5</v>
      </c>
      <c r="C113" s="6">
        <v>9</v>
      </c>
      <c r="D113" s="6">
        <v>256</v>
      </c>
      <c r="E113" s="6">
        <v>5</v>
      </c>
      <c r="F113" s="6">
        <v>19</v>
      </c>
      <c r="G113">
        <f t="shared" si="4"/>
        <v>294</v>
      </c>
      <c r="H113" t="s">
        <v>563</v>
      </c>
      <c r="J113" s="3"/>
      <c r="K113" s="3"/>
      <c r="L113" s="3"/>
      <c r="M113" s="3"/>
      <c r="N113" s="3"/>
    </row>
    <row r="114" spans="1:15" x14ac:dyDescent="0.2">
      <c r="A114" t="s">
        <v>93</v>
      </c>
      <c r="B114">
        <v>4</v>
      </c>
      <c r="C114">
        <v>4</v>
      </c>
      <c r="D114">
        <v>265</v>
      </c>
      <c r="E114">
        <v>5</v>
      </c>
      <c r="F114">
        <v>18</v>
      </c>
      <c r="G114">
        <f t="shared" si="4"/>
        <v>296</v>
      </c>
      <c r="H114" t="s">
        <v>563</v>
      </c>
      <c r="J114" s="3"/>
      <c r="K114" s="3"/>
      <c r="L114" s="3"/>
      <c r="M114" s="3"/>
      <c r="N114" s="3"/>
    </row>
    <row r="115" spans="1:15" x14ac:dyDescent="0.2">
      <c r="J115" s="3"/>
      <c r="K115" s="3"/>
      <c r="L115" s="3"/>
      <c r="M115" s="3"/>
      <c r="N115" s="3"/>
    </row>
    <row r="116" spans="1:15" x14ac:dyDescent="0.2">
      <c r="A116" t="s">
        <v>102</v>
      </c>
      <c r="B116">
        <v>4</v>
      </c>
      <c r="C116">
        <v>13</v>
      </c>
      <c r="D116">
        <v>256</v>
      </c>
      <c r="E116">
        <v>7</v>
      </c>
      <c r="F116">
        <v>16</v>
      </c>
      <c r="G116">
        <f t="shared" ref="G116:G121" si="5">SUM(B116:F116)</f>
        <v>296</v>
      </c>
      <c r="H116" t="s">
        <v>564</v>
      </c>
      <c r="J116" s="3"/>
      <c r="K116" s="3"/>
      <c r="L116" s="3"/>
      <c r="M116" s="3"/>
      <c r="N116" s="3"/>
    </row>
    <row r="117" spans="1:15" x14ac:dyDescent="0.2">
      <c r="A117" t="s">
        <v>103</v>
      </c>
      <c r="B117">
        <v>14</v>
      </c>
      <c r="C117">
        <v>9</v>
      </c>
      <c r="D117">
        <v>232</v>
      </c>
      <c r="E117">
        <v>4</v>
      </c>
      <c r="F117">
        <v>35</v>
      </c>
      <c r="G117">
        <f t="shared" si="5"/>
        <v>294</v>
      </c>
      <c r="H117" t="s">
        <v>564</v>
      </c>
      <c r="J117" s="3"/>
      <c r="K117" s="3"/>
      <c r="L117" s="3"/>
      <c r="M117" s="3"/>
      <c r="N117" s="3"/>
      <c r="O117" s="3"/>
    </row>
    <row r="118" spans="1:15" x14ac:dyDescent="0.2">
      <c r="A118" t="s">
        <v>104</v>
      </c>
      <c r="B118">
        <v>5</v>
      </c>
      <c r="C118">
        <v>6</v>
      </c>
      <c r="D118">
        <v>252</v>
      </c>
      <c r="E118">
        <v>11</v>
      </c>
      <c r="F118">
        <v>21</v>
      </c>
      <c r="G118">
        <f t="shared" si="5"/>
        <v>295</v>
      </c>
      <c r="H118" t="s">
        <v>564</v>
      </c>
      <c r="J118" s="3"/>
      <c r="K118" s="3"/>
      <c r="L118" s="3"/>
      <c r="M118" s="3"/>
      <c r="N118" s="3"/>
    </row>
    <row r="119" spans="1:15" x14ac:dyDescent="0.2">
      <c r="A119" t="s">
        <v>105</v>
      </c>
      <c r="B119">
        <v>4</v>
      </c>
      <c r="C119">
        <v>6</v>
      </c>
      <c r="D119">
        <v>263</v>
      </c>
      <c r="E119">
        <v>5</v>
      </c>
      <c r="F119">
        <v>17</v>
      </c>
      <c r="G119">
        <f t="shared" si="5"/>
        <v>295</v>
      </c>
      <c r="H119" t="s">
        <v>564</v>
      </c>
      <c r="J119" s="3"/>
      <c r="K119" s="3"/>
      <c r="L119" s="3"/>
      <c r="M119" s="3"/>
    </row>
    <row r="120" spans="1:15" x14ac:dyDescent="0.2">
      <c r="A120" t="s">
        <v>106</v>
      </c>
      <c r="B120">
        <v>15</v>
      </c>
      <c r="C120">
        <v>11</v>
      </c>
      <c r="D120">
        <v>143</v>
      </c>
      <c r="E120">
        <v>10</v>
      </c>
      <c r="F120">
        <v>27</v>
      </c>
      <c r="G120">
        <f t="shared" si="5"/>
        <v>206</v>
      </c>
      <c r="H120" t="s">
        <v>564</v>
      </c>
      <c r="J120" s="3"/>
      <c r="K120" s="3"/>
      <c r="L120" s="3"/>
      <c r="M120" s="3"/>
      <c r="N120" s="3"/>
    </row>
    <row r="121" spans="1:15" x14ac:dyDescent="0.2">
      <c r="A121" t="s">
        <v>107</v>
      </c>
      <c r="B121">
        <v>6</v>
      </c>
      <c r="C121">
        <v>3</v>
      </c>
      <c r="D121">
        <v>250</v>
      </c>
      <c r="E121">
        <v>11</v>
      </c>
      <c r="F121">
        <v>21</v>
      </c>
      <c r="G121">
        <f t="shared" si="5"/>
        <v>291</v>
      </c>
      <c r="H121" t="s">
        <v>564</v>
      </c>
      <c r="J121" s="3"/>
      <c r="K121" s="3"/>
      <c r="L121" s="3"/>
      <c r="M121" s="3"/>
      <c r="N121" s="3"/>
    </row>
    <row r="122" spans="1:15" x14ac:dyDescent="0.2">
      <c r="J122" s="3"/>
      <c r="K122" s="3"/>
      <c r="L122" s="3"/>
      <c r="M122" s="3"/>
      <c r="N122" s="3"/>
    </row>
    <row r="123" spans="1:15" x14ac:dyDescent="0.2">
      <c r="A123" t="s">
        <v>149</v>
      </c>
      <c r="B123">
        <v>7</v>
      </c>
      <c r="C123">
        <v>8</v>
      </c>
      <c r="D123">
        <v>242</v>
      </c>
      <c r="E123">
        <v>9</v>
      </c>
      <c r="F123">
        <v>18</v>
      </c>
      <c r="G123">
        <f t="shared" ref="G123:G128" si="6">SUM(B123:F123)</f>
        <v>284</v>
      </c>
      <c r="H123" t="s">
        <v>565</v>
      </c>
      <c r="J123" s="3"/>
      <c r="K123" s="3"/>
      <c r="L123" s="3"/>
      <c r="M123" s="3"/>
      <c r="N123" s="3"/>
    </row>
    <row r="124" spans="1:15" x14ac:dyDescent="0.2">
      <c r="A124" t="s">
        <v>150</v>
      </c>
      <c r="B124">
        <v>5</v>
      </c>
      <c r="C124">
        <v>5</v>
      </c>
      <c r="D124">
        <v>258</v>
      </c>
      <c r="E124">
        <v>8</v>
      </c>
      <c r="F124">
        <v>17</v>
      </c>
      <c r="G124">
        <f t="shared" si="6"/>
        <v>293</v>
      </c>
      <c r="H124" t="s">
        <v>565</v>
      </c>
      <c r="J124" s="3"/>
      <c r="K124" s="3"/>
      <c r="L124" s="3"/>
      <c r="M124" s="3"/>
      <c r="N124" s="3"/>
    </row>
    <row r="125" spans="1:15" x14ac:dyDescent="0.2">
      <c r="A125" t="s">
        <v>151</v>
      </c>
      <c r="B125">
        <v>5</v>
      </c>
      <c r="C125">
        <v>5</v>
      </c>
      <c r="D125">
        <v>263</v>
      </c>
      <c r="E125">
        <v>6</v>
      </c>
      <c r="F125">
        <v>17</v>
      </c>
      <c r="G125">
        <f t="shared" si="6"/>
        <v>296</v>
      </c>
      <c r="H125" t="s">
        <v>565</v>
      </c>
      <c r="J125" s="3"/>
      <c r="K125" s="3"/>
      <c r="L125" s="3"/>
      <c r="M125" s="3"/>
      <c r="N125" s="3"/>
    </row>
    <row r="126" spans="1:15" x14ac:dyDescent="0.2">
      <c r="A126" t="s">
        <v>152</v>
      </c>
      <c r="B126">
        <v>4</v>
      </c>
      <c r="C126">
        <v>4</v>
      </c>
      <c r="D126">
        <v>264</v>
      </c>
      <c r="E126">
        <v>6</v>
      </c>
      <c r="F126">
        <v>17</v>
      </c>
      <c r="G126">
        <f t="shared" si="6"/>
        <v>295</v>
      </c>
      <c r="H126" t="s">
        <v>565</v>
      </c>
      <c r="J126" s="3"/>
      <c r="K126" s="3"/>
      <c r="L126" s="3"/>
      <c r="M126" s="3"/>
      <c r="N126" s="3"/>
    </row>
    <row r="127" spans="1:15" x14ac:dyDescent="0.2">
      <c r="A127" t="s">
        <v>153</v>
      </c>
      <c r="B127">
        <v>6</v>
      </c>
      <c r="C127">
        <v>4</v>
      </c>
      <c r="D127">
        <v>260</v>
      </c>
      <c r="E127">
        <v>5</v>
      </c>
      <c r="F127">
        <v>18</v>
      </c>
      <c r="G127">
        <f t="shared" si="6"/>
        <v>293</v>
      </c>
      <c r="H127" t="s">
        <v>565</v>
      </c>
      <c r="J127" s="3"/>
      <c r="K127" s="3"/>
      <c r="L127" s="3"/>
      <c r="M127" s="3"/>
      <c r="N127" s="3"/>
    </row>
    <row r="128" spans="1:15" x14ac:dyDescent="0.2">
      <c r="A128" t="s">
        <v>154</v>
      </c>
      <c r="B128">
        <v>8</v>
      </c>
      <c r="C128">
        <v>4</v>
      </c>
      <c r="D128">
        <v>250</v>
      </c>
      <c r="E128">
        <v>8</v>
      </c>
      <c r="F128">
        <v>22</v>
      </c>
      <c r="G128">
        <f t="shared" si="6"/>
        <v>292</v>
      </c>
      <c r="H128" t="s">
        <v>565</v>
      </c>
      <c r="J128" s="3"/>
      <c r="K128" s="3"/>
      <c r="L128" s="3"/>
      <c r="M128" s="3"/>
      <c r="N128" s="3"/>
    </row>
    <row r="129" spans="1:14" x14ac:dyDescent="0.2">
      <c r="A129" s="1" t="s">
        <v>566</v>
      </c>
      <c r="B129" s="1">
        <f t="shared" ref="B129:G129" si="7">SUM(B108:B128)</f>
        <v>117</v>
      </c>
      <c r="C129" s="1">
        <f t="shared" si="7"/>
        <v>113</v>
      </c>
      <c r="D129" s="1">
        <f t="shared" si="7"/>
        <v>4769</v>
      </c>
      <c r="E129" s="1">
        <f t="shared" si="7"/>
        <v>128</v>
      </c>
      <c r="F129" s="1">
        <f t="shared" si="7"/>
        <v>373</v>
      </c>
      <c r="G129" s="1">
        <f t="shared" si="7"/>
        <v>5500</v>
      </c>
      <c r="H129" s="1" t="s">
        <v>587</v>
      </c>
      <c r="J129" s="3"/>
      <c r="K129" s="3"/>
      <c r="L129" s="3"/>
      <c r="M129" s="3"/>
      <c r="N129" s="3"/>
    </row>
    <row r="130" spans="1:14" x14ac:dyDescent="0.2">
      <c r="A130" s="1"/>
      <c r="B130" s="15">
        <f>B129/G129</f>
        <v>2.1272727272727273E-2</v>
      </c>
      <c r="C130" s="15">
        <f>C129/G129</f>
        <v>2.0545454545454544E-2</v>
      </c>
      <c r="D130" s="15">
        <f>D129/G129</f>
        <v>0.86709090909090913</v>
      </c>
      <c r="E130" s="15">
        <f>E129/G129</f>
        <v>2.3272727272727271E-2</v>
      </c>
      <c r="F130" s="15">
        <f>F129/G129</f>
        <v>6.7818181818181819E-2</v>
      </c>
      <c r="G130" s="1"/>
      <c r="H130" s="1"/>
      <c r="J130" s="3"/>
      <c r="K130" s="3"/>
      <c r="L130" s="3"/>
      <c r="M130" s="3"/>
      <c r="N130" s="3"/>
    </row>
    <row r="131" spans="1:14" x14ac:dyDescent="0.2">
      <c r="A131" t="s">
        <v>108</v>
      </c>
      <c r="B131">
        <v>4</v>
      </c>
      <c r="C131">
        <v>3</v>
      </c>
      <c r="D131">
        <v>254</v>
      </c>
      <c r="E131">
        <v>4</v>
      </c>
      <c r="F131">
        <v>29</v>
      </c>
      <c r="G131">
        <f t="shared" ref="G131:G136" si="8">SUM(B131:F131)</f>
        <v>294</v>
      </c>
      <c r="H131" t="s">
        <v>564</v>
      </c>
      <c r="I131" t="s">
        <v>594</v>
      </c>
    </row>
    <row r="132" spans="1:14" x14ac:dyDescent="0.2">
      <c r="A132" t="s">
        <v>109</v>
      </c>
      <c r="B132">
        <v>4</v>
      </c>
      <c r="C132">
        <v>0</v>
      </c>
      <c r="D132">
        <v>259</v>
      </c>
      <c r="E132">
        <v>4</v>
      </c>
      <c r="F132">
        <v>28</v>
      </c>
      <c r="G132">
        <f t="shared" si="8"/>
        <v>295</v>
      </c>
      <c r="H132" t="s">
        <v>564</v>
      </c>
      <c r="I132" t="s">
        <v>198</v>
      </c>
      <c r="J132" s="3">
        <f>AVERAGE(B131:B143)</f>
        <v>5.583333333333333</v>
      </c>
      <c r="K132" s="3">
        <f>AVERAGE(C131:C143)</f>
        <v>7.25</v>
      </c>
      <c r="L132" s="3">
        <f>AVERAGE(D131:D143)</f>
        <v>242.75</v>
      </c>
      <c r="M132" s="3">
        <f>AVERAGE(E131:E143)</f>
        <v>8.4166666666666661</v>
      </c>
      <c r="N132" s="3">
        <f>AVERAGE(F131:F143)</f>
        <v>30.75</v>
      </c>
    </row>
    <row r="133" spans="1:14" x14ac:dyDescent="0.2">
      <c r="A133" t="s">
        <v>110</v>
      </c>
      <c r="B133">
        <v>4</v>
      </c>
      <c r="C133">
        <v>5</v>
      </c>
      <c r="D133">
        <v>254</v>
      </c>
      <c r="E133">
        <v>4</v>
      </c>
      <c r="F133">
        <v>28</v>
      </c>
      <c r="G133">
        <f t="shared" si="8"/>
        <v>295</v>
      </c>
      <c r="H133" t="s">
        <v>564</v>
      </c>
      <c r="I133" t="s">
        <v>199</v>
      </c>
      <c r="J133" s="3">
        <f>STDEV(B131:B143)</f>
        <v>2.2343733444579588</v>
      </c>
      <c r="K133" s="3">
        <f>STDEV(C131:C143)</f>
        <v>9.7432960635412389</v>
      </c>
      <c r="L133" s="3">
        <f>STDEV(D131:D143)</f>
        <v>18.340838684105034</v>
      </c>
      <c r="M133" s="3">
        <f>STDEV(E131:E143)</f>
        <v>10.202123961868592</v>
      </c>
      <c r="N133" s="3">
        <f>STDEV(F131:F143)</f>
        <v>3.7929360179633451</v>
      </c>
    </row>
    <row r="134" spans="1:14" x14ac:dyDescent="0.2">
      <c r="A134" t="s">
        <v>111</v>
      </c>
      <c r="B134">
        <v>4</v>
      </c>
      <c r="C134">
        <v>4</v>
      </c>
      <c r="D134">
        <v>256</v>
      </c>
      <c r="E134">
        <v>4</v>
      </c>
      <c r="F134">
        <v>28</v>
      </c>
      <c r="G134">
        <f t="shared" si="8"/>
        <v>296</v>
      </c>
      <c r="H134" t="s">
        <v>564</v>
      </c>
      <c r="I134" t="s">
        <v>203</v>
      </c>
    </row>
    <row r="135" spans="1:14" x14ac:dyDescent="0.2">
      <c r="A135" t="s">
        <v>112</v>
      </c>
      <c r="B135">
        <v>5</v>
      </c>
      <c r="C135">
        <v>4</v>
      </c>
      <c r="D135">
        <v>251</v>
      </c>
      <c r="E135">
        <v>5</v>
      </c>
      <c r="F135">
        <v>30</v>
      </c>
      <c r="G135">
        <f t="shared" si="8"/>
        <v>295</v>
      </c>
      <c r="H135" t="s">
        <v>564</v>
      </c>
      <c r="J135" s="3"/>
      <c r="K135" s="3"/>
      <c r="L135" s="3"/>
      <c r="M135" s="3"/>
      <c r="N135" s="3"/>
    </row>
    <row r="136" spans="1:14" x14ac:dyDescent="0.2">
      <c r="A136" t="s">
        <v>113</v>
      </c>
      <c r="B136">
        <v>8</v>
      </c>
      <c r="C136">
        <v>17</v>
      </c>
      <c r="D136">
        <v>238</v>
      </c>
      <c r="E136">
        <v>4</v>
      </c>
      <c r="F136">
        <v>29</v>
      </c>
      <c r="G136">
        <f t="shared" si="8"/>
        <v>296</v>
      </c>
      <c r="H136" t="s">
        <v>564</v>
      </c>
      <c r="J136" s="3"/>
      <c r="K136" s="3"/>
      <c r="L136" s="3"/>
      <c r="M136" s="3"/>
      <c r="N136" s="3"/>
    </row>
    <row r="137" spans="1:14" x14ac:dyDescent="0.2">
      <c r="J137" s="3"/>
      <c r="K137" s="3"/>
      <c r="L137" s="3"/>
      <c r="M137" s="3"/>
      <c r="N137" s="3"/>
    </row>
    <row r="138" spans="1:14" x14ac:dyDescent="0.2">
      <c r="A138" t="s">
        <v>155</v>
      </c>
      <c r="B138">
        <v>8</v>
      </c>
      <c r="C138">
        <v>3</v>
      </c>
      <c r="D138">
        <v>250</v>
      </c>
      <c r="E138">
        <v>4</v>
      </c>
      <c r="F138">
        <v>30</v>
      </c>
      <c r="G138">
        <f t="shared" ref="G138:G143" si="9">SUM(B138:F138)</f>
        <v>295</v>
      </c>
      <c r="H138" t="s">
        <v>565</v>
      </c>
      <c r="J138" s="3"/>
      <c r="K138" s="3"/>
      <c r="L138" s="3"/>
      <c r="M138" s="3"/>
      <c r="N138" s="3"/>
    </row>
    <row r="139" spans="1:14" x14ac:dyDescent="0.2">
      <c r="A139" t="s">
        <v>156</v>
      </c>
      <c r="B139">
        <v>5</v>
      </c>
      <c r="C139">
        <v>8</v>
      </c>
      <c r="D139">
        <v>244</v>
      </c>
      <c r="E139">
        <v>8</v>
      </c>
      <c r="F139">
        <v>31</v>
      </c>
      <c r="G139">
        <f t="shared" si="9"/>
        <v>296</v>
      </c>
      <c r="H139" t="s">
        <v>565</v>
      </c>
      <c r="J139" s="3"/>
      <c r="K139" s="3"/>
      <c r="L139" s="3"/>
      <c r="M139" s="3"/>
      <c r="N139" s="3"/>
    </row>
    <row r="140" spans="1:14" x14ac:dyDescent="0.2">
      <c r="A140" t="s">
        <v>157</v>
      </c>
      <c r="B140">
        <v>5</v>
      </c>
      <c r="C140">
        <v>3</v>
      </c>
      <c r="D140">
        <v>244</v>
      </c>
      <c r="E140">
        <v>8</v>
      </c>
      <c r="F140">
        <v>31</v>
      </c>
      <c r="G140">
        <f t="shared" si="9"/>
        <v>291</v>
      </c>
      <c r="H140" t="s">
        <v>565</v>
      </c>
      <c r="J140" s="3"/>
      <c r="K140" s="3"/>
      <c r="L140" s="3"/>
      <c r="M140" s="3"/>
      <c r="N140" s="3"/>
    </row>
    <row r="141" spans="1:14" x14ac:dyDescent="0.2">
      <c r="A141" t="s">
        <v>158</v>
      </c>
      <c r="B141">
        <v>11</v>
      </c>
      <c r="C141">
        <v>35</v>
      </c>
      <c r="D141">
        <v>206</v>
      </c>
      <c r="E141">
        <v>11</v>
      </c>
      <c r="F141">
        <v>32</v>
      </c>
      <c r="G141">
        <f t="shared" si="9"/>
        <v>295</v>
      </c>
      <c r="H141" t="s">
        <v>565</v>
      </c>
      <c r="J141" s="3"/>
      <c r="K141" s="3"/>
      <c r="L141" s="3"/>
      <c r="M141" s="3"/>
      <c r="N141" s="3"/>
    </row>
    <row r="142" spans="1:14" x14ac:dyDescent="0.2">
      <c r="A142" t="s">
        <v>159</v>
      </c>
      <c r="B142">
        <v>4</v>
      </c>
      <c r="C142">
        <v>3</v>
      </c>
      <c r="D142">
        <v>205</v>
      </c>
      <c r="E142">
        <v>40</v>
      </c>
      <c r="F142">
        <v>42</v>
      </c>
      <c r="G142">
        <f t="shared" si="9"/>
        <v>294</v>
      </c>
      <c r="H142" t="s">
        <v>565</v>
      </c>
      <c r="J142" s="3"/>
      <c r="K142" s="3"/>
      <c r="L142" s="3"/>
      <c r="M142" s="3"/>
      <c r="N142" s="3"/>
    </row>
    <row r="143" spans="1:14" x14ac:dyDescent="0.2">
      <c r="A143" t="s">
        <v>160</v>
      </c>
      <c r="B143">
        <v>5</v>
      </c>
      <c r="C143">
        <v>2</v>
      </c>
      <c r="D143">
        <v>252</v>
      </c>
      <c r="E143">
        <v>5</v>
      </c>
      <c r="F143">
        <v>31</v>
      </c>
      <c r="G143">
        <f t="shared" si="9"/>
        <v>295</v>
      </c>
      <c r="H143" t="s">
        <v>565</v>
      </c>
      <c r="J143" s="3"/>
      <c r="K143" s="3"/>
      <c r="L143" s="3"/>
      <c r="M143" s="3"/>
      <c r="N143" s="3"/>
    </row>
    <row r="144" spans="1:14" x14ac:dyDescent="0.2">
      <c r="A144" s="1" t="s">
        <v>566</v>
      </c>
      <c r="B144" s="1">
        <f t="shared" ref="B144:G144" si="10">SUM(B131:B143)</f>
        <v>67</v>
      </c>
      <c r="C144" s="1">
        <f t="shared" si="10"/>
        <v>87</v>
      </c>
      <c r="D144" s="1">
        <f t="shared" si="10"/>
        <v>2913</v>
      </c>
      <c r="E144" s="1">
        <f t="shared" si="10"/>
        <v>101</v>
      </c>
      <c r="F144" s="1">
        <f t="shared" si="10"/>
        <v>369</v>
      </c>
      <c r="G144" s="1">
        <f t="shared" si="10"/>
        <v>3537</v>
      </c>
      <c r="H144" s="1" t="s">
        <v>588</v>
      </c>
      <c r="J144" s="3"/>
      <c r="K144" s="3"/>
      <c r="L144" s="3"/>
      <c r="M144" s="3"/>
      <c r="N144" s="3"/>
    </row>
    <row r="145" spans="1:14" x14ac:dyDescent="0.2">
      <c r="A145" s="1"/>
      <c r="B145" s="15">
        <f>B144/G144</f>
        <v>1.894260672886627E-2</v>
      </c>
      <c r="C145" s="15">
        <f>C144/G144</f>
        <v>2.4597116200169637E-2</v>
      </c>
      <c r="D145" s="15">
        <f>D144/G144</f>
        <v>0.82357930449533501</v>
      </c>
      <c r="E145" s="15">
        <f>E144/G144</f>
        <v>2.8555272830081989E-2</v>
      </c>
      <c r="F145" s="15">
        <f>F144/G144</f>
        <v>0.10432569974554708</v>
      </c>
      <c r="G145" s="1"/>
      <c r="H145" s="1"/>
      <c r="J145" s="3"/>
      <c r="K145" s="3"/>
      <c r="L145" s="3"/>
      <c r="M145" s="3"/>
      <c r="N145" s="3"/>
    </row>
    <row r="146" spans="1:14" x14ac:dyDescent="0.2">
      <c r="A146" t="s">
        <v>114</v>
      </c>
      <c r="B146">
        <v>6</v>
      </c>
      <c r="C146">
        <v>6</v>
      </c>
      <c r="D146">
        <v>263</v>
      </c>
      <c r="E146">
        <v>3</v>
      </c>
      <c r="F146">
        <v>18</v>
      </c>
      <c r="G146">
        <f t="shared" ref="G146:G151" si="11">SUM(B146:F146)</f>
        <v>296</v>
      </c>
      <c r="H146" t="s">
        <v>564</v>
      </c>
      <c r="I146" t="s">
        <v>595</v>
      </c>
      <c r="J146" s="3"/>
      <c r="K146" s="3"/>
      <c r="L146" s="3"/>
      <c r="M146" s="3"/>
      <c r="N146" s="3"/>
    </row>
    <row r="147" spans="1:14" x14ac:dyDescent="0.2">
      <c r="A147" t="s">
        <v>115</v>
      </c>
      <c r="B147">
        <v>5</v>
      </c>
      <c r="C147">
        <v>4</v>
      </c>
      <c r="D147">
        <v>245</v>
      </c>
      <c r="E147">
        <v>20</v>
      </c>
      <c r="F147">
        <v>20</v>
      </c>
      <c r="G147">
        <f t="shared" si="11"/>
        <v>294</v>
      </c>
      <c r="H147" t="s">
        <v>564</v>
      </c>
      <c r="I147" t="s">
        <v>198</v>
      </c>
      <c r="J147" s="3">
        <f>AVERAGE(B146:B158)</f>
        <v>7.083333333333333</v>
      </c>
      <c r="K147" s="3">
        <f>AVERAGE(C146:C158)</f>
        <v>11.25</v>
      </c>
      <c r="L147" s="3">
        <f>AVERAGE(D146:D158)</f>
        <v>239.58333333333334</v>
      </c>
      <c r="M147" s="3">
        <f>AVERAGE(E146:E158)</f>
        <v>15.75</v>
      </c>
      <c r="N147" s="3">
        <f>AVERAGE(F146:F158)</f>
        <v>19.916666666666668</v>
      </c>
    </row>
    <row r="148" spans="1:14" x14ac:dyDescent="0.2">
      <c r="A148" t="s">
        <v>116</v>
      </c>
      <c r="B148">
        <v>9</v>
      </c>
      <c r="C148">
        <v>23</v>
      </c>
      <c r="D148">
        <v>220</v>
      </c>
      <c r="E148">
        <v>12</v>
      </c>
      <c r="F148">
        <v>20</v>
      </c>
      <c r="G148">
        <f t="shared" si="11"/>
        <v>284</v>
      </c>
      <c r="H148" t="s">
        <v>564</v>
      </c>
      <c r="I148" t="s">
        <v>199</v>
      </c>
      <c r="J148" s="3">
        <f>STDEV(B146:B158)</f>
        <v>2.9063670960444234</v>
      </c>
      <c r="K148" s="3">
        <f>STDEV(C146:C158)</f>
        <v>7.3747110883317752</v>
      </c>
      <c r="L148" s="3">
        <f>STDEV(D146:D158)</f>
        <v>13.707717357441945</v>
      </c>
      <c r="M148" s="3">
        <f>STDEV(E146:E158)</f>
        <v>7.4605020547608527</v>
      </c>
      <c r="N148" s="3">
        <f>STDEV(F146:F158)</f>
        <v>3.3967453227875084</v>
      </c>
    </row>
    <row r="149" spans="1:14" x14ac:dyDescent="0.2">
      <c r="A149" t="s">
        <v>117</v>
      </c>
      <c r="B149">
        <v>7</v>
      </c>
      <c r="C149">
        <v>5</v>
      </c>
      <c r="D149">
        <v>253</v>
      </c>
      <c r="E149">
        <v>11</v>
      </c>
      <c r="F149">
        <v>18</v>
      </c>
      <c r="G149">
        <f t="shared" si="11"/>
        <v>294</v>
      </c>
      <c r="H149" t="s">
        <v>564</v>
      </c>
      <c r="I149" t="s">
        <v>203</v>
      </c>
      <c r="J149" s="3"/>
      <c r="K149" s="3"/>
      <c r="L149" s="3"/>
      <c r="M149" s="3"/>
      <c r="N149" s="3"/>
    </row>
    <row r="150" spans="1:14" x14ac:dyDescent="0.2">
      <c r="A150" t="s">
        <v>118</v>
      </c>
      <c r="B150">
        <v>5</v>
      </c>
      <c r="C150">
        <v>6</v>
      </c>
      <c r="D150">
        <v>245</v>
      </c>
      <c r="E150">
        <v>20</v>
      </c>
      <c r="F150">
        <v>20</v>
      </c>
      <c r="G150">
        <f t="shared" si="11"/>
        <v>296</v>
      </c>
      <c r="H150" t="s">
        <v>564</v>
      </c>
      <c r="J150" s="3"/>
      <c r="K150" s="3"/>
      <c r="L150" s="3"/>
      <c r="M150" s="3"/>
      <c r="N150" s="3"/>
    </row>
    <row r="151" spans="1:14" x14ac:dyDescent="0.2">
      <c r="A151" t="s">
        <v>119</v>
      </c>
      <c r="B151">
        <v>6</v>
      </c>
      <c r="C151">
        <v>11</v>
      </c>
      <c r="D151">
        <v>226</v>
      </c>
      <c r="E151">
        <v>29</v>
      </c>
      <c r="F151">
        <v>23</v>
      </c>
      <c r="G151">
        <f t="shared" si="11"/>
        <v>295</v>
      </c>
      <c r="H151" t="s">
        <v>564</v>
      </c>
      <c r="J151" s="3"/>
      <c r="K151" s="3"/>
      <c r="L151" s="3"/>
      <c r="M151" s="3"/>
      <c r="N151" s="3"/>
    </row>
    <row r="152" spans="1:14" x14ac:dyDescent="0.2">
      <c r="J152" s="3"/>
      <c r="K152" s="3"/>
      <c r="L152" s="3"/>
      <c r="M152" s="3"/>
      <c r="N152" s="3"/>
    </row>
    <row r="153" spans="1:14" x14ac:dyDescent="0.2">
      <c r="A153" t="s">
        <v>161</v>
      </c>
      <c r="B153">
        <v>9</v>
      </c>
      <c r="C153">
        <v>22</v>
      </c>
      <c r="D153">
        <v>221</v>
      </c>
      <c r="E153">
        <v>23</v>
      </c>
      <c r="F153">
        <v>20</v>
      </c>
      <c r="G153">
        <f t="shared" ref="G153:G158" si="12">SUM(B153:F153)</f>
        <v>295</v>
      </c>
      <c r="H153" t="s">
        <v>565</v>
      </c>
      <c r="J153" s="3"/>
      <c r="K153" s="3"/>
      <c r="L153" s="3"/>
      <c r="M153" s="3"/>
      <c r="N153" s="3"/>
    </row>
    <row r="154" spans="1:14" x14ac:dyDescent="0.2">
      <c r="A154" t="s">
        <v>162</v>
      </c>
      <c r="B154">
        <v>5</v>
      </c>
      <c r="C154">
        <v>7</v>
      </c>
      <c r="D154">
        <v>240</v>
      </c>
      <c r="E154">
        <v>22</v>
      </c>
      <c r="F154">
        <v>18</v>
      </c>
      <c r="G154">
        <f t="shared" si="12"/>
        <v>292</v>
      </c>
      <c r="H154" t="s">
        <v>565</v>
      </c>
      <c r="J154" s="3"/>
      <c r="K154" s="3"/>
      <c r="L154" s="3"/>
      <c r="M154" s="3"/>
      <c r="N154" s="3"/>
    </row>
    <row r="155" spans="1:14" x14ac:dyDescent="0.2">
      <c r="A155" t="s">
        <v>163</v>
      </c>
      <c r="B155">
        <v>4</v>
      </c>
      <c r="C155">
        <v>4</v>
      </c>
      <c r="D155">
        <v>250</v>
      </c>
      <c r="E155">
        <v>6</v>
      </c>
      <c r="F155">
        <v>29</v>
      </c>
      <c r="G155">
        <f t="shared" si="12"/>
        <v>293</v>
      </c>
      <c r="H155" t="s">
        <v>565</v>
      </c>
      <c r="J155" s="3"/>
      <c r="K155" s="3"/>
      <c r="L155" s="3"/>
      <c r="M155" s="3"/>
      <c r="N155" s="3"/>
    </row>
    <row r="156" spans="1:14" x14ac:dyDescent="0.2">
      <c r="A156" t="s">
        <v>164</v>
      </c>
      <c r="B156">
        <v>5</v>
      </c>
      <c r="C156">
        <v>9</v>
      </c>
      <c r="D156">
        <v>250</v>
      </c>
      <c r="E156">
        <v>16</v>
      </c>
      <c r="F156">
        <v>16</v>
      </c>
      <c r="G156">
        <f t="shared" si="12"/>
        <v>296</v>
      </c>
      <c r="H156" t="s">
        <v>565</v>
      </c>
      <c r="J156" s="3"/>
      <c r="K156" s="3"/>
      <c r="L156" s="3"/>
      <c r="M156" s="3"/>
      <c r="N156" s="3"/>
    </row>
    <row r="157" spans="1:14" x14ac:dyDescent="0.2">
      <c r="A157" t="s">
        <v>165</v>
      </c>
      <c r="B157">
        <v>14</v>
      </c>
      <c r="C157">
        <v>18</v>
      </c>
      <c r="D157">
        <v>230</v>
      </c>
      <c r="E157">
        <v>12</v>
      </c>
      <c r="F157">
        <v>20</v>
      </c>
      <c r="G157">
        <f t="shared" si="12"/>
        <v>294</v>
      </c>
      <c r="H157" t="s">
        <v>565</v>
      </c>
      <c r="J157" s="3"/>
      <c r="K157" s="3"/>
      <c r="L157" s="3"/>
      <c r="M157" s="3"/>
      <c r="N157" s="3"/>
    </row>
    <row r="158" spans="1:14" x14ac:dyDescent="0.2">
      <c r="A158" t="s">
        <v>166</v>
      </c>
      <c r="B158">
        <v>10</v>
      </c>
      <c r="C158">
        <v>20</v>
      </c>
      <c r="D158">
        <v>232</v>
      </c>
      <c r="E158">
        <v>15</v>
      </c>
      <c r="F158">
        <v>17</v>
      </c>
      <c r="G158">
        <f t="shared" si="12"/>
        <v>294</v>
      </c>
      <c r="H158" t="s">
        <v>565</v>
      </c>
      <c r="J158" s="3"/>
      <c r="K158" s="3"/>
      <c r="L158" s="3"/>
      <c r="M158" s="3"/>
      <c r="N158" s="3"/>
    </row>
    <row r="159" spans="1:14" x14ac:dyDescent="0.2">
      <c r="A159" s="1" t="s">
        <v>566</v>
      </c>
      <c r="B159" s="1">
        <f t="shared" ref="B159:G159" si="13">SUM(B146:B158)</f>
        <v>85</v>
      </c>
      <c r="C159" s="1">
        <f t="shared" si="13"/>
        <v>135</v>
      </c>
      <c r="D159" s="1">
        <f t="shared" si="13"/>
        <v>2875</v>
      </c>
      <c r="E159" s="1">
        <f t="shared" si="13"/>
        <v>189</v>
      </c>
      <c r="F159" s="1">
        <f t="shared" si="13"/>
        <v>239</v>
      </c>
      <c r="G159" s="1">
        <f t="shared" si="13"/>
        <v>3523</v>
      </c>
      <c r="H159" s="1" t="s">
        <v>589</v>
      </c>
    </row>
    <row r="160" spans="1:14" x14ac:dyDescent="0.2">
      <c r="A160" s="1"/>
      <c r="B160" s="15">
        <f>B159/G159</f>
        <v>2.4127164348566564E-2</v>
      </c>
      <c r="C160" s="15">
        <f>C159/G159</f>
        <v>3.8319613965370425E-2</v>
      </c>
      <c r="D160" s="15">
        <f>D159/G159</f>
        <v>0.81606585296622192</v>
      </c>
      <c r="E160" s="15">
        <f>E159/G159</f>
        <v>5.3647459551518589E-2</v>
      </c>
      <c r="F160" s="15">
        <f>F159/G159</f>
        <v>6.7839909168322457E-2</v>
      </c>
      <c r="G160" s="1"/>
      <c r="H160" s="1"/>
    </row>
    <row r="161" spans="1:14" x14ac:dyDescent="0.2">
      <c r="A161" t="s">
        <v>120</v>
      </c>
      <c r="B161">
        <v>5</v>
      </c>
      <c r="C161">
        <v>3</v>
      </c>
      <c r="D161">
        <v>254</v>
      </c>
      <c r="E161">
        <v>3</v>
      </c>
      <c r="F161">
        <v>30</v>
      </c>
      <c r="G161">
        <f t="shared" ref="G161:G166" si="14">SUM(B161:F161)</f>
        <v>295</v>
      </c>
      <c r="H161" t="s">
        <v>564</v>
      </c>
      <c r="I161" t="s">
        <v>596</v>
      </c>
      <c r="J161" s="3"/>
      <c r="K161" s="3"/>
      <c r="L161" s="3"/>
      <c r="M161" s="3"/>
      <c r="N161" s="3"/>
    </row>
    <row r="162" spans="1:14" x14ac:dyDescent="0.2">
      <c r="A162" t="s">
        <v>121</v>
      </c>
      <c r="B162">
        <v>6</v>
      </c>
      <c r="C162">
        <v>9</v>
      </c>
      <c r="D162">
        <v>246</v>
      </c>
      <c r="E162">
        <v>4</v>
      </c>
      <c r="F162">
        <v>31</v>
      </c>
      <c r="G162">
        <f t="shared" si="14"/>
        <v>296</v>
      </c>
      <c r="H162" t="s">
        <v>564</v>
      </c>
      <c r="I162" t="s">
        <v>198</v>
      </c>
      <c r="J162" s="3">
        <f>AVERAGE(B161:B173)</f>
        <v>5.416666666666667</v>
      </c>
      <c r="K162" s="3">
        <f>AVERAGE(C161:C173)</f>
        <v>4.083333333333333</v>
      </c>
      <c r="L162" s="3">
        <f>AVERAGE(D161:D173)</f>
        <v>246.16666666666666</v>
      </c>
      <c r="M162" s="3">
        <f>AVERAGE(E161:E173)</f>
        <v>5.916666666666667</v>
      </c>
      <c r="N162" s="3">
        <f>AVERAGE(F161:F173)</f>
        <v>32</v>
      </c>
    </row>
    <row r="163" spans="1:14" x14ac:dyDescent="0.2">
      <c r="A163" t="s">
        <v>122</v>
      </c>
      <c r="B163">
        <v>5</v>
      </c>
      <c r="C163">
        <v>1</v>
      </c>
      <c r="D163">
        <v>254</v>
      </c>
      <c r="E163">
        <v>4</v>
      </c>
      <c r="F163">
        <v>31</v>
      </c>
      <c r="G163">
        <f t="shared" si="14"/>
        <v>295</v>
      </c>
      <c r="H163" t="s">
        <v>564</v>
      </c>
      <c r="I163" t="s">
        <v>199</v>
      </c>
      <c r="J163" s="3">
        <f>STDEV(B161:B173)</f>
        <v>0.90033663737852099</v>
      </c>
      <c r="K163" s="3">
        <f>STDEV(C161:C173)</f>
        <v>4.9992423668416235</v>
      </c>
      <c r="L163" s="3">
        <f>STDEV(D161:D173)</f>
        <v>7.9981058363650694</v>
      </c>
      <c r="M163" s="3">
        <f>STDEV(E161:E173)</f>
        <v>4.5016831868925999</v>
      </c>
      <c r="N163" s="3">
        <f>STDEV(F161:F173)</f>
        <v>2.9232609437842774</v>
      </c>
    </row>
    <row r="164" spans="1:14" x14ac:dyDescent="0.2">
      <c r="A164" t="s">
        <v>123</v>
      </c>
      <c r="B164">
        <v>5</v>
      </c>
      <c r="C164">
        <v>18</v>
      </c>
      <c r="D164">
        <v>239</v>
      </c>
      <c r="E164">
        <v>3</v>
      </c>
      <c r="F164">
        <v>30</v>
      </c>
      <c r="G164">
        <f t="shared" si="14"/>
        <v>295</v>
      </c>
      <c r="H164" t="s">
        <v>564</v>
      </c>
      <c r="I164" t="s">
        <v>203</v>
      </c>
      <c r="J164" s="3"/>
      <c r="K164" s="3"/>
      <c r="L164" s="3"/>
      <c r="M164" s="3"/>
      <c r="N164" s="3"/>
    </row>
    <row r="165" spans="1:14" x14ac:dyDescent="0.2">
      <c r="A165" t="s">
        <v>124</v>
      </c>
      <c r="B165">
        <v>8</v>
      </c>
      <c r="C165">
        <v>3</v>
      </c>
      <c r="D165">
        <v>247</v>
      </c>
      <c r="E165">
        <v>3</v>
      </c>
      <c r="F165">
        <v>35</v>
      </c>
      <c r="G165">
        <f t="shared" si="14"/>
        <v>296</v>
      </c>
      <c r="H165" t="s">
        <v>564</v>
      </c>
      <c r="J165" s="3"/>
      <c r="K165" s="3"/>
      <c r="L165" s="3"/>
      <c r="M165" s="3"/>
      <c r="N165" s="3"/>
    </row>
    <row r="166" spans="1:14" x14ac:dyDescent="0.2">
      <c r="A166" t="s">
        <v>125</v>
      </c>
      <c r="B166">
        <v>5</v>
      </c>
      <c r="C166">
        <v>2</v>
      </c>
      <c r="D166">
        <v>231</v>
      </c>
      <c r="E166">
        <v>19</v>
      </c>
      <c r="F166">
        <v>38</v>
      </c>
      <c r="G166">
        <f t="shared" si="14"/>
        <v>295</v>
      </c>
      <c r="H166" t="s">
        <v>564</v>
      </c>
      <c r="J166" s="3"/>
      <c r="K166" s="3"/>
      <c r="L166" s="3"/>
      <c r="M166" s="3"/>
      <c r="N166" s="3"/>
    </row>
    <row r="168" spans="1:14" x14ac:dyDescent="0.2">
      <c r="A168" t="s">
        <v>167</v>
      </c>
      <c r="B168">
        <v>6</v>
      </c>
      <c r="C168">
        <v>2</v>
      </c>
      <c r="D168">
        <v>234</v>
      </c>
      <c r="E168">
        <v>7</v>
      </c>
      <c r="F168">
        <v>31</v>
      </c>
      <c r="G168">
        <f t="shared" ref="G168:G173" si="15">SUM(B168:F168)</f>
        <v>280</v>
      </c>
      <c r="H168" t="s">
        <v>565</v>
      </c>
      <c r="J168" s="3"/>
      <c r="K168" s="3"/>
      <c r="L168" s="3"/>
      <c r="M168" s="3"/>
      <c r="N168" s="3"/>
    </row>
    <row r="169" spans="1:14" x14ac:dyDescent="0.2">
      <c r="A169" t="s">
        <v>168</v>
      </c>
      <c r="B169">
        <v>5</v>
      </c>
      <c r="C169">
        <v>1</v>
      </c>
      <c r="D169">
        <v>252</v>
      </c>
      <c r="E169">
        <v>8</v>
      </c>
      <c r="F169">
        <v>30</v>
      </c>
      <c r="G169">
        <f t="shared" si="15"/>
        <v>296</v>
      </c>
      <c r="H169" t="s">
        <v>565</v>
      </c>
      <c r="J169" s="3"/>
      <c r="K169" s="3"/>
      <c r="L169" s="3"/>
      <c r="M169" s="3"/>
      <c r="N169" s="3"/>
    </row>
    <row r="170" spans="1:14" x14ac:dyDescent="0.2">
      <c r="A170" t="s">
        <v>169</v>
      </c>
      <c r="B170">
        <v>5</v>
      </c>
      <c r="C170">
        <v>6</v>
      </c>
      <c r="D170">
        <v>244</v>
      </c>
      <c r="E170">
        <v>4</v>
      </c>
      <c r="F170">
        <v>31</v>
      </c>
      <c r="G170">
        <f t="shared" si="15"/>
        <v>290</v>
      </c>
      <c r="H170" t="s">
        <v>565</v>
      </c>
      <c r="J170" s="3"/>
      <c r="K170" s="3"/>
      <c r="L170" s="3"/>
      <c r="M170" s="3"/>
      <c r="N170" s="3"/>
    </row>
    <row r="171" spans="1:14" x14ac:dyDescent="0.2">
      <c r="A171" t="s">
        <v>170</v>
      </c>
      <c r="B171">
        <v>5</v>
      </c>
      <c r="C171">
        <v>1</v>
      </c>
      <c r="D171">
        <v>252</v>
      </c>
      <c r="E171">
        <v>7</v>
      </c>
      <c r="F171">
        <v>30</v>
      </c>
      <c r="G171">
        <f t="shared" si="15"/>
        <v>295</v>
      </c>
      <c r="H171" t="s">
        <v>565</v>
      </c>
      <c r="J171" s="3"/>
      <c r="K171" s="3"/>
      <c r="L171" s="3"/>
      <c r="M171" s="3"/>
      <c r="N171" s="3"/>
    </row>
    <row r="172" spans="1:14" x14ac:dyDescent="0.2">
      <c r="A172" t="s">
        <v>171</v>
      </c>
      <c r="B172">
        <v>5</v>
      </c>
      <c r="C172">
        <v>1</v>
      </c>
      <c r="D172">
        <v>255</v>
      </c>
      <c r="E172">
        <v>6</v>
      </c>
      <c r="F172">
        <v>30</v>
      </c>
      <c r="G172">
        <f t="shared" si="15"/>
        <v>297</v>
      </c>
      <c r="H172" t="s">
        <v>565</v>
      </c>
      <c r="J172" s="3"/>
      <c r="K172" s="3"/>
      <c r="L172" s="3"/>
      <c r="M172" s="3"/>
      <c r="N172" s="3"/>
    </row>
    <row r="173" spans="1:14" x14ac:dyDescent="0.2">
      <c r="A173" t="s">
        <v>172</v>
      </c>
      <c r="B173">
        <v>5</v>
      </c>
      <c r="C173">
        <v>2</v>
      </c>
      <c r="D173">
        <v>246</v>
      </c>
      <c r="E173">
        <v>3</v>
      </c>
      <c r="F173">
        <v>37</v>
      </c>
      <c r="G173">
        <f t="shared" si="15"/>
        <v>293</v>
      </c>
      <c r="H173" t="s">
        <v>565</v>
      </c>
      <c r="J173" s="3"/>
      <c r="K173" s="3"/>
      <c r="L173" s="3"/>
      <c r="M173" s="3"/>
      <c r="N173" s="3"/>
    </row>
    <row r="174" spans="1:14" x14ac:dyDescent="0.2">
      <c r="A174" s="1" t="s">
        <v>566</v>
      </c>
      <c r="B174" s="1">
        <f t="shared" ref="B174:G174" si="16">SUM(B161:B173)</f>
        <v>65</v>
      </c>
      <c r="C174" s="1">
        <f t="shared" si="16"/>
        <v>49</v>
      </c>
      <c r="D174" s="1">
        <f t="shared" si="16"/>
        <v>2954</v>
      </c>
      <c r="E174" s="1">
        <f t="shared" si="16"/>
        <v>71</v>
      </c>
      <c r="F174" s="1">
        <f t="shared" si="16"/>
        <v>384</v>
      </c>
      <c r="G174" s="1">
        <f t="shared" si="16"/>
        <v>3523</v>
      </c>
      <c r="H174" s="1" t="s">
        <v>590</v>
      </c>
    </row>
    <row r="175" spans="1:14" x14ac:dyDescent="0.2">
      <c r="A175" s="1"/>
      <c r="B175" s="15">
        <f>B174/G174</f>
        <v>1.8450184501845018E-2</v>
      </c>
      <c r="C175" s="15">
        <f>C174/G174</f>
        <v>1.3908600624467783E-2</v>
      </c>
      <c r="D175" s="15">
        <f>D174/G174</f>
        <v>0.8384899233607721</v>
      </c>
      <c r="E175" s="15">
        <f>E174/G174</f>
        <v>2.0153278455861481E-2</v>
      </c>
      <c r="F175" s="15">
        <f>F174/G174</f>
        <v>0.10899801305705364</v>
      </c>
      <c r="G175" s="1"/>
      <c r="H175" s="1"/>
    </row>
    <row r="176" spans="1:14" x14ac:dyDescent="0.2">
      <c r="A176" t="s">
        <v>94</v>
      </c>
      <c r="B176">
        <v>5</v>
      </c>
      <c r="C176">
        <v>3</v>
      </c>
      <c r="D176">
        <v>250</v>
      </c>
      <c r="E176">
        <v>3</v>
      </c>
      <c r="F176">
        <v>34</v>
      </c>
      <c r="G176">
        <f>SUM(B176:F176)</f>
        <v>295</v>
      </c>
      <c r="H176" t="s">
        <v>563</v>
      </c>
      <c r="I176" t="s">
        <v>597</v>
      </c>
      <c r="J176" s="3"/>
      <c r="K176" s="3"/>
      <c r="L176" s="3"/>
      <c r="M176" s="3"/>
      <c r="N176" s="3"/>
    </row>
    <row r="177" spans="1:14" x14ac:dyDescent="0.2">
      <c r="I177" t="s">
        <v>198</v>
      </c>
      <c r="J177" s="3">
        <f>AVERAGE(B176:B189)</f>
        <v>5.083333333333333</v>
      </c>
      <c r="K177" s="3">
        <f>AVERAGE(C176:C189)</f>
        <v>4.083333333333333</v>
      </c>
      <c r="L177" s="3">
        <f>AVERAGE(D176:D189)</f>
        <v>247.83333333333334</v>
      </c>
      <c r="M177" s="3">
        <f>AVERAGE(E176:E189)</f>
        <v>6.166666666666667</v>
      </c>
      <c r="N177" s="3">
        <f>AVERAGE(F176:F189)</f>
        <v>30.583333333333332</v>
      </c>
    </row>
    <row r="178" spans="1:14" x14ac:dyDescent="0.2">
      <c r="A178" t="s">
        <v>126</v>
      </c>
      <c r="B178">
        <v>6</v>
      </c>
      <c r="C178">
        <v>2</v>
      </c>
      <c r="D178">
        <v>247</v>
      </c>
      <c r="E178">
        <v>7</v>
      </c>
      <c r="F178">
        <v>32</v>
      </c>
      <c r="G178">
        <f>SUM(B178:F178)</f>
        <v>294</v>
      </c>
      <c r="H178" t="s">
        <v>564</v>
      </c>
      <c r="I178" t="s">
        <v>199</v>
      </c>
      <c r="J178" s="3">
        <f>STDEV(B176:B189)</f>
        <v>0.66855792342152276</v>
      </c>
      <c r="K178" s="3">
        <f>STDEV(C176:C189)</f>
        <v>2.9063670960444234</v>
      </c>
      <c r="L178" s="3">
        <f>STDEV(D176:D189)</f>
        <v>3.9962103260085007</v>
      </c>
      <c r="M178" s="3">
        <f>STDEV(E176:E189)</f>
        <v>2.8550858396053793</v>
      </c>
      <c r="N178" s="3">
        <f>STDEV(F176:F189)</f>
        <v>1.928651593652148</v>
      </c>
    </row>
    <row r="179" spans="1:14" x14ac:dyDescent="0.2">
      <c r="A179" t="s">
        <v>127</v>
      </c>
      <c r="B179">
        <v>5</v>
      </c>
      <c r="C179">
        <v>6</v>
      </c>
      <c r="D179">
        <v>246</v>
      </c>
      <c r="E179">
        <v>6</v>
      </c>
      <c r="F179">
        <v>31</v>
      </c>
      <c r="G179">
        <f>SUM(B179:F179)</f>
        <v>294</v>
      </c>
      <c r="H179" t="s">
        <v>564</v>
      </c>
      <c r="I179" t="s">
        <v>203</v>
      </c>
      <c r="J179" s="3"/>
      <c r="K179" s="3"/>
      <c r="L179" s="3"/>
      <c r="M179" s="3"/>
      <c r="N179" s="3"/>
    </row>
    <row r="180" spans="1:14" x14ac:dyDescent="0.2">
      <c r="A180" t="s">
        <v>128</v>
      </c>
      <c r="B180">
        <v>5</v>
      </c>
      <c r="C180">
        <v>3</v>
      </c>
      <c r="D180">
        <v>250</v>
      </c>
      <c r="E180">
        <v>7</v>
      </c>
      <c r="F180">
        <v>29</v>
      </c>
      <c r="G180">
        <f>SUM(B180:F180)</f>
        <v>294</v>
      </c>
      <c r="H180" t="s">
        <v>564</v>
      </c>
      <c r="J180" s="3"/>
      <c r="K180" s="3"/>
      <c r="L180" s="3"/>
      <c r="M180" s="3"/>
      <c r="N180" s="3"/>
    </row>
    <row r="181" spans="1:14" x14ac:dyDescent="0.2">
      <c r="A181" t="s">
        <v>129</v>
      </c>
      <c r="B181">
        <v>5</v>
      </c>
      <c r="C181">
        <v>1</v>
      </c>
      <c r="D181">
        <v>250</v>
      </c>
      <c r="E181">
        <v>5</v>
      </c>
      <c r="F181">
        <v>32</v>
      </c>
      <c r="G181">
        <f>SUM(B181:F181)</f>
        <v>293</v>
      </c>
      <c r="H181" t="s">
        <v>564</v>
      </c>
      <c r="J181" s="3"/>
      <c r="K181" s="3"/>
      <c r="L181" s="3"/>
      <c r="M181" s="3"/>
      <c r="N181" s="3"/>
    </row>
    <row r="182" spans="1:14" x14ac:dyDescent="0.2">
      <c r="A182" t="s">
        <v>130</v>
      </c>
      <c r="B182">
        <v>5</v>
      </c>
      <c r="C182">
        <v>2</v>
      </c>
      <c r="D182">
        <v>252</v>
      </c>
      <c r="E182">
        <v>5</v>
      </c>
      <c r="F182">
        <v>30</v>
      </c>
      <c r="G182">
        <f>SUM(B182:F182)</f>
        <v>294</v>
      </c>
      <c r="H182" t="s">
        <v>564</v>
      </c>
      <c r="J182" s="3"/>
      <c r="K182" s="3"/>
      <c r="L182" s="3"/>
      <c r="M182" s="3"/>
      <c r="N182" s="3"/>
    </row>
    <row r="183" spans="1:14" x14ac:dyDescent="0.2">
      <c r="J183" s="3"/>
      <c r="K183" s="3"/>
      <c r="L183" s="3"/>
      <c r="M183" s="3"/>
      <c r="N183" s="3"/>
    </row>
    <row r="184" spans="1:14" x14ac:dyDescent="0.2">
      <c r="A184" t="s">
        <v>173</v>
      </c>
      <c r="B184">
        <v>4</v>
      </c>
      <c r="C184">
        <v>7</v>
      </c>
      <c r="D184">
        <v>250</v>
      </c>
      <c r="E184">
        <v>5</v>
      </c>
      <c r="F184">
        <v>29</v>
      </c>
      <c r="G184">
        <f t="shared" ref="G184:G189" si="17">SUM(B184:F184)</f>
        <v>295</v>
      </c>
      <c r="H184" t="s">
        <v>565</v>
      </c>
      <c r="J184" s="3"/>
      <c r="K184" s="3"/>
      <c r="L184" s="3"/>
      <c r="M184" s="3"/>
      <c r="N184" s="3"/>
    </row>
    <row r="185" spans="1:14" x14ac:dyDescent="0.2">
      <c r="A185" t="s">
        <v>174</v>
      </c>
      <c r="B185">
        <v>5</v>
      </c>
      <c r="C185">
        <v>11</v>
      </c>
      <c r="D185">
        <v>240</v>
      </c>
      <c r="E185">
        <v>3</v>
      </c>
      <c r="F185">
        <v>33</v>
      </c>
      <c r="G185">
        <f t="shared" si="17"/>
        <v>292</v>
      </c>
      <c r="H185" t="s">
        <v>565</v>
      </c>
      <c r="J185" s="3"/>
      <c r="K185" s="3"/>
      <c r="L185" s="3"/>
      <c r="M185" s="3"/>
      <c r="N185" s="3"/>
    </row>
    <row r="186" spans="1:14" x14ac:dyDescent="0.2">
      <c r="A186" t="s">
        <v>175</v>
      </c>
      <c r="B186">
        <v>4</v>
      </c>
      <c r="C186">
        <v>5</v>
      </c>
      <c r="D186">
        <v>253</v>
      </c>
      <c r="E186">
        <v>5</v>
      </c>
      <c r="F186">
        <v>28</v>
      </c>
      <c r="G186">
        <f t="shared" si="17"/>
        <v>295</v>
      </c>
      <c r="H186" t="s">
        <v>565</v>
      </c>
      <c r="J186" s="3"/>
      <c r="K186" s="3"/>
      <c r="L186" s="3"/>
      <c r="M186" s="3"/>
      <c r="N186" s="3"/>
    </row>
    <row r="187" spans="1:14" x14ac:dyDescent="0.2">
      <c r="A187" t="s">
        <v>176</v>
      </c>
      <c r="B187">
        <v>6</v>
      </c>
      <c r="C187">
        <v>3</v>
      </c>
      <c r="D187">
        <v>248</v>
      </c>
      <c r="E187">
        <v>7</v>
      </c>
      <c r="F187">
        <v>31</v>
      </c>
      <c r="G187">
        <f t="shared" si="17"/>
        <v>295</v>
      </c>
      <c r="H187" t="s">
        <v>565</v>
      </c>
      <c r="J187" s="3"/>
      <c r="K187" s="3"/>
      <c r="L187" s="3"/>
      <c r="M187" s="3"/>
      <c r="N187" s="3"/>
    </row>
    <row r="188" spans="1:14" x14ac:dyDescent="0.2">
      <c r="A188" t="s">
        <v>177</v>
      </c>
      <c r="B188">
        <v>5</v>
      </c>
      <c r="C188">
        <v>5</v>
      </c>
      <c r="D188">
        <v>241</v>
      </c>
      <c r="E188">
        <v>14</v>
      </c>
      <c r="F188">
        <v>28</v>
      </c>
      <c r="G188">
        <f t="shared" si="17"/>
        <v>293</v>
      </c>
      <c r="H188" t="s">
        <v>565</v>
      </c>
      <c r="J188" s="3"/>
      <c r="K188" s="3"/>
      <c r="L188" s="3"/>
      <c r="M188" s="3"/>
      <c r="N188" s="3"/>
    </row>
    <row r="189" spans="1:14" x14ac:dyDescent="0.2">
      <c r="A189" t="s">
        <v>178</v>
      </c>
      <c r="B189">
        <v>6</v>
      </c>
      <c r="C189">
        <v>1</v>
      </c>
      <c r="D189">
        <v>247</v>
      </c>
      <c r="E189">
        <v>7</v>
      </c>
      <c r="F189">
        <v>30</v>
      </c>
      <c r="G189">
        <f t="shared" si="17"/>
        <v>291</v>
      </c>
      <c r="H189" t="s">
        <v>565</v>
      </c>
      <c r="J189" s="3"/>
      <c r="K189" s="3"/>
      <c r="L189" s="3"/>
      <c r="M189" s="3"/>
      <c r="N189" s="3"/>
    </row>
    <row r="190" spans="1:14" x14ac:dyDescent="0.2">
      <c r="A190" s="1" t="s">
        <v>566</v>
      </c>
      <c r="B190" s="1">
        <f t="shared" ref="B190:G190" si="18">SUM(B176:B189)</f>
        <v>61</v>
      </c>
      <c r="C190" s="1">
        <f t="shared" si="18"/>
        <v>49</v>
      </c>
      <c r="D190" s="1">
        <f t="shared" si="18"/>
        <v>2974</v>
      </c>
      <c r="E190" s="1">
        <f t="shared" si="18"/>
        <v>74</v>
      </c>
      <c r="F190" s="1">
        <f t="shared" si="18"/>
        <v>367</v>
      </c>
      <c r="G190" s="1">
        <f t="shared" si="18"/>
        <v>3525</v>
      </c>
      <c r="H190" s="1" t="s">
        <v>591</v>
      </c>
      <c r="J190" s="3"/>
      <c r="K190" s="3"/>
      <c r="L190" s="3"/>
      <c r="M190" s="3"/>
      <c r="N190" s="3"/>
    </row>
    <row r="191" spans="1:14" x14ac:dyDescent="0.2">
      <c r="A191" s="1"/>
      <c r="B191" s="15">
        <f>B190/G190</f>
        <v>1.7304964539007092E-2</v>
      </c>
      <c r="C191" s="15">
        <f>C190/G190</f>
        <v>1.3900709219858157E-2</v>
      </c>
      <c r="D191" s="15">
        <f>D190/G190</f>
        <v>0.84368794326241137</v>
      </c>
      <c r="E191" s="15">
        <f>E190/G190</f>
        <v>2.099290780141844E-2</v>
      </c>
      <c r="F191" s="15">
        <f>F190/G190</f>
        <v>0.10411347517730496</v>
      </c>
      <c r="G191" s="1"/>
      <c r="H191" s="1"/>
      <c r="J191" s="3"/>
      <c r="K191" s="3"/>
      <c r="L191" s="3"/>
      <c r="M191" s="3"/>
      <c r="N191" s="3"/>
    </row>
    <row r="192" spans="1:14" x14ac:dyDescent="0.2">
      <c r="A192" t="s">
        <v>95</v>
      </c>
      <c r="B192">
        <v>5</v>
      </c>
      <c r="C192">
        <v>4</v>
      </c>
      <c r="D192">
        <v>248</v>
      </c>
      <c r="E192">
        <v>5</v>
      </c>
      <c r="F192">
        <v>31</v>
      </c>
      <c r="G192">
        <f>SUM(B192:F192)</f>
        <v>293</v>
      </c>
      <c r="H192" t="s">
        <v>563</v>
      </c>
      <c r="I192" t="s">
        <v>598</v>
      </c>
      <c r="J192" s="3"/>
      <c r="K192" s="3"/>
      <c r="L192" s="3"/>
      <c r="M192" s="3"/>
      <c r="N192" s="3"/>
    </row>
    <row r="193" spans="1:14" x14ac:dyDescent="0.2">
      <c r="I193" t="s">
        <v>198</v>
      </c>
      <c r="J193" s="3">
        <f>AVERAGE(B192:B206)</f>
        <v>5.4615384615384617</v>
      </c>
      <c r="K193" s="3">
        <f>AVERAGE(C192:C206)</f>
        <v>4.6923076923076925</v>
      </c>
      <c r="L193" s="3">
        <f>AVERAGE(D192:D206)</f>
        <v>247.46153846153845</v>
      </c>
      <c r="M193" s="3">
        <f>AVERAGE(E192:E206)</f>
        <v>6.1538461538461542</v>
      </c>
      <c r="N193" s="3">
        <f>AVERAGE(F192:F206)</f>
        <v>31.076923076923077</v>
      </c>
    </row>
    <row r="194" spans="1:14" x14ac:dyDescent="0.2">
      <c r="A194" t="s">
        <v>131</v>
      </c>
      <c r="B194">
        <v>5</v>
      </c>
      <c r="C194">
        <v>5</v>
      </c>
      <c r="D194">
        <v>249</v>
      </c>
      <c r="E194">
        <v>5</v>
      </c>
      <c r="F194">
        <v>30</v>
      </c>
      <c r="G194">
        <f t="shared" ref="G194:G199" si="19">SUM(B194:F194)</f>
        <v>294</v>
      </c>
      <c r="H194" t="s">
        <v>564</v>
      </c>
      <c r="I194" t="s">
        <v>199</v>
      </c>
      <c r="J194" s="3">
        <f>STDEV(B192:B206)</f>
        <v>0.87705801930702898</v>
      </c>
      <c r="K194" s="3">
        <f>STDEV(C192:C206)</f>
        <v>2.6890089681459286</v>
      </c>
      <c r="L194" s="3">
        <f>STDEV(D192:D206)</f>
        <v>7.4567126874088485</v>
      </c>
      <c r="M194" s="3">
        <f>STDEV(E192:E206)</f>
        <v>5.1453239911942354</v>
      </c>
      <c r="N194" s="3">
        <f>STDEV(F192:F206)</f>
        <v>3.774068062924897</v>
      </c>
    </row>
    <row r="195" spans="1:14" x14ac:dyDescent="0.2">
      <c r="A195" t="s">
        <v>132</v>
      </c>
      <c r="B195">
        <v>4</v>
      </c>
      <c r="C195">
        <v>6</v>
      </c>
      <c r="D195">
        <v>257</v>
      </c>
      <c r="E195">
        <v>9</v>
      </c>
      <c r="F195">
        <v>19</v>
      </c>
      <c r="G195">
        <f t="shared" si="19"/>
        <v>295</v>
      </c>
      <c r="H195" t="s">
        <v>564</v>
      </c>
      <c r="I195" t="s">
        <v>200</v>
      </c>
      <c r="J195" s="3"/>
      <c r="K195" s="3"/>
      <c r="L195" s="3"/>
      <c r="M195" s="3"/>
      <c r="N195" s="3"/>
    </row>
    <row r="196" spans="1:14" x14ac:dyDescent="0.2">
      <c r="A196" t="s">
        <v>133</v>
      </c>
      <c r="B196">
        <v>5</v>
      </c>
      <c r="C196">
        <v>2</v>
      </c>
      <c r="D196">
        <v>250</v>
      </c>
      <c r="E196">
        <v>5</v>
      </c>
      <c r="F196">
        <v>33</v>
      </c>
      <c r="G196">
        <f t="shared" si="19"/>
        <v>295</v>
      </c>
      <c r="H196" t="s">
        <v>564</v>
      </c>
      <c r="J196" s="3"/>
      <c r="K196" s="3"/>
      <c r="L196" s="3"/>
      <c r="M196" s="3"/>
      <c r="N196" s="3"/>
    </row>
    <row r="197" spans="1:14" x14ac:dyDescent="0.2">
      <c r="A197" t="s">
        <v>134</v>
      </c>
      <c r="B197">
        <v>6</v>
      </c>
      <c r="C197">
        <v>5</v>
      </c>
      <c r="D197">
        <v>228</v>
      </c>
      <c r="E197">
        <v>22</v>
      </c>
      <c r="F197">
        <v>34</v>
      </c>
      <c r="G197">
        <f t="shared" si="19"/>
        <v>295</v>
      </c>
      <c r="H197" t="s">
        <v>564</v>
      </c>
      <c r="J197" s="3"/>
      <c r="K197" s="3"/>
      <c r="L197" s="3"/>
      <c r="M197" s="3"/>
      <c r="N197" s="3"/>
    </row>
    <row r="198" spans="1:14" x14ac:dyDescent="0.2">
      <c r="A198" t="s">
        <v>135</v>
      </c>
      <c r="B198">
        <v>5</v>
      </c>
      <c r="C198">
        <v>4</v>
      </c>
      <c r="D198">
        <v>252</v>
      </c>
      <c r="E198">
        <v>3</v>
      </c>
      <c r="F198">
        <v>32</v>
      </c>
      <c r="G198">
        <f t="shared" si="19"/>
        <v>296</v>
      </c>
      <c r="H198" t="s">
        <v>564</v>
      </c>
      <c r="J198" s="3"/>
      <c r="K198" s="3"/>
      <c r="L198" s="3"/>
      <c r="M198" s="3"/>
      <c r="N198" s="3"/>
    </row>
    <row r="199" spans="1:14" x14ac:dyDescent="0.2">
      <c r="A199" t="s">
        <v>136</v>
      </c>
      <c r="B199">
        <v>6</v>
      </c>
      <c r="C199">
        <v>3</v>
      </c>
      <c r="D199">
        <v>250</v>
      </c>
      <c r="E199">
        <v>4</v>
      </c>
      <c r="F199">
        <v>33</v>
      </c>
      <c r="G199">
        <f t="shared" si="19"/>
        <v>296</v>
      </c>
      <c r="H199" t="s">
        <v>564</v>
      </c>
      <c r="J199" s="3"/>
      <c r="K199" s="3"/>
      <c r="L199" s="3"/>
      <c r="M199" s="3"/>
      <c r="N199" s="3"/>
    </row>
    <row r="201" spans="1:14" x14ac:dyDescent="0.2">
      <c r="A201" t="s">
        <v>179</v>
      </c>
      <c r="B201">
        <v>6</v>
      </c>
      <c r="C201">
        <v>2</v>
      </c>
      <c r="D201">
        <v>251</v>
      </c>
      <c r="E201">
        <v>4</v>
      </c>
      <c r="F201">
        <v>32</v>
      </c>
      <c r="G201">
        <f t="shared" ref="G201:G206" si="20">SUM(B201:F201)</f>
        <v>295</v>
      </c>
      <c r="H201" t="s">
        <v>565</v>
      </c>
      <c r="J201" s="3"/>
      <c r="K201" s="3"/>
      <c r="L201" s="3"/>
      <c r="M201" s="3"/>
      <c r="N201" s="3"/>
    </row>
    <row r="202" spans="1:14" x14ac:dyDescent="0.2">
      <c r="A202" t="s">
        <v>180</v>
      </c>
      <c r="B202">
        <v>7</v>
      </c>
      <c r="C202">
        <v>8</v>
      </c>
      <c r="D202">
        <v>247</v>
      </c>
      <c r="E202">
        <v>2</v>
      </c>
      <c r="F202">
        <v>31</v>
      </c>
      <c r="G202">
        <f t="shared" si="20"/>
        <v>295</v>
      </c>
      <c r="H202" t="s">
        <v>565</v>
      </c>
      <c r="J202" s="3"/>
      <c r="K202" s="3"/>
      <c r="L202" s="3"/>
      <c r="M202" s="3"/>
      <c r="N202" s="3"/>
    </row>
    <row r="203" spans="1:14" x14ac:dyDescent="0.2">
      <c r="A203" t="s">
        <v>181</v>
      </c>
      <c r="B203">
        <v>5</v>
      </c>
      <c r="C203">
        <v>4</v>
      </c>
      <c r="D203">
        <v>249</v>
      </c>
      <c r="E203">
        <v>4</v>
      </c>
      <c r="F203">
        <v>33</v>
      </c>
      <c r="G203">
        <f t="shared" si="20"/>
        <v>295</v>
      </c>
      <c r="H203" t="s">
        <v>565</v>
      </c>
      <c r="J203" s="3"/>
      <c r="K203" s="3"/>
      <c r="L203" s="3"/>
      <c r="M203" s="3"/>
      <c r="N203" s="3"/>
    </row>
    <row r="204" spans="1:14" x14ac:dyDescent="0.2">
      <c r="A204" t="s">
        <v>182</v>
      </c>
      <c r="B204">
        <v>5</v>
      </c>
      <c r="C204">
        <v>1</v>
      </c>
      <c r="D204">
        <v>251</v>
      </c>
      <c r="E204">
        <v>6</v>
      </c>
      <c r="F204">
        <v>32</v>
      </c>
      <c r="G204">
        <f t="shared" si="20"/>
        <v>295</v>
      </c>
      <c r="H204" t="s">
        <v>565</v>
      </c>
      <c r="J204" s="3"/>
      <c r="K204" s="3"/>
      <c r="L204" s="3"/>
      <c r="M204" s="3"/>
      <c r="N204" s="3"/>
    </row>
    <row r="205" spans="1:14" x14ac:dyDescent="0.2">
      <c r="A205" t="s">
        <v>183</v>
      </c>
      <c r="B205">
        <v>7</v>
      </c>
      <c r="C205">
        <v>11</v>
      </c>
      <c r="D205">
        <v>236</v>
      </c>
      <c r="E205">
        <v>8</v>
      </c>
      <c r="F205">
        <v>32</v>
      </c>
      <c r="G205">
        <f t="shared" si="20"/>
        <v>294</v>
      </c>
      <c r="H205" t="s">
        <v>565</v>
      </c>
      <c r="J205" s="3"/>
      <c r="K205" s="3"/>
      <c r="L205" s="3"/>
      <c r="M205" s="3"/>
      <c r="N205" s="3"/>
    </row>
    <row r="206" spans="1:14" x14ac:dyDescent="0.2">
      <c r="A206" t="s">
        <v>184</v>
      </c>
      <c r="B206">
        <v>5</v>
      </c>
      <c r="C206">
        <v>6</v>
      </c>
      <c r="D206">
        <v>249</v>
      </c>
      <c r="E206">
        <v>3</v>
      </c>
      <c r="F206">
        <v>32</v>
      </c>
      <c r="G206">
        <f t="shared" si="20"/>
        <v>295</v>
      </c>
      <c r="H206" t="s">
        <v>565</v>
      </c>
      <c r="J206" s="3"/>
      <c r="K206" s="3"/>
      <c r="L206" s="3"/>
      <c r="M206" s="3"/>
      <c r="N206" s="3"/>
    </row>
    <row r="207" spans="1:14" x14ac:dyDescent="0.2">
      <c r="A207" s="1" t="s">
        <v>566</v>
      </c>
      <c r="B207" s="1">
        <f t="shared" ref="B207:G207" si="21">SUM(B192:B206)</f>
        <v>71</v>
      </c>
      <c r="C207" s="1">
        <f t="shared" si="21"/>
        <v>61</v>
      </c>
      <c r="D207" s="1">
        <f t="shared" si="21"/>
        <v>3217</v>
      </c>
      <c r="E207" s="1">
        <f t="shared" si="21"/>
        <v>80</v>
      </c>
      <c r="F207" s="1">
        <f t="shared" si="21"/>
        <v>404</v>
      </c>
      <c r="G207" s="1">
        <f t="shared" si="21"/>
        <v>3833</v>
      </c>
      <c r="H207" s="1" t="s">
        <v>591</v>
      </c>
    </row>
    <row r="208" spans="1:14" x14ac:dyDescent="0.2">
      <c r="A208" s="1"/>
      <c r="B208" s="15">
        <f>B207/G207</f>
        <v>1.8523349856509261E-2</v>
      </c>
      <c r="C208" s="15">
        <f>C207/G207</f>
        <v>1.5914427341507956E-2</v>
      </c>
      <c r="D208" s="15">
        <f>D207/G207</f>
        <v>0.83929037307591969</v>
      </c>
      <c r="E208" s="15">
        <f>E207/G207</f>
        <v>2.0871380120010434E-2</v>
      </c>
      <c r="F208" s="15">
        <f>F207/G207</f>
        <v>0.1054004696060527</v>
      </c>
      <c r="G208" s="1"/>
      <c r="H208" s="1"/>
    </row>
    <row r="209" spans="1:14" x14ac:dyDescent="0.2">
      <c r="A209" t="s">
        <v>96</v>
      </c>
      <c r="B209">
        <v>7</v>
      </c>
      <c r="C209">
        <v>5</v>
      </c>
      <c r="D209">
        <v>245</v>
      </c>
      <c r="E209">
        <v>2</v>
      </c>
      <c r="F209">
        <v>33</v>
      </c>
      <c r="G209">
        <f t="shared" ref="G209:G214" si="22">SUM(B209:F209)</f>
        <v>292</v>
      </c>
      <c r="H209" t="s">
        <v>563</v>
      </c>
      <c r="I209" t="s">
        <v>599</v>
      </c>
      <c r="J209" s="3"/>
      <c r="K209" s="3"/>
      <c r="L209" s="3"/>
      <c r="M209" s="3"/>
      <c r="N209" s="3"/>
    </row>
    <row r="210" spans="1:14" x14ac:dyDescent="0.2">
      <c r="A210" t="s">
        <v>97</v>
      </c>
      <c r="B210">
        <v>2</v>
      </c>
      <c r="C210">
        <v>5</v>
      </c>
      <c r="D210">
        <v>222</v>
      </c>
      <c r="E210">
        <v>26</v>
      </c>
      <c r="F210">
        <v>41</v>
      </c>
      <c r="G210">
        <f t="shared" si="22"/>
        <v>296</v>
      </c>
      <c r="H210" t="s">
        <v>563</v>
      </c>
      <c r="I210" s="16" t="s">
        <v>198</v>
      </c>
      <c r="J210" s="3">
        <f>AVERAGE(B209:B228)</f>
        <v>4.5555555555555554</v>
      </c>
      <c r="K210" s="3">
        <f>AVERAGE(C209:C228)</f>
        <v>10.666666666666666</v>
      </c>
      <c r="L210" s="3">
        <f>AVERAGE(D209:D228)</f>
        <v>239.44444444444446</v>
      </c>
      <c r="M210" s="3">
        <f>AVERAGE(E209:E228)</f>
        <v>6.9444444444444446</v>
      </c>
      <c r="N210" s="3">
        <f>AVERAGE(F209:F228)</f>
        <v>33.222222222222221</v>
      </c>
    </row>
    <row r="211" spans="1:14" x14ac:dyDescent="0.2">
      <c r="A211" t="s">
        <v>98</v>
      </c>
      <c r="B211">
        <v>7</v>
      </c>
      <c r="C211">
        <v>33</v>
      </c>
      <c r="D211">
        <v>221</v>
      </c>
      <c r="E211">
        <v>3</v>
      </c>
      <c r="F211">
        <v>32</v>
      </c>
      <c r="G211">
        <f t="shared" si="22"/>
        <v>296</v>
      </c>
      <c r="H211" t="s">
        <v>563</v>
      </c>
      <c r="I211" s="16" t="s">
        <v>199</v>
      </c>
      <c r="J211" s="3">
        <f>STDEV(B209:B228)</f>
        <v>2.5022865360499251</v>
      </c>
      <c r="K211" s="3">
        <f>STDEV(C209:C228)</f>
        <v>9.3052799686047951</v>
      </c>
      <c r="L211" s="3">
        <f>STDEV(D209:D228)</f>
        <v>11.576966087488106</v>
      </c>
      <c r="M211" s="3">
        <f>STDEV(E209:E228)</f>
        <v>5.7850946631354194</v>
      </c>
      <c r="N211" s="3">
        <f>STDEV(F209:F228)</f>
        <v>2.7128356242468881</v>
      </c>
    </row>
    <row r="212" spans="1:14" x14ac:dyDescent="0.2">
      <c r="A212" t="s">
        <v>99</v>
      </c>
      <c r="B212">
        <v>1</v>
      </c>
      <c r="C212">
        <v>4</v>
      </c>
      <c r="D212">
        <v>250</v>
      </c>
      <c r="E212">
        <v>4</v>
      </c>
      <c r="F212">
        <v>36</v>
      </c>
      <c r="G212">
        <f t="shared" si="22"/>
        <v>295</v>
      </c>
      <c r="H212" t="s">
        <v>563</v>
      </c>
      <c r="I212" s="16" t="s">
        <v>602</v>
      </c>
      <c r="J212" s="3"/>
      <c r="K212" s="3"/>
      <c r="L212" s="3"/>
      <c r="M212" s="3"/>
      <c r="N212" s="3"/>
    </row>
    <row r="213" spans="1:14" x14ac:dyDescent="0.2">
      <c r="A213" t="s">
        <v>100</v>
      </c>
      <c r="B213">
        <v>1</v>
      </c>
      <c r="C213">
        <v>6</v>
      </c>
      <c r="D213">
        <v>248</v>
      </c>
      <c r="E213">
        <v>5</v>
      </c>
      <c r="F213">
        <v>35</v>
      </c>
      <c r="G213">
        <f t="shared" si="22"/>
        <v>295</v>
      </c>
      <c r="H213" t="s">
        <v>563</v>
      </c>
      <c r="J213" s="3"/>
      <c r="K213" s="3"/>
      <c r="L213" s="3"/>
      <c r="M213" s="3"/>
      <c r="N213" s="3"/>
    </row>
    <row r="214" spans="1:14" x14ac:dyDescent="0.2">
      <c r="A214" t="s">
        <v>101</v>
      </c>
      <c r="B214">
        <v>1</v>
      </c>
      <c r="C214">
        <v>7</v>
      </c>
      <c r="D214">
        <v>247</v>
      </c>
      <c r="E214">
        <v>4</v>
      </c>
      <c r="F214">
        <v>35</v>
      </c>
      <c r="G214">
        <f t="shared" si="22"/>
        <v>294</v>
      </c>
      <c r="H214" t="s">
        <v>563</v>
      </c>
      <c r="J214" s="3"/>
      <c r="K214" s="3"/>
      <c r="L214" s="3"/>
      <c r="M214" s="3"/>
      <c r="N214" s="3"/>
    </row>
    <row r="216" spans="1:14" x14ac:dyDescent="0.2">
      <c r="A216" t="s">
        <v>137</v>
      </c>
      <c r="B216">
        <v>5</v>
      </c>
      <c r="C216">
        <v>17</v>
      </c>
      <c r="D216">
        <v>232</v>
      </c>
      <c r="E216">
        <v>6</v>
      </c>
      <c r="F216">
        <v>30</v>
      </c>
      <c r="G216">
        <f t="shared" ref="G216:G221" si="23">SUM(B216:F216)</f>
        <v>290</v>
      </c>
      <c r="H216" t="s">
        <v>564</v>
      </c>
      <c r="J216" s="3"/>
      <c r="K216" s="3"/>
      <c r="L216" s="3"/>
      <c r="M216" s="3"/>
      <c r="N216" s="3"/>
    </row>
    <row r="217" spans="1:14" x14ac:dyDescent="0.2">
      <c r="A217" t="s">
        <v>138</v>
      </c>
      <c r="B217">
        <v>4</v>
      </c>
      <c r="C217">
        <v>17</v>
      </c>
      <c r="D217">
        <v>239</v>
      </c>
      <c r="E217">
        <v>3</v>
      </c>
      <c r="F217">
        <v>31</v>
      </c>
      <c r="G217">
        <f t="shared" si="23"/>
        <v>294</v>
      </c>
      <c r="H217" t="s">
        <v>564</v>
      </c>
      <c r="J217" s="3"/>
      <c r="K217" s="3"/>
      <c r="L217" s="3"/>
      <c r="M217" s="3"/>
      <c r="N217" s="3"/>
    </row>
    <row r="218" spans="1:14" x14ac:dyDescent="0.2">
      <c r="A218" t="s">
        <v>139</v>
      </c>
      <c r="B218">
        <v>4</v>
      </c>
      <c r="C218">
        <v>12</v>
      </c>
      <c r="D218">
        <v>243</v>
      </c>
      <c r="E218">
        <v>5</v>
      </c>
      <c r="F218">
        <v>32</v>
      </c>
      <c r="G218">
        <f t="shared" si="23"/>
        <v>296</v>
      </c>
      <c r="H218" t="s">
        <v>564</v>
      </c>
      <c r="J218" s="3"/>
      <c r="K218" s="3"/>
      <c r="L218" s="3"/>
      <c r="M218" s="3"/>
      <c r="N218" s="3"/>
    </row>
    <row r="219" spans="1:14" x14ac:dyDescent="0.2">
      <c r="A219" t="s">
        <v>140</v>
      </c>
      <c r="B219">
        <v>6</v>
      </c>
      <c r="C219">
        <v>4</v>
      </c>
      <c r="D219">
        <v>241</v>
      </c>
      <c r="E219">
        <v>10</v>
      </c>
      <c r="F219">
        <v>35</v>
      </c>
      <c r="G219">
        <f t="shared" si="23"/>
        <v>296</v>
      </c>
      <c r="H219" t="s">
        <v>564</v>
      </c>
      <c r="J219" s="3"/>
      <c r="K219" s="3"/>
      <c r="L219" s="3"/>
      <c r="M219" s="3"/>
      <c r="N219" s="3"/>
    </row>
    <row r="220" spans="1:14" x14ac:dyDescent="0.2">
      <c r="A220" t="s">
        <v>141</v>
      </c>
      <c r="B220">
        <v>5</v>
      </c>
      <c r="C220">
        <v>7</v>
      </c>
      <c r="D220">
        <v>247</v>
      </c>
      <c r="E220">
        <v>4</v>
      </c>
      <c r="F220">
        <v>31</v>
      </c>
      <c r="G220">
        <f t="shared" si="23"/>
        <v>294</v>
      </c>
      <c r="H220" t="s">
        <v>564</v>
      </c>
      <c r="J220" s="3"/>
      <c r="K220" s="3"/>
      <c r="L220" s="3"/>
      <c r="M220" s="3"/>
      <c r="N220" s="3"/>
    </row>
    <row r="221" spans="1:14" x14ac:dyDescent="0.2">
      <c r="A221" t="s">
        <v>142</v>
      </c>
      <c r="B221">
        <v>4</v>
      </c>
      <c r="C221">
        <v>4</v>
      </c>
      <c r="D221">
        <v>249</v>
      </c>
      <c r="E221">
        <v>6</v>
      </c>
      <c r="F221">
        <v>33</v>
      </c>
      <c r="G221">
        <f t="shared" si="23"/>
        <v>296</v>
      </c>
      <c r="H221" t="s">
        <v>564</v>
      </c>
      <c r="J221" s="3"/>
      <c r="K221" s="3"/>
      <c r="L221" s="3"/>
      <c r="M221" s="3"/>
      <c r="N221" s="3"/>
    </row>
    <row r="223" spans="1:14" x14ac:dyDescent="0.2">
      <c r="A223" t="s">
        <v>185</v>
      </c>
      <c r="B223">
        <v>11</v>
      </c>
      <c r="C223">
        <v>34</v>
      </c>
      <c r="D223">
        <v>213</v>
      </c>
      <c r="E223">
        <v>6</v>
      </c>
      <c r="F223">
        <v>30</v>
      </c>
      <c r="G223">
        <f t="shared" ref="G223:G228" si="24">SUM(B223:F223)</f>
        <v>294</v>
      </c>
      <c r="H223" t="s">
        <v>565</v>
      </c>
      <c r="J223" s="3"/>
      <c r="K223" s="3"/>
      <c r="L223" s="3"/>
      <c r="M223" s="3"/>
      <c r="N223" s="3"/>
    </row>
    <row r="224" spans="1:14" x14ac:dyDescent="0.2">
      <c r="A224" t="s">
        <v>186</v>
      </c>
      <c r="B224">
        <v>4</v>
      </c>
      <c r="C224">
        <v>6</v>
      </c>
      <c r="D224">
        <v>247</v>
      </c>
      <c r="E224">
        <v>6</v>
      </c>
      <c r="F224">
        <v>32</v>
      </c>
      <c r="G224">
        <f t="shared" si="24"/>
        <v>295</v>
      </c>
      <c r="H224" t="s">
        <v>565</v>
      </c>
      <c r="J224" s="3"/>
      <c r="K224" s="3"/>
      <c r="L224" s="3"/>
      <c r="M224" s="3"/>
      <c r="N224" s="3"/>
    </row>
    <row r="225" spans="1:14" x14ac:dyDescent="0.2">
      <c r="A225" t="s">
        <v>187</v>
      </c>
      <c r="B225">
        <v>4</v>
      </c>
      <c r="C225">
        <v>4</v>
      </c>
      <c r="D225">
        <v>250</v>
      </c>
      <c r="E225">
        <v>6</v>
      </c>
      <c r="F225">
        <v>32</v>
      </c>
      <c r="G225">
        <f t="shared" si="24"/>
        <v>296</v>
      </c>
      <c r="H225" t="s">
        <v>565</v>
      </c>
      <c r="J225" s="3"/>
      <c r="K225" s="3"/>
      <c r="L225" s="3"/>
      <c r="M225" s="3"/>
      <c r="N225" s="3"/>
    </row>
    <row r="226" spans="1:14" x14ac:dyDescent="0.2">
      <c r="A226" t="s">
        <v>188</v>
      </c>
      <c r="B226">
        <v>4</v>
      </c>
      <c r="C226">
        <v>5</v>
      </c>
      <c r="D226">
        <v>249</v>
      </c>
      <c r="E226">
        <v>6</v>
      </c>
      <c r="F226">
        <v>32</v>
      </c>
      <c r="G226">
        <f t="shared" si="24"/>
        <v>296</v>
      </c>
      <c r="H226" t="s">
        <v>565</v>
      </c>
      <c r="J226" s="3"/>
      <c r="K226" s="3"/>
      <c r="L226" s="3"/>
      <c r="M226" s="3"/>
      <c r="N226" s="3"/>
    </row>
    <row r="227" spans="1:14" x14ac:dyDescent="0.2">
      <c r="A227" t="s">
        <v>189</v>
      </c>
      <c r="B227">
        <v>6</v>
      </c>
      <c r="C227">
        <v>12</v>
      </c>
      <c r="D227">
        <v>241</v>
      </c>
      <c r="E227">
        <v>6</v>
      </c>
      <c r="F227">
        <v>32</v>
      </c>
      <c r="G227">
        <f t="shared" si="24"/>
        <v>297</v>
      </c>
      <c r="H227" t="s">
        <v>565</v>
      </c>
      <c r="J227" s="3"/>
      <c r="K227" s="3"/>
      <c r="L227" s="3"/>
      <c r="M227" s="3"/>
      <c r="N227" s="3"/>
    </row>
    <row r="228" spans="1:14" x14ac:dyDescent="0.2">
      <c r="A228" t="s">
        <v>190</v>
      </c>
      <c r="B228">
        <v>6</v>
      </c>
      <c r="C228">
        <v>10</v>
      </c>
      <c r="D228">
        <v>226</v>
      </c>
      <c r="E228">
        <v>17</v>
      </c>
      <c r="F228">
        <v>36</v>
      </c>
      <c r="G228">
        <f t="shared" si="24"/>
        <v>295</v>
      </c>
      <c r="H228" t="s">
        <v>565</v>
      </c>
      <c r="J228" s="3"/>
      <c r="K228" s="3"/>
      <c r="L228" s="3"/>
      <c r="M228" s="3"/>
      <c r="N228" s="3"/>
    </row>
    <row r="229" spans="1:14" x14ac:dyDescent="0.2">
      <c r="A229" s="1" t="s">
        <v>566</v>
      </c>
      <c r="B229" s="1">
        <f t="shared" ref="B229:G229" si="25">SUM(B209:B228)</f>
        <v>82</v>
      </c>
      <c r="C229" s="1">
        <f t="shared" si="25"/>
        <v>192</v>
      </c>
      <c r="D229" s="1">
        <f t="shared" si="25"/>
        <v>4310</v>
      </c>
      <c r="E229" s="1">
        <f t="shared" si="25"/>
        <v>125</v>
      </c>
      <c r="F229" s="1">
        <f t="shared" si="25"/>
        <v>598</v>
      </c>
      <c r="G229" s="1">
        <f t="shared" si="25"/>
        <v>5307</v>
      </c>
      <c r="H229" s="1" t="s">
        <v>592</v>
      </c>
      <c r="J229" s="3"/>
      <c r="K229" s="3"/>
      <c r="L229" s="3"/>
      <c r="M229" s="3"/>
      <c r="N229" s="3"/>
    </row>
    <row r="230" spans="1:14" x14ac:dyDescent="0.2">
      <c r="A230" s="1"/>
      <c r="B230" s="15">
        <f>B229/G229</f>
        <v>1.5451290748068589E-2</v>
      </c>
      <c r="C230" s="15">
        <f>C229/G229</f>
        <v>3.6178631995477668E-2</v>
      </c>
      <c r="D230" s="15">
        <f>D229/G229</f>
        <v>0.8121349161484831</v>
      </c>
      <c r="E230" s="15">
        <f>E229/G229</f>
        <v>2.3553796872055777E-2</v>
      </c>
      <c r="F230" s="15">
        <f>F229/G229</f>
        <v>0.11268136423591484</v>
      </c>
      <c r="G230" s="1"/>
      <c r="H230" s="1"/>
      <c r="J230" s="3"/>
      <c r="K230" s="3"/>
      <c r="L230" s="3"/>
      <c r="M230" s="3"/>
      <c r="N230" s="3"/>
    </row>
    <row r="231" spans="1:14" x14ac:dyDescent="0.2">
      <c r="A231" t="s">
        <v>143</v>
      </c>
      <c r="B231">
        <v>5</v>
      </c>
      <c r="C231">
        <v>5</v>
      </c>
      <c r="D231">
        <v>250</v>
      </c>
      <c r="E231">
        <v>3</v>
      </c>
      <c r="F231">
        <v>33</v>
      </c>
      <c r="G231">
        <f t="shared" ref="G231:G236" si="26">SUM(B231:F231)</f>
        <v>296</v>
      </c>
      <c r="H231" t="s">
        <v>564</v>
      </c>
      <c r="I231" t="s">
        <v>600</v>
      </c>
      <c r="J231" s="3"/>
      <c r="K231" s="3"/>
      <c r="L231" s="3"/>
      <c r="M231" s="3"/>
      <c r="N231" s="3"/>
    </row>
    <row r="232" spans="1:14" x14ac:dyDescent="0.2">
      <c r="A232" t="s">
        <v>144</v>
      </c>
      <c r="B232">
        <v>4</v>
      </c>
      <c r="C232">
        <v>6</v>
      </c>
      <c r="D232">
        <v>198</v>
      </c>
      <c r="E232">
        <v>40</v>
      </c>
      <c r="F232">
        <v>47</v>
      </c>
      <c r="G232">
        <f t="shared" si="26"/>
        <v>295</v>
      </c>
      <c r="H232" t="s">
        <v>564</v>
      </c>
      <c r="I232" s="16" t="s">
        <v>198</v>
      </c>
      <c r="J232" s="3">
        <f>AVERAGE(B231:B243)</f>
        <v>4.666666666666667</v>
      </c>
      <c r="K232" s="3">
        <f>AVERAGE(C231:C243)</f>
        <v>8</v>
      </c>
      <c r="L232" s="3">
        <f>AVERAGE(D231:D243)</f>
        <v>233.16666666666666</v>
      </c>
      <c r="M232" s="3">
        <f>AVERAGE(E231:E243)</f>
        <v>12.75</v>
      </c>
      <c r="N232" s="3">
        <f>AVERAGE(F231:F243)</f>
        <v>36.083333333333336</v>
      </c>
    </row>
    <row r="233" spans="1:14" x14ac:dyDescent="0.2">
      <c r="A233" t="s">
        <v>145</v>
      </c>
      <c r="B233">
        <v>4</v>
      </c>
      <c r="C233">
        <v>8</v>
      </c>
      <c r="D233">
        <v>228</v>
      </c>
      <c r="E233">
        <v>12</v>
      </c>
      <c r="F233">
        <v>37</v>
      </c>
      <c r="G233">
        <f t="shared" si="26"/>
        <v>289</v>
      </c>
      <c r="H233" t="s">
        <v>564</v>
      </c>
      <c r="I233" s="16" t="s">
        <v>199</v>
      </c>
      <c r="J233" s="3">
        <f>STDEV(B231:B243)</f>
        <v>0.7784989441615241</v>
      </c>
      <c r="K233" s="3">
        <f>STDEV(C231:C243)</f>
        <v>6.2522723141997814</v>
      </c>
      <c r="L233" s="3">
        <f>STDEV(D231:D243)</f>
        <v>14.288159963813225</v>
      </c>
      <c r="M233" s="3">
        <f>STDEV(E231:E243)</f>
        <v>10.720625829764705</v>
      </c>
      <c r="N233" s="3">
        <f>STDEV(F231:F243)</f>
        <v>4.0778410806194767</v>
      </c>
    </row>
    <row r="234" spans="1:14" x14ac:dyDescent="0.2">
      <c r="A234" t="s">
        <v>146</v>
      </c>
      <c r="B234">
        <v>4</v>
      </c>
      <c r="C234">
        <v>6</v>
      </c>
      <c r="D234">
        <v>248</v>
      </c>
      <c r="E234">
        <v>5</v>
      </c>
      <c r="F234">
        <v>33</v>
      </c>
      <c r="G234">
        <f t="shared" si="26"/>
        <v>296</v>
      </c>
      <c r="H234" t="s">
        <v>564</v>
      </c>
      <c r="I234" s="16" t="s">
        <v>203</v>
      </c>
      <c r="J234" s="3"/>
      <c r="K234" s="3"/>
      <c r="L234" s="3"/>
      <c r="M234" s="3"/>
      <c r="N234" s="3"/>
    </row>
    <row r="235" spans="1:14" x14ac:dyDescent="0.2">
      <c r="A235" t="s">
        <v>147</v>
      </c>
      <c r="B235">
        <v>6</v>
      </c>
      <c r="C235">
        <v>5</v>
      </c>
      <c r="D235">
        <v>246</v>
      </c>
      <c r="E235">
        <v>3</v>
      </c>
      <c r="F235">
        <v>33</v>
      </c>
      <c r="G235">
        <f t="shared" si="26"/>
        <v>293</v>
      </c>
      <c r="H235" t="s">
        <v>564</v>
      </c>
      <c r="J235" s="3"/>
      <c r="K235" s="3"/>
      <c r="L235" s="3"/>
      <c r="M235" s="3"/>
      <c r="N235" s="3"/>
    </row>
    <row r="236" spans="1:14" x14ac:dyDescent="0.2">
      <c r="A236" t="s">
        <v>148</v>
      </c>
      <c r="B236">
        <v>4</v>
      </c>
      <c r="C236">
        <v>6</v>
      </c>
      <c r="D236">
        <v>243</v>
      </c>
      <c r="E236">
        <v>9</v>
      </c>
      <c r="F236">
        <v>33</v>
      </c>
      <c r="G236">
        <f t="shared" si="26"/>
        <v>295</v>
      </c>
      <c r="H236" t="s">
        <v>564</v>
      </c>
      <c r="J236" s="3"/>
      <c r="K236" s="3"/>
      <c r="L236" s="3"/>
      <c r="M236" s="3"/>
      <c r="N236" s="3"/>
    </row>
    <row r="238" spans="1:14" x14ac:dyDescent="0.2">
      <c r="A238" t="s">
        <v>191</v>
      </c>
      <c r="B238">
        <v>4</v>
      </c>
      <c r="C238">
        <v>6</v>
      </c>
      <c r="D238">
        <v>233</v>
      </c>
      <c r="E238">
        <v>13</v>
      </c>
      <c r="F238">
        <v>38</v>
      </c>
      <c r="G238">
        <f t="shared" ref="G238:G243" si="27">SUM(B238:F238)</f>
        <v>294</v>
      </c>
      <c r="H238" t="s">
        <v>565</v>
      </c>
      <c r="J238" s="3"/>
      <c r="K238" s="3"/>
      <c r="L238" s="3"/>
      <c r="M238" s="3"/>
      <c r="N238" s="3"/>
    </row>
    <row r="239" spans="1:14" x14ac:dyDescent="0.2">
      <c r="A239" t="s">
        <v>192</v>
      </c>
      <c r="B239">
        <v>4</v>
      </c>
      <c r="C239">
        <v>11</v>
      </c>
      <c r="D239">
        <v>227</v>
      </c>
      <c r="E239">
        <v>16</v>
      </c>
      <c r="F239">
        <v>37</v>
      </c>
      <c r="G239">
        <f t="shared" si="27"/>
        <v>295</v>
      </c>
      <c r="H239" t="s">
        <v>565</v>
      </c>
      <c r="J239" s="3"/>
      <c r="K239" s="3"/>
      <c r="L239" s="3"/>
      <c r="M239" s="3"/>
      <c r="N239" s="3"/>
    </row>
    <row r="240" spans="1:14" x14ac:dyDescent="0.2">
      <c r="A240" t="s">
        <v>193</v>
      </c>
      <c r="B240">
        <v>5</v>
      </c>
      <c r="C240">
        <v>5</v>
      </c>
      <c r="D240">
        <v>237</v>
      </c>
      <c r="E240">
        <v>10</v>
      </c>
      <c r="F240">
        <v>38</v>
      </c>
      <c r="G240">
        <f t="shared" si="27"/>
        <v>295</v>
      </c>
      <c r="H240" t="s">
        <v>565</v>
      </c>
      <c r="J240" s="3"/>
      <c r="K240" s="3"/>
      <c r="L240" s="3"/>
      <c r="M240" s="3"/>
      <c r="N240" s="3"/>
    </row>
    <row r="241" spans="1:14" x14ac:dyDescent="0.2">
      <c r="A241" t="s">
        <v>194</v>
      </c>
      <c r="B241">
        <v>5</v>
      </c>
      <c r="C241">
        <v>7</v>
      </c>
      <c r="D241">
        <v>223</v>
      </c>
      <c r="E241">
        <v>26</v>
      </c>
      <c r="F241">
        <v>36</v>
      </c>
      <c r="G241">
        <f t="shared" si="27"/>
        <v>297</v>
      </c>
      <c r="H241" t="s">
        <v>565</v>
      </c>
      <c r="J241" s="3"/>
      <c r="K241" s="3"/>
      <c r="L241" s="3"/>
      <c r="M241" s="3"/>
      <c r="N241" s="3"/>
    </row>
    <row r="242" spans="1:14" x14ac:dyDescent="0.2">
      <c r="A242" t="s">
        <v>195</v>
      </c>
      <c r="B242">
        <v>6</v>
      </c>
      <c r="C242">
        <v>27</v>
      </c>
      <c r="D242">
        <v>227</v>
      </c>
      <c r="E242">
        <v>5</v>
      </c>
      <c r="F242">
        <v>32</v>
      </c>
      <c r="G242">
        <f t="shared" si="27"/>
        <v>297</v>
      </c>
      <c r="H242" t="s">
        <v>565</v>
      </c>
      <c r="J242" s="3"/>
      <c r="K242" s="3"/>
      <c r="L242" s="3"/>
      <c r="M242" s="3"/>
      <c r="N242" s="3"/>
    </row>
    <row r="243" spans="1:14" x14ac:dyDescent="0.2">
      <c r="A243" t="s">
        <v>196</v>
      </c>
      <c r="B243">
        <v>5</v>
      </c>
      <c r="C243">
        <v>4</v>
      </c>
      <c r="D243">
        <v>238</v>
      </c>
      <c r="E243">
        <v>11</v>
      </c>
      <c r="F243">
        <v>36</v>
      </c>
      <c r="G243">
        <f t="shared" si="27"/>
        <v>294</v>
      </c>
      <c r="H243" t="s">
        <v>565</v>
      </c>
      <c r="J243" s="3"/>
      <c r="K243" s="3"/>
      <c r="L243" s="3"/>
      <c r="M243" s="3"/>
      <c r="N243" s="3"/>
    </row>
    <row r="244" spans="1:14" x14ac:dyDescent="0.2">
      <c r="A244" s="1" t="s">
        <v>566</v>
      </c>
      <c r="B244" s="1">
        <f t="shared" ref="B244:G244" si="28">SUM(B231:B243)</f>
        <v>56</v>
      </c>
      <c r="C244" s="1">
        <f t="shared" si="28"/>
        <v>96</v>
      </c>
      <c r="D244" s="1">
        <f t="shared" si="28"/>
        <v>2798</v>
      </c>
      <c r="E244" s="1">
        <f t="shared" si="28"/>
        <v>153</v>
      </c>
      <c r="F244" s="1">
        <f t="shared" si="28"/>
        <v>433</v>
      </c>
      <c r="G244" s="1">
        <f t="shared" si="28"/>
        <v>3536</v>
      </c>
      <c r="H244" s="1" t="s">
        <v>593</v>
      </c>
      <c r="J244" s="3"/>
      <c r="K244" s="3"/>
      <c r="L244" s="3"/>
      <c r="M244" s="3"/>
      <c r="N244" s="3"/>
    </row>
    <row r="245" spans="1:14" x14ac:dyDescent="0.2">
      <c r="A245" s="1"/>
      <c r="B245" s="15">
        <f>B244/G244</f>
        <v>1.5837104072398189E-2</v>
      </c>
      <c r="C245" s="15">
        <f>C244/G244</f>
        <v>2.7149321266968326E-2</v>
      </c>
      <c r="D245" s="15">
        <f>D244/G244</f>
        <v>0.79128959276018096</v>
      </c>
      <c r="E245" s="15">
        <f>E244/G244</f>
        <v>4.3269230769230768E-2</v>
      </c>
      <c r="F245" s="15">
        <f>F244/G244</f>
        <v>0.12245475113122171</v>
      </c>
      <c r="G245" s="1"/>
      <c r="H245" s="1"/>
      <c r="J245" s="3"/>
      <c r="K245" s="3"/>
      <c r="L245" s="3"/>
      <c r="M245" s="3"/>
      <c r="N245" s="3"/>
    </row>
    <row r="246" spans="1:14" x14ac:dyDescent="0.2">
      <c r="J246" s="3"/>
      <c r="K246" s="3"/>
      <c r="L246" s="3"/>
      <c r="M246" s="3"/>
      <c r="N246" s="3"/>
    </row>
    <row r="247" spans="1:14" x14ac:dyDescent="0.2">
      <c r="A247" s="25" t="s">
        <v>571</v>
      </c>
      <c r="B247" s="25">
        <f t="shared" ref="B247:G247" si="29">SUM(B378,B328,B279)</f>
        <v>183</v>
      </c>
      <c r="C247" s="25">
        <f t="shared" si="29"/>
        <v>330</v>
      </c>
      <c r="D247" s="25">
        <f t="shared" si="29"/>
        <v>9416</v>
      </c>
      <c r="E247" s="25">
        <f t="shared" si="29"/>
        <v>321</v>
      </c>
      <c r="F247" s="25">
        <f t="shared" si="29"/>
        <v>1250</v>
      </c>
      <c r="G247" s="25">
        <f t="shared" si="29"/>
        <v>11500</v>
      </c>
      <c r="H247" s="25" t="s">
        <v>572</v>
      </c>
      <c r="I247" s="25"/>
      <c r="J247" s="25"/>
      <c r="K247" s="25"/>
      <c r="L247" s="25"/>
      <c r="M247" s="25"/>
      <c r="N247" s="25"/>
    </row>
    <row r="248" spans="1:14" x14ac:dyDescent="0.2">
      <c r="A248" s="25"/>
      <c r="B248" s="26">
        <f>B247/G247</f>
        <v>1.591304347826087E-2</v>
      </c>
      <c r="C248" s="26">
        <f>C247/G247</f>
        <v>2.8695652173913042E-2</v>
      </c>
      <c r="D248" s="26">
        <f>D247/G247</f>
        <v>0.81878260869565223</v>
      </c>
      <c r="E248" s="26">
        <f>E247/G247</f>
        <v>2.791304347826087E-2</v>
      </c>
      <c r="F248" s="26">
        <f>F247/G247</f>
        <v>0.10869565217391304</v>
      </c>
      <c r="G248" s="25"/>
      <c r="H248" s="25" t="s">
        <v>198</v>
      </c>
      <c r="I248" s="27">
        <f>AVERAGE(B330:B377,B281:B327,B264:B278)</f>
        <v>5.4909090909090912</v>
      </c>
      <c r="J248" s="27">
        <f>AVERAGE(C330:C377,C281:C327,C264:C278)</f>
        <v>7.1090909090909093</v>
      </c>
      <c r="K248" s="27">
        <f>AVERAGE(D330:D377,D281:D327,D264:D278)</f>
        <v>243.72727272727272</v>
      </c>
      <c r="L248" s="27">
        <f>AVERAGE(E330:E377,E281:E327,E264:E278)</f>
        <v>8.372727272727273</v>
      </c>
      <c r="M248" s="27">
        <f>AVERAGE(F330:F377,F281:F327,F264:F278)</f>
        <v>28.790909090909089</v>
      </c>
      <c r="N248" s="25"/>
    </row>
    <row r="249" spans="1:14" x14ac:dyDescent="0.2">
      <c r="A249" s="25"/>
      <c r="B249" s="25"/>
      <c r="C249" s="25"/>
      <c r="D249" s="25"/>
      <c r="E249" s="25"/>
      <c r="F249" s="25"/>
      <c r="G249" s="25"/>
      <c r="H249" s="25" t="s">
        <v>573</v>
      </c>
      <c r="I249" s="27">
        <f>STDEV(B330:B377,B281:B327,B264:B278)</f>
        <v>2.1914992335710011</v>
      </c>
      <c r="J249" s="27">
        <f>STDEV(C330:C377,C281:C327,C264:C278)</f>
        <v>6.7079925688380371</v>
      </c>
      <c r="K249" s="27">
        <f>STDEV(D330:D377,D281:D327,D264:D278)</f>
        <v>16.272286955710136</v>
      </c>
      <c r="L249" s="27">
        <f>STDEV(E330:E377,E281:E327,E264:E278)</f>
        <v>7.0851428619667747</v>
      </c>
      <c r="M249" s="27">
        <f>STDEV(F330:F377,F281:F327,F264:F278)</f>
        <v>6.826950713657272</v>
      </c>
      <c r="N249" s="25"/>
    </row>
    <row r="250" spans="1:14" x14ac:dyDescent="0.2">
      <c r="A250" s="25"/>
      <c r="B250" s="25"/>
      <c r="C250" s="25"/>
      <c r="D250" s="25"/>
      <c r="E250" s="25"/>
      <c r="F250" s="25"/>
      <c r="G250" s="25"/>
      <c r="H250" s="25" t="s">
        <v>603</v>
      </c>
      <c r="I250" s="25"/>
      <c r="J250" s="25"/>
      <c r="K250" s="25"/>
      <c r="L250" s="25"/>
      <c r="M250" s="25"/>
      <c r="N250" s="25"/>
    </row>
    <row r="251" spans="1:14" x14ac:dyDescent="0.2">
      <c r="A251" s="25"/>
      <c r="B251" s="25"/>
      <c r="C251" s="25"/>
      <c r="D251" s="25"/>
      <c r="E251" s="25"/>
      <c r="F251" s="25"/>
      <c r="G251" s="25"/>
      <c r="H251" s="25">
        <f>SUM(19+12+12+12+12+12+13+18+12)</f>
        <v>122</v>
      </c>
      <c r="I251" s="25"/>
      <c r="J251" s="25"/>
      <c r="K251" s="25"/>
      <c r="L251" s="25"/>
      <c r="M251" s="25"/>
      <c r="N251" s="25"/>
    </row>
    <row r="252" spans="1:14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1:14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</row>
    <row r="255" spans="1:14" x14ac:dyDescent="0.2">
      <c r="A255" s="28" t="s">
        <v>607</v>
      </c>
      <c r="B255" s="28">
        <f t="shared" ref="B255:G255" si="30">SUM(B231:B243,B209:B228,B192:B206,B176:B189,B161:B173,B146:B158,B131:B143,B108:B128,B90:B96,B76:B87,B61:B73,B48:B58,B33:B45,B18:B30,B3:B15)</f>
        <v>1764</v>
      </c>
      <c r="C255" s="28">
        <f t="shared" si="30"/>
        <v>1496</v>
      </c>
      <c r="D255" s="28">
        <f t="shared" si="30"/>
        <v>44122</v>
      </c>
      <c r="E255" s="28">
        <f t="shared" si="30"/>
        <v>1443</v>
      </c>
      <c r="F255" s="28">
        <f t="shared" si="30"/>
        <v>7580</v>
      </c>
      <c r="G255" s="28">
        <f t="shared" si="30"/>
        <v>56405</v>
      </c>
      <c r="H255" s="28" t="s">
        <v>609</v>
      </c>
      <c r="I255" s="28"/>
      <c r="J255" s="28"/>
      <c r="K255" s="28"/>
      <c r="L255" s="28"/>
      <c r="M255" s="28"/>
      <c r="N255" s="28"/>
    </row>
    <row r="256" spans="1:14" x14ac:dyDescent="0.2">
      <c r="A256" s="28"/>
      <c r="B256" s="29">
        <f>B255/G255</f>
        <v>3.1273823242620333E-2</v>
      </c>
      <c r="C256" s="29">
        <f>C255/G255</f>
        <v>2.6522471412108856E-2</v>
      </c>
      <c r="D256" s="29">
        <f>D255/G255</f>
        <v>0.78223561740980407</v>
      </c>
      <c r="E256" s="29">
        <f>E255/G255</f>
        <v>2.5582838400850988E-2</v>
      </c>
      <c r="F256" s="29">
        <f>F255/G255</f>
        <v>0.13438524953461572</v>
      </c>
      <c r="G256" s="28"/>
      <c r="H256" s="28" t="s">
        <v>198</v>
      </c>
      <c r="I256" s="30">
        <f>AVERAGE(B231:B243,B209:B228,B192:B206,B176:B189,B161:B173,B146:B158,B131:B143,B108:B128,B90:B96,B76:B87,B61:B73,B48:B58,B33:B45,B18:B30,B3:B15)</f>
        <v>9.1875</v>
      </c>
      <c r="J256" s="30">
        <f>AVERAGE(C231:C243,C209:C228,C192:C206,C176:C189,C161:C173,C146:C158,C131:C143,C108:C128,C90:C96,C76:C87,C61:C73,C48:C58,C33:C45,C18:C30,C3:C15)</f>
        <v>7.791666666666667</v>
      </c>
      <c r="K256" s="30">
        <f>AVERAGE(D231:D243,D209:D228,D192:D206,D176:D189,D161:D173,D146:D158,D131:D143,D108:D128,D90:D96,D76:D87,D61:D73,D48:D58,D33:D45,D18:D30,D3:D15)</f>
        <v>229.80208333333334</v>
      </c>
      <c r="L256" s="30">
        <f>AVERAGE(E231:E243,E209:E228,E192:E206,E176:E189,E161:E173,E146:E158,E131:E143,E108:E128,E90:E96,E76:E87,E61:E73,E48:E58,E33:E45,E18:E30,E3:E15)</f>
        <v>7.515625</v>
      </c>
      <c r="M256" s="30">
        <f>AVERAGE(F231:F243,F209:F228,F192:F206,F176:F189,F161:F173,F146:F158,F131:F143,F108:F128,F90:F96,F76:F87,F61:F73,F48:F58,F33:F45,F18:F30,F3:F15)</f>
        <v>39.479166666666664</v>
      </c>
      <c r="N256" s="28"/>
    </row>
    <row r="257" spans="1:14" x14ac:dyDescent="0.2">
      <c r="A257" s="28"/>
      <c r="B257" s="28"/>
      <c r="C257" s="28"/>
      <c r="D257" s="28"/>
      <c r="E257" s="28"/>
      <c r="F257" s="28"/>
      <c r="G257" s="28"/>
      <c r="H257" s="28" t="s">
        <v>199</v>
      </c>
      <c r="I257" s="30">
        <f>STDEV(B231:B243,B209:B228,B192:B206,B176:B189,B161:B173,B146:B158,B131:B143,B108:B128,B90:B96,B76:B87,B61:B73,B48:B58,B33:B45,B18:B30,B3:B15)</f>
        <v>20.465172816991295</v>
      </c>
      <c r="J257" s="30">
        <f>STDEV(C231:C243,C209:C228,C192:C206,C176:C189,C161:C173,C146:C158,C131:C143,C108:C128,C90:C96,C76:C87,C61:C73,C48:C58,C33:C45,C18:C30,C3:C15)</f>
        <v>7.26595254028173</v>
      </c>
      <c r="K257" s="30">
        <f>STDEV(D231:D243,D209:D228,D192:D206,D176:D189,D161:D173,D146:D158,D131:D143,D108:D128,D90:D96,D76:D87,D61:D73,D48:D58,D33:D45,D18:D30,D3:D15)</f>
        <v>45.539723133452952</v>
      </c>
      <c r="L257" s="30">
        <f>STDEV(E231:E243,E209:E228,E192:E206,E176:E189,E161:E173,E146:E158,E131:E143,E108:E128,E90:E96,E76:E87,E61:E73,E48:E58,E33:E45,E18:E30,E3:E15)</f>
        <v>6.8849761032561601</v>
      </c>
      <c r="M257" s="30">
        <f>STDEV(F231:F243,F209:F228,F192:F206,F176:F189,F161:F173,F146:F158,F131:F143,F108:F128,F90:F96,F76:F87,F61:F73,F48:F58,F33:F45,F18:F30,F3:F15)</f>
        <v>41.682916552062586</v>
      </c>
      <c r="N257" s="28"/>
    </row>
    <row r="258" spans="1:14" x14ac:dyDescent="0.2">
      <c r="A258" s="28"/>
      <c r="B258" s="28"/>
      <c r="C258" s="28"/>
      <c r="D258" s="28"/>
      <c r="E258" s="28"/>
      <c r="F258" s="28"/>
      <c r="G258" s="28"/>
      <c r="H258" s="28" t="s">
        <v>608</v>
      </c>
      <c r="I258" s="28"/>
      <c r="J258" s="28"/>
      <c r="K258" s="28"/>
      <c r="L258" s="28"/>
      <c r="M258" s="28"/>
      <c r="N258" s="28"/>
    </row>
    <row r="259" spans="1:14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1:14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1:14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1:14" x14ac:dyDescent="0.2">
      <c r="J262" s="3"/>
      <c r="K262" s="3"/>
      <c r="L262" s="3"/>
      <c r="M262" s="3"/>
      <c r="N262" s="3"/>
    </row>
    <row r="263" spans="1:14" ht="52" x14ac:dyDescent="0.25">
      <c r="A263" s="31" t="s">
        <v>584</v>
      </c>
      <c r="B263" s="32" t="s">
        <v>0</v>
      </c>
      <c r="C263" s="32" t="s">
        <v>1</v>
      </c>
      <c r="D263" s="32" t="s">
        <v>2</v>
      </c>
      <c r="E263" s="32" t="s">
        <v>3</v>
      </c>
      <c r="F263" s="32" t="s">
        <v>4</v>
      </c>
      <c r="G263" s="32" t="s">
        <v>206</v>
      </c>
      <c r="H263" s="32" t="s">
        <v>610</v>
      </c>
      <c r="I263" s="32"/>
      <c r="J263" s="33"/>
      <c r="K263" s="33"/>
      <c r="L263" s="33"/>
      <c r="M263" s="33"/>
      <c r="N263" s="33"/>
    </row>
    <row r="264" spans="1:14" x14ac:dyDescent="0.2">
      <c r="A264" t="s">
        <v>87</v>
      </c>
      <c r="B264">
        <v>5</v>
      </c>
      <c r="C264">
        <v>5</v>
      </c>
      <c r="D264">
        <v>260</v>
      </c>
      <c r="E264">
        <v>4</v>
      </c>
      <c r="F264">
        <v>21</v>
      </c>
      <c r="G264">
        <f t="shared" ref="G264:G279" si="31">SUM(B264:F264)</f>
        <v>295</v>
      </c>
      <c r="H264" t="s">
        <v>563</v>
      </c>
      <c r="I264" t="s">
        <v>581</v>
      </c>
      <c r="J264" s="3"/>
      <c r="K264" s="3"/>
      <c r="L264" s="3"/>
      <c r="M264" s="3"/>
      <c r="N264" s="3"/>
    </row>
    <row r="265" spans="1:14" x14ac:dyDescent="0.2">
      <c r="A265" t="s">
        <v>88</v>
      </c>
      <c r="B265">
        <v>5</v>
      </c>
      <c r="C265">
        <v>4</v>
      </c>
      <c r="D265">
        <v>265</v>
      </c>
      <c r="E265">
        <v>6</v>
      </c>
      <c r="F265">
        <v>17</v>
      </c>
      <c r="G265">
        <f t="shared" si="31"/>
        <v>297</v>
      </c>
      <c r="H265" t="s">
        <v>563</v>
      </c>
      <c r="I265" t="s">
        <v>198</v>
      </c>
      <c r="J265" s="3">
        <f>AVERAGE(B264:B278)</f>
        <v>4.2</v>
      </c>
      <c r="K265" s="3">
        <f>AVERAGE(C264:C278)</f>
        <v>6.8</v>
      </c>
      <c r="L265" s="3">
        <f>AVERAGE(D264:D278)</f>
        <v>251.13333333333333</v>
      </c>
      <c r="M265" s="3">
        <f>AVERAGE(E264:E278)</f>
        <v>6</v>
      </c>
      <c r="N265" s="3">
        <f>AVERAGE(F264:F278)</f>
        <v>26.933333333333334</v>
      </c>
    </row>
    <row r="266" spans="1:14" x14ac:dyDescent="0.2">
      <c r="A266" t="s">
        <v>89</v>
      </c>
      <c r="B266">
        <v>5</v>
      </c>
      <c r="C266">
        <v>4</v>
      </c>
      <c r="D266">
        <v>264</v>
      </c>
      <c r="E266">
        <v>6</v>
      </c>
      <c r="F266">
        <v>17</v>
      </c>
      <c r="G266">
        <f t="shared" si="31"/>
        <v>296</v>
      </c>
      <c r="H266" t="s">
        <v>563</v>
      </c>
      <c r="I266" t="s">
        <v>199</v>
      </c>
      <c r="J266" s="3">
        <f>STDEV(B264:B278)</f>
        <v>2.0071301473923975</v>
      </c>
      <c r="K266" s="3">
        <f>STDEV(C264:C278)</f>
        <v>7.4181245223150185</v>
      </c>
      <c r="L266" s="3">
        <f>STDEV(D264:D278)</f>
        <v>14.065493067720563</v>
      </c>
      <c r="M266" s="3">
        <f>STDEV(E264:E278)</f>
        <v>5.6694670951384083</v>
      </c>
      <c r="N266" s="3">
        <f>STDEV(F264:F278)</f>
        <v>8.8355343169876601</v>
      </c>
    </row>
    <row r="267" spans="1:14" x14ac:dyDescent="0.2">
      <c r="A267" t="s">
        <v>90</v>
      </c>
      <c r="B267" s="3">
        <v>5</v>
      </c>
      <c r="C267" s="3">
        <v>6</v>
      </c>
      <c r="D267" s="3">
        <v>262</v>
      </c>
      <c r="E267" s="3">
        <v>6</v>
      </c>
      <c r="F267" s="3">
        <v>17</v>
      </c>
      <c r="G267">
        <f t="shared" si="31"/>
        <v>296</v>
      </c>
      <c r="H267" t="s">
        <v>563</v>
      </c>
      <c r="I267" t="s">
        <v>568</v>
      </c>
      <c r="J267" s="3"/>
      <c r="K267" s="3"/>
      <c r="L267" s="3"/>
      <c r="M267" s="3"/>
      <c r="N267" s="3"/>
    </row>
    <row r="268" spans="1:14" x14ac:dyDescent="0.2">
      <c r="A268" t="s">
        <v>91</v>
      </c>
      <c r="B268">
        <v>5</v>
      </c>
      <c r="C268">
        <v>3</v>
      </c>
      <c r="D268">
        <v>264</v>
      </c>
      <c r="E268">
        <v>6</v>
      </c>
      <c r="F268">
        <v>18</v>
      </c>
      <c r="G268">
        <f t="shared" si="31"/>
        <v>296</v>
      </c>
      <c r="H268" t="s">
        <v>563</v>
      </c>
      <c r="J268" s="3"/>
      <c r="K268" s="3"/>
      <c r="L268" s="3"/>
      <c r="M268" s="3"/>
      <c r="N268" s="3"/>
    </row>
    <row r="269" spans="1:14" x14ac:dyDescent="0.2">
      <c r="A269" t="s">
        <v>92</v>
      </c>
      <c r="B269" s="3">
        <v>5</v>
      </c>
      <c r="C269" s="3">
        <v>9</v>
      </c>
      <c r="D269" s="3">
        <v>256</v>
      </c>
      <c r="E269" s="3">
        <v>5</v>
      </c>
      <c r="F269" s="3">
        <v>19</v>
      </c>
      <c r="G269">
        <f t="shared" si="31"/>
        <v>294</v>
      </c>
      <c r="H269" t="s">
        <v>563</v>
      </c>
      <c r="J269" s="3"/>
      <c r="K269" s="3"/>
      <c r="L269" s="3"/>
      <c r="M269" s="3"/>
      <c r="N269" s="3"/>
    </row>
    <row r="270" spans="1:14" x14ac:dyDescent="0.2">
      <c r="A270" t="s">
        <v>93</v>
      </c>
      <c r="B270">
        <v>4</v>
      </c>
      <c r="C270">
        <v>4</v>
      </c>
      <c r="D270">
        <v>265</v>
      </c>
      <c r="E270">
        <v>5</v>
      </c>
      <c r="F270">
        <v>18</v>
      </c>
      <c r="G270">
        <f t="shared" si="31"/>
        <v>296</v>
      </c>
      <c r="H270" t="s">
        <v>563</v>
      </c>
      <c r="J270" s="3"/>
      <c r="K270" s="3"/>
      <c r="L270" s="3"/>
      <c r="M270" s="3"/>
      <c r="N270" s="3"/>
    </row>
    <row r="271" spans="1:14" x14ac:dyDescent="0.2">
      <c r="A271" t="s">
        <v>94</v>
      </c>
      <c r="B271">
        <v>5</v>
      </c>
      <c r="C271">
        <v>3</v>
      </c>
      <c r="D271">
        <v>250</v>
      </c>
      <c r="E271">
        <v>3</v>
      </c>
      <c r="F271">
        <v>34</v>
      </c>
      <c r="G271">
        <f t="shared" si="31"/>
        <v>295</v>
      </c>
      <c r="H271" t="s">
        <v>563</v>
      </c>
      <c r="J271" s="3"/>
      <c r="K271" s="3"/>
      <c r="L271" s="3"/>
      <c r="M271" s="3"/>
      <c r="N271" s="3"/>
    </row>
    <row r="272" spans="1:14" x14ac:dyDescent="0.2">
      <c r="A272" t="s">
        <v>95</v>
      </c>
      <c r="B272">
        <v>5</v>
      </c>
      <c r="C272">
        <v>4</v>
      </c>
      <c r="D272">
        <v>248</v>
      </c>
      <c r="E272">
        <v>5</v>
      </c>
      <c r="F272">
        <v>31</v>
      </c>
      <c r="G272">
        <f t="shared" si="31"/>
        <v>293</v>
      </c>
      <c r="H272" t="s">
        <v>563</v>
      </c>
      <c r="J272" s="3"/>
      <c r="K272" s="3"/>
      <c r="L272" s="3"/>
      <c r="M272" s="3"/>
      <c r="N272" s="3"/>
    </row>
    <row r="273" spans="1:15" x14ac:dyDescent="0.2">
      <c r="A273" t="s">
        <v>96</v>
      </c>
      <c r="B273">
        <v>7</v>
      </c>
      <c r="C273">
        <v>5</v>
      </c>
      <c r="D273">
        <v>245</v>
      </c>
      <c r="E273">
        <v>2</v>
      </c>
      <c r="F273">
        <v>33</v>
      </c>
      <c r="G273">
        <f t="shared" si="31"/>
        <v>292</v>
      </c>
      <c r="H273" t="s">
        <v>563</v>
      </c>
      <c r="J273" s="3"/>
      <c r="K273" s="3"/>
      <c r="L273" s="3"/>
      <c r="M273" s="3"/>
      <c r="N273" s="3"/>
    </row>
    <row r="274" spans="1:15" x14ac:dyDescent="0.2">
      <c r="A274" t="s">
        <v>97</v>
      </c>
      <c r="B274">
        <v>2</v>
      </c>
      <c r="C274">
        <v>5</v>
      </c>
      <c r="D274">
        <v>222</v>
      </c>
      <c r="E274">
        <v>26</v>
      </c>
      <c r="F274">
        <v>41</v>
      </c>
      <c r="G274">
        <f t="shared" si="31"/>
        <v>296</v>
      </c>
      <c r="H274" t="s">
        <v>563</v>
      </c>
      <c r="J274" s="3"/>
      <c r="K274" s="3"/>
      <c r="L274" s="3"/>
      <c r="M274" s="3"/>
      <c r="N274" s="3"/>
    </row>
    <row r="275" spans="1:15" x14ac:dyDescent="0.2">
      <c r="A275" t="s">
        <v>98</v>
      </c>
      <c r="B275">
        <v>7</v>
      </c>
      <c r="C275">
        <v>33</v>
      </c>
      <c r="D275">
        <v>221</v>
      </c>
      <c r="E275">
        <v>3</v>
      </c>
      <c r="F275">
        <v>32</v>
      </c>
      <c r="G275">
        <f t="shared" si="31"/>
        <v>296</v>
      </c>
      <c r="H275" t="s">
        <v>563</v>
      </c>
      <c r="J275" s="3"/>
      <c r="K275" s="3"/>
      <c r="L275" s="3"/>
      <c r="M275" s="3"/>
      <c r="N275" s="3"/>
    </row>
    <row r="276" spans="1:15" x14ac:dyDescent="0.2">
      <c r="A276" t="s">
        <v>99</v>
      </c>
      <c r="B276">
        <v>1</v>
      </c>
      <c r="C276">
        <v>4</v>
      </c>
      <c r="D276">
        <v>250</v>
      </c>
      <c r="E276">
        <v>4</v>
      </c>
      <c r="F276">
        <v>36</v>
      </c>
      <c r="G276">
        <f t="shared" si="31"/>
        <v>295</v>
      </c>
      <c r="H276" t="s">
        <v>563</v>
      </c>
      <c r="J276" s="3"/>
      <c r="K276" s="3"/>
      <c r="L276" s="3"/>
      <c r="M276" s="3"/>
      <c r="N276" s="3"/>
    </row>
    <row r="277" spans="1:15" x14ac:dyDescent="0.2">
      <c r="A277" t="s">
        <v>100</v>
      </c>
      <c r="B277">
        <v>1</v>
      </c>
      <c r="C277">
        <v>6</v>
      </c>
      <c r="D277">
        <v>248</v>
      </c>
      <c r="E277">
        <v>5</v>
      </c>
      <c r="F277">
        <v>35</v>
      </c>
      <c r="G277">
        <f t="shared" si="31"/>
        <v>295</v>
      </c>
      <c r="H277" t="s">
        <v>563</v>
      </c>
      <c r="J277" s="3"/>
      <c r="K277" s="3"/>
      <c r="L277" s="3"/>
      <c r="M277" s="3"/>
      <c r="N277" s="3"/>
    </row>
    <row r="278" spans="1:15" x14ac:dyDescent="0.2">
      <c r="A278" t="s">
        <v>101</v>
      </c>
      <c r="B278">
        <v>1</v>
      </c>
      <c r="C278">
        <v>7</v>
      </c>
      <c r="D278">
        <v>247</v>
      </c>
      <c r="E278">
        <v>4</v>
      </c>
      <c r="F278">
        <v>35</v>
      </c>
      <c r="G278">
        <f t="shared" si="31"/>
        <v>294</v>
      </c>
      <c r="H278" t="s">
        <v>563</v>
      </c>
      <c r="J278" s="3"/>
      <c r="K278" s="3"/>
      <c r="L278" s="3"/>
      <c r="M278" s="3"/>
      <c r="N278" s="3"/>
    </row>
    <row r="279" spans="1:15" x14ac:dyDescent="0.2">
      <c r="A279" s="1" t="s">
        <v>566</v>
      </c>
      <c r="B279" s="1">
        <f>SUM(B266:B278)</f>
        <v>53</v>
      </c>
      <c r="C279" s="1">
        <f>SUM(C266:C278)</f>
        <v>93</v>
      </c>
      <c r="D279" s="1">
        <f>SUM(D266:D278)</f>
        <v>3242</v>
      </c>
      <c r="E279" s="1">
        <f>SUM(E266:E278)</f>
        <v>80</v>
      </c>
      <c r="F279" s="1">
        <f>SUM(F266:F278)</f>
        <v>366</v>
      </c>
      <c r="G279" s="1">
        <f t="shared" si="31"/>
        <v>3834</v>
      </c>
      <c r="H279" s="1" t="s">
        <v>563</v>
      </c>
      <c r="J279" s="3"/>
      <c r="K279" s="3"/>
      <c r="L279" s="3"/>
      <c r="M279" s="3"/>
      <c r="N279" s="3"/>
    </row>
    <row r="280" spans="1:15" x14ac:dyDescent="0.2">
      <c r="A280" s="1"/>
      <c r="B280" s="15">
        <f>B279/G279</f>
        <v>1.3823682837767345E-2</v>
      </c>
      <c r="C280" s="15">
        <f>C279/G279</f>
        <v>2.4256651017214397E-2</v>
      </c>
      <c r="D280" s="15">
        <f>D279/G279</f>
        <v>0.84559207094418365</v>
      </c>
      <c r="E280" s="15">
        <f>E279/G279</f>
        <v>2.0865936358894107E-2</v>
      </c>
      <c r="F280" s="15">
        <f>F279/G279</f>
        <v>9.5461658841940536E-2</v>
      </c>
      <c r="G280" s="1"/>
      <c r="H280" s="1"/>
      <c r="J280" s="3"/>
      <c r="K280" s="3"/>
      <c r="L280" s="3"/>
      <c r="M280" s="3"/>
      <c r="N280" s="3"/>
    </row>
    <row r="281" spans="1:15" x14ac:dyDescent="0.2">
      <c r="A281" t="s">
        <v>102</v>
      </c>
      <c r="B281">
        <v>4</v>
      </c>
      <c r="C281">
        <v>13</v>
      </c>
      <c r="D281">
        <v>256</v>
      </c>
      <c r="E281">
        <v>7</v>
      </c>
      <c r="F281">
        <v>16</v>
      </c>
      <c r="G281">
        <f t="shared" ref="G281:G300" si="32">SUM(B281:F281)</f>
        <v>296</v>
      </c>
      <c r="H281" t="s">
        <v>564</v>
      </c>
      <c r="I281" t="s">
        <v>582</v>
      </c>
      <c r="J281" s="3"/>
      <c r="K281" s="3"/>
      <c r="L281" s="3"/>
      <c r="M281" s="3"/>
      <c r="N281" s="3"/>
    </row>
    <row r="282" spans="1:15" x14ac:dyDescent="0.2">
      <c r="A282" t="s">
        <v>103</v>
      </c>
      <c r="B282">
        <v>14</v>
      </c>
      <c r="C282">
        <v>9</v>
      </c>
      <c r="D282">
        <v>232</v>
      </c>
      <c r="E282">
        <v>4</v>
      </c>
      <c r="F282">
        <v>35</v>
      </c>
      <c r="G282">
        <f t="shared" si="32"/>
        <v>294</v>
      </c>
      <c r="H282" t="s">
        <v>564</v>
      </c>
      <c r="I282" t="s">
        <v>198</v>
      </c>
      <c r="J282" s="3">
        <f>AVERAGE(B281:B327)</f>
        <v>5.5531914893617023</v>
      </c>
      <c r="K282" s="3">
        <f>AVERAGE(C281:C327)</f>
        <v>6.5531914893617023</v>
      </c>
      <c r="L282" s="3">
        <f>AVERAGE(D281:D327)</f>
        <v>243.10638297872342</v>
      </c>
      <c r="M282" s="3">
        <f>AVERAGE(E281:E327)</f>
        <v>8.2553191489361701</v>
      </c>
      <c r="N282" s="3">
        <f>AVERAGE(F281:F327)</f>
        <v>29.063829787234042</v>
      </c>
      <c r="O282" s="3"/>
    </row>
    <row r="283" spans="1:15" x14ac:dyDescent="0.2">
      <c r="A283" t="s">
        <v>104</v>
      </c>
      <c r="B283">
        <v>5</v>
      </c>
      <c r="C283">
        <v>6</v>
      </c>
      <c r="D283">
        <v>252</v>
      </c>
      <c r="E283">
        <v>11</v>
      </c>
      <c r="F283">
        <v>21</v>
      </c>
      <c r="G283">
        <f t="shared" si="32"/>
        <v>295</v>
      </c>
      <c r="H283" t="s">
        <v>564</v>
      </c>
      <c r="I283" t="s">
        <v>199</v>
      </c>
      <c r="J283" s="3">
        <f>STDEV(B281:B327)</f>
        <v>2.2244541161167168</v>
      </c>
      <c r="K283" s="3">
        <f>STDEV(C281:C327)</f>
        <v>5.0510804295727612</v>
      </c>
      <c r="L283" s="3">
        <f>STDEV(D281:D327)</f>
        <v>19.050543804349605</v>
      </c>
      <c r="M283" s="3">
        <f>STDEV(E281:E327)</f>
        <v>7.493382834806531</v>
      </c>
      <c r="N283" s="3">
        <f>STDEV(F281:F327)</f>
        <v>6.332813974842705</v>
      </c>
    </row>
    <row r="284" spans="1:15" x14ac:dyDescent="0.2">
      <c r="A284" t="s">
        <v>105</v>
      </c>
      <c r="B284">
        <v>4</v>
      </c>
      <c r="C284">
        <v>6</v>
      </c>
      <c r="D284">
        <v>263</v>
      </c>
      <c r="E284">
        <v>5</v>
      </c>
      <c r="F284">
        <v>17</v>
      </c>
      <c r="G284">
        <f t="shared" si="32"/>
        <v>295</v>
      </c>
      <c r="H284" t="s">
        <v>564</v>
      </c>
      <c r="I284" t="s">
        <v>569</v>
      </c>
      <c r="J284" s="3"/>
      <c r="K284" s="3"/>
      <c r="L284" s="3"/>
      <c r="M284" s="3"/>
      <c r="N284" s="3"/>
    </row>
    <row r="285" spans="1:15" x14ac:dyDescent="0.2">
      <c r="A285" t="s">
        <v>106</v>
      </c>
      <c r="B285">
        <v>15</v>
      </c>
      <c r="C285">
        <v>11</v>
      </c>
      <c r="D285">
        <v>143</v>
      </c>
      <c r="E285">
        <v>10</v>
      </c>
      <c r="F285">
        <v>27</v>
      </c>
      <c r="G285">
        <f t="shared" si="32"/>
        <v>206</v>
      </c>
      <c r="H285" t="s">
        <v>564</v>
      </c>
      <c r="J285" s="3"/>
      <c r="K285" s="3"/>
      <c r="L285" s="3"/>
      <c r="M285" s="3"/>
      <c r="N285" s="3"/>
    </row>
    <row r="286" spans="1:15" x14ac:dyDescent="0.2">
      <c r="A286" t="s">
        <v>107</v>
      </c>
      <c r="B286">
        <v>6</v>
      </c>
      <c r="C286">
        <v>3</v>
      </c>
      <c r="D286">
        <v>250</v>
      </c>
      <c r="E286">
        <v>11</v>
      </c>
      <c r="F286">
        <v>21</v>
      </c>
      <c r="G286">
        <f t="shared" si="32"/>
        <v>291</v>
      </c>
      <c r="H286" t="s">
        <v>564</v>
      </c>
      <c r="J286" s="3"/>
      <c r="K286" s="3"/>
      <c r="L286" s="3"/>
      <c r="M286" s="3"/>
      <c r="N286" s="3"/>
    </row>
    <row r="287" spans="1:15" x14ac:dyDescent="0.2">
      <c r="A287" t="s">
        <v>108</v>
      </c>
      <c r="B287">
        <v>4</v>
      </c>
      <c r="C287">
        <v>3</v>
      </c>
      <c r="D287">
        <v>254</v>
      </c>
      <c r="E287">
        <v>4</v>
      </c>
      <c r="F287">
        <v>29</v>
      </c>
      <c r="G287">
        <f t="shared" si="32"/>
        <v>294</v>
      </c>
      <c r="H287" t="s">
        <v>564</v>
      </c>
      <c r="J287" s="3"/>
      <c r="K287" s="3"/>
      <c r="L287" s="3"/>
      <c r="M287" s="3"/>
      <c r="N287" s="3"/>
    </row>
    <row r="288" spans="1:15" x14ac:dyDescent="0.2">
      <c r="A288" t="s">
        <v>109</v>
      </c>
      <c r="B288">
        <v>4</v>
      </c>
      <c r="C288">
        <v>0</v>
      </c>
      <c r="D288">
        <v>259</v>
      </c>
      <c r="E288">
        <v>4</v>
      </c>
      <c r="F288">
        <v>28</v>
      </c>
      <c r="G288">
        <f t="shared" si="32"/>
        <v>295</v>
      </c>
      <c r="H288" t="s">
        <v>564</v>
      </c>
      <c r="J288" s="3"/>
      <c r="K288" s="3"/>
      <c r="L288" s="3"/>
      <c r="M288" s="3"/>
      <c r="N288" s="3"/>
    </row>
    <row r="289" spans="1:14" x14ac:dyDescent="0.2">
      <c r="A289" t="s">
        <v>110</v>
      </c>
      <c r="B289">
        <v>4</v>
      </c>
      <c r="C289">
        <v>5</v>
      </c>
      <c r="D289">
        <v>254</v>
      </c>
      <c r="E289">
        <v>4</v>
      </c>
      <c r="F289">
        <v>28</v>
      </c>
      <c r="G289">
        <f t="shared" si="32"/>
        <v>295</v>
      </c>
      <c r="H289" t="s">
        <v>564</v>
      </c>
      <c r="J289" s="3"/>
      <c r="K289" s="3"/>
      <c r="L289" s="3"/>
      <c r="M289" s="3"/>
      <c r="N289" s="3"/>
    </row>
    <row r="290" spans="1:14" x14ac:dyDescent="0.2">
      <c r="A290" t="s">
        <v>111</v>
      </c>
      <c r="B290">
        <v>4</v>
      </c>
      <c r="C290">
        <v>4</v>
      </c>
      <c r="D290">
        <v>256</v>
      </c>
      <c r="E290">
        <v>4</v>
      </c>
      <c r="F290">
        <v>28</v>
      </c>
      <c r="G290">
        <f t="shared" si="32"/>
        <v>296</v>
      </c>
      <c r="H290" t="s">
        <v>564</v>
      </c>
      <c r="J290" s="3"/>
      <c r="K290" s="3"/>
      <c r="L290" s="3"/>
      <c r="M290" s="3"/>
      <c r="N290" s="3"/>
    </row>
    <row r="291" spans="1:14" x14ac:dyDescent="0.2">
      <c r="A291" t="s">
        <v>112</v>
      </c>
      <c r="B291">
        <v>5</v>
      </c>
      <c r="C291">
        <v>4</v>
      </c>
      <c r="D291">
        <v>251</v>
      </c>
      <c r="E291">
        <v>5</v>
      </c>
      <c r="F291">
        <v>30</v>
      </c>
      <c r="G291">
        <f t="shared" si="32"/>
        <v>295</v>
      </c>
      <c r="H291" t="s">
        <v>564</v>
      </c>
      <c r="J291" s="3"/>
      <c r="K291" s="3"/>
      <c r="L291" s="3"/>
      <c r="M291" s="3"/>
      <c r="N291" s="3"/>
    </row>
    <row r="292" spans="1:14" x14ac:dyDescent="0.2">
      <c r="A292" t="s">
        <v>113</v>
      </c>
      <c r="B292">
        <v>8</v>
      </c>
      <c r="C292">
        <v>17</v>
      </c>
      <c r="D292">
        <v>238</v>
      </c>
      <c r="E292">
        <v>4</v>
      </c>
      <c r="F292">
        <v>29</v>
      </c>
      <c r="G292">
        <f t="shared" si="32"/>
        <v>296</v>
      </c>
      <c r="H292" t="s">
        <v>564</v>
      </c>
      <c r="J292" s="3"/>
      <c r="K292" s="3"/>
      <c r="L292" s="3"/>
      <c r="M292" s="3"/>
      <c r="N292" s="3"/>
    </row>
    <row r="293" spans="1:14" x14ac:dyDescent="0.2">
      <c r="A293" t="s">
        <v>114</v>
      </c>
      <c r="B293">
        <v>6</v>
      </c>
      <c r="C293">
        <v>6</v>
      </c>
      <c r="D293">
        <v>263</v>
      </c>
      <c r="E293">
        <v>3</v>
      </c>
      <c r="F293">
        <v>18</v>
      </c>
      <c r="G293">
        <f t="shared" si="32"/>
        <v>296</v>
      </c>
      <c r="H293" t="s">
        <v>564</v>
      </c>
      <c r="J293" s="3"/>
      <c r="K293" s="3"/>
      <c r="L293" s="3"/>
      <c r="M293" s="3"/>
      <c r="N293" s="3"/>
    </row>
    <row r="294" spans="1:14" x14ac:dyDescent="0.2">
      <c r="A294" t="s">
        <v>115</v>
      </c>
      <c r="B294">
        <v>5</v>
      </c>
      <c r="C294">
        <v>4</v>
      </c>
      <c r="D294">
        <v>245</v>
      </c>
      <c r="E294">
        <v>20</v>
      </c>
      <c r="F294">
        <v>20</v>
      </c>
      <c r="G294">
        <f t="shared" si="32"/>
        <v>294</v>
      </c>
      <c r="H294" t="s">
        <v>564</v>
      </c>
      <c r="J294" s="3"/>
      <c r="K294" s="3"/>
      <c r="L294" s="3"/>
      <c r="M294" s="3"/>
      <c r="N294" s="3"/>
    </row>
    <row r="295" spans="1:14" x14ac:dyDescent="0.2">
      <c r="A295" t="s">
        <v>116</v>
      </c>
      <c r="B295">
        <v>9</v>
      </c>
      <c r="C295">
        <v>23</v>
      </c>
      <c r="D295">
        <v>220</v>
      </c>
      <c r="E295">
        <v>12</v>
      </c>
      <c r="F295">
        <v>20</v>
      </c>
      <c r="G295">
        <f t="shared" si="32"/>
        <v>284</v>
      </c>
      <c r="H295" t="s">
        <v>564</v>
      </c>
      <c r="J295" s="3"/>
      <c r="K295" s="3"/>
      <c r="L295" s="3"/>
      <c r="M295" s="3"/>
      <c r="N295" s="3"/>
    </row>
    <row r="296" spans="1:14" x14ac:dyDescent="0.2">
      <c r="A296" t="s">
        <v>117</v>
      </c>
      <c r="B296">
        <v>7</v>
      </c>
      <c r="C296">
        <v>5</v>
      </c>
      <c r="D296">
        <v>253</v>
      </c>
      <c r="E296">
        <v>11</v>
      </c>
      <c r="F296">
        <v>18</v>
      </c>
      <c r="G296">
        <f t="shared" si="32"/>
        <v>294</v>
      </c>
      <c r="H296" t="s">
        <v>564</v>
      </c>
      <c r="J296" s="3"/>
      <c r="K296" s="3"/>
      <c r="L296" s="3"/>
      <c r="M296" s="3"/>
      <c r="N296" s="3"/>
    </row>
    <row r="297" spans="1:14" x14ac:dyDescent="0.2">
      <c r="A297" t="s">
        <v>118</v>
      </c>
      <c r="B297">
        <v>5</v>
      </c>
      <c r="C297">
        <v>6</v>
      </c>
      <c r="D297">
        <v>245</v>
      </c>
      <c r="E297">
        <v>20</v>
      </c>
      <c r="F297">
        <v>20</v>
      </c>
      <c r="G297">
        <f t="shared" si="32"/>
        <v>296</v>
      </c>
      <c r="H297" t="s">
        <v>564</v>
      </c>
      <c r="J297" s="3"/>
      <c r="K297" s="3"/>
      <c r="L297" s="3"/>
      <c r="M297" s="3"/>
      <c r="N297" s="3"/>
    </row>
    <row r="298" spans="1:14" x14ac:dyDescent="0.2">
      <c r="A298" t="s">
        <v>119</v>
      </c>
      <c r="B298">
        <v>6</v>
      </c>
      <c r="C298">
        <v>11</v>
      </c>
      <c r="D298">
        <v>226</v>
      </c>
      <c r="E298">
        <v>29</v>
      </c>
      <c r="F298">
        <v>23</v>
      </c>
      <c r="G298">
        <f t="shared" si="32"/>
        <v>295</v>
      </c>
      <c r="H298" t="s">
        <v>564</v>
      </c>
      <c r="J298" s="3"/>
      <c r="K298" s="3"/>
      <c r="L298" s="3"/>
      <c r="M298" s="3"/>
      <c r="N298" s="3"/>
    </row>
    <row r="299" spans="1:14" x14ac:dyDescent="0.2">
      <c r="A299" t="s">
        <v>120</v>
      </c>
      <c r="B299">
        <v>5</v>
      </c>
      <c r="C299">
        <v>3</v>
      </c>
      <c r="D299">
        <v>254</v>
      </c>
      <c r="E299">
        <v>3</v>
      </c>
      <c r="F299">
        <v>30</v>
      </c>
      <c r="G299">
        <f t="shared" si="32"/>
        <v>295</v>
      </c>
      <c r="H299" t="s">
        <v>564</v>
      </c>
      <c r="J299" s="3"/>
      <c r="K299" s="3"/>
      <c r="L299" s="3"/>
      <c r="M299" s="3"/>
      <c r="N299" s="3"/>
    </row>
    <row r="300" spans="1:14" x14ac:dyDescent="0.2">
      <c r="A300" t="s">
        <v>121</v>
      </c>
      <c r="B300">
        <v>6</v>
      </c>
      <c r="C300">
        <v>9</v>
      </c>
      <c r="D300">
        <v>246</v>
      </c>
      <c r="E300">
        <v>4</v>
      </c>
      <c r="F300">
        <v>31</v>
      </c>
      <c r="G300">
        <f t="shared" si="32"/>
        <v>296</v>
      </c>
      <c r="H300" t="s">
        <v>564</v>
      </c>
      <c r="J300" s="3"/>
      <c r="K300" s="3"/>
      <c r="L300" s="3"/>
      <c r="M300" s="3"/>
      <c r="N300" s="3"/>
    </row>
    <row r="301" spans="1:14" x14ac:dyDescent="0.2">
      <c r="A301" t="s">
        <v>122</v>
      </c>
      <c r="B301">
        <v>5</v>
      </c>
      <c r="C301">
        <v>1</v>
      </c>
      <c r="D301">
        <v>254</v>
      </c>
      <c r="E301">
        <v>4</v>
      </c>
      <c r="F301">
        <v>31</v>
      </c>
      <c r="G301">
        <f t="shared" ref="G301:G365" si="33">SUM(B301:F301)</f>
        <v>295</v>
      </c>
      <c r="H301" t="s">
        <v>564</v>
      </c>
      <c r="J301" s="3"/>
      <c r="K301" s="3"/>
      <c r="L301" s="3"/>
      <c r="M301" s="3"/>
      <c r="N301" s="3"/>
    </row>
    <row r="302" spans="1:14" x14ac:dyDescent="0.2">
      <c r="A302" t="s">
        <v>123</v>
      </c>
      <c r="B302">
        <v>5</v>
      </c>
      <c r="C302">
        <v>18</v>
      </c>
      <c r="D302">
        <v>239</v>
      </c>
      <c r="E302">
        <v>3</v>
      </c>
      <c r="F302">
        <v>30</v>
      </c>
      <c r="G302">
        <f t="shared" si="33"/>
        <v>295</v>
      </c>
      <c r="H302" t="s">
        <v>564</v>
      </c>
      <c r="J302" s="3"/>
      <c r="K302" s="3"/>
      <c r="L302" s="3"/>
      <c r="M302" s="3"/>
      <c r="N302" s="3"/>
    </row>
    <row r="303" spans="1:14" x14ac:dyDescent="0.2">
      <c r="A303" t="s">
        <v>124</v>
      </c>
      <c r="B303">
        <v>8</v>
      </c>
      <c r="C303">
        <v>3</v>
      </c>
      <c r="D303">
        <v>247</v>
      </c>
      <c r="E303">
        <v>3</v>
      </c>
      <c r="F303">
        <v>35</v>
      </c>
      <c r="G303">
        <f t="shared" si="33"/>
        <v>296</v>
      </c>
      <c r="H303" t="s">
        <v>564</v>
      </c>
      <c r="J303" s="3"/>
      <c r="K303" s="3"/>
      <c r="L303" s="3"/>
      <c r="M303" s="3"/>
      <c r="N303" s="3"/>
    </row>
    <row r="304" spans="1:14" x14ac:dyDescent="0.2">
      <c r="A304" t="s">
        <v>125</v>
      </c>
      <c r="B304">
        <v>5</v>
      </c>
      <c r="C304">
        <v>2</v>
      </c>
      <c r="D304">
        <v>231</v>
      </c>
      <c r="E304">
        <v>19</v>
      </c>
      <c r="F304">
        <v>38</v>
      </c>
      <c r="G304">
        <f t="shared" si="33"/>
        <v>295</v>
      </c>
      <c r="H304" t="s">
        <v>564</v>
      </c>
      <c r="J304" s="3"/>
      <c r="K304" s="3"/>
      <c r="L304" s="3"/>
      <c r="M304" s="3"/>
      <c r="N304" s="3"/>
    </row>
    <row r="305" spans="1:14" x14ac:dyDescent="0.2">
      <c r="A305" t="s">
        <v>126</v>
      </c>
      <c r="B305">
        <v>6</v>
      </c>
      <c r="C305">
        <v>2</v>
      </c>
      <c r="D305">
        <v>247</v>
      </c>
      <c r="E305">
        <v>7</v>
      </c>
      <c r="F305">
        <v>32</v>
      </c>
      <c r="G305">
        <f t="shared" si="33"/>
        <v>294</v>
      </c>
      <c r="H305" t="s">
        <v>564</v>
      </c>
      <c r="J305" s="3"/>
      <c r="K305" s="3"/>
      <c r="L305" s="3"/>
      <c r="M305" s="3"/>
      <c r="N305" s="3"/>
    </row>
    <row r="306" spans="1:14" x14ac:dyDescent="0.2">
      <c r="A306" t="s">
        <v>127</v>
      </c>
      <c r="B306">
        <v>5</v>
      </c>
      <c r="C306">
        <v>6</v>
      </c>
      <c r="D306">
        <v>246</v>
      </c>
      <c r="E306">
        <v>6</v>
      </c>
      <c r="F306">
        <v>31</v>
      </c>
      <c r="G306">
        <f t="shared" si="33"/>
        <v>294</v>
      </c>
      <c r="H306" t="s">
        <v>564</v>
      </c>
      <c r="J306" s="3"/>
      <c r="K306" s="3"/>
      <c r="L306" s="3"/>
      <c r="M306" s="3"/>
      <c r="N306" s="3"/>
    </row>
    <row r="307" spans="1:14" x14ac:dyDescent="0.2">
      <c r="A307" t="s">
        <v>128</v>
      </c>
      <c r="B307">
        <v>5</v>
      </c>
      <c r="C307">
        <v>3</v>
      </c>
      <c r="D307">
        <v>250</v>
      </c>
      <c r="E307">
        <v>7</v>
      </c>
      <c r="F307">
        <v>29</v>
      </c>
      <c r="G307">
        <f t="shared" si="33"/>
        <v>294</v>
      </c>
      <c r="H307" t="s">
        <v>564</v>
      </c>
      <c r="J307" s="3"/>
      <c r="K307" s="3"/>
      <c r="L307" s="3"/>
      <c r="M307" s="3"/>
      <c r="N307" s="3"/>
    </row>
    <row r="308" spans="1:14" x14ac:dyDescent="0.2">
      <c r="A308" t="s">
        <v>129</v>
      </c>
      <c r="B308">
        <v>5</v>
      </c>
      <c r="C308">
        <v>1</v>
      </c>
      <c r="D308">
        <v>250</v>
      </c>
      <c r="E308">
        <v>5</v>
      </c>
      <c r="F308">
        <v>32</v>
      </c>
      <c r="G308">
        <f t="shared" si="33"/>
        <v>293</v>
      </c>
      <c r="H308" t="s">
        <v>564</v>
      </c>
      <c r="J308" s="3"/>
      <c r="K308" s="3"/>
      <c r="L308" s="3"/>
      <c r="M308" s="3"/>
      <c r="N308" s="3"/>
    </row>
    <row r="309" spans="1:14" x14ac:dyDescent="0.2">
      <c r="A309" t="s">
        <v>130</v>
      </c>
      <c r="B309">
        <v>5</v>
      </c>
      <c r="C309">
        <v>2</v>
      </c>
      <c r="D309">
        <v>252</v>
      </c>
      <c r="E309">
        <v>5</v>
      </c>
      <c r="F309">
        <v>30</v>
      </c>
      <c r="G309">
        <f t="shared" si="33"/>
        <v>294</v>
      </c>
      <c r="H309" t="s">
        <v>564</v>
      </c>
      <c r="J309" s="3"/>
      <c r="K309" s="3"/>
      <c r="L309" s="3"/>
      <c r="M309" s="3"/>
      <c r="N309" s="3"/>
    </row>
    <row r="310" spans="1:14" x14ac:dyDescent="0.2">
      <c r="A310" t="s">
        <v>131</v>
      </c>
      <c r="B310">
        <v>5</v>
      </c>
      <c r="C310">
        <v>5</v>
      </c>
      <c r="D310">
        <v>249</v>
      </c>
      <c r="E310">
        <v>5</v>
      </c>
      <c r="F310">
        <v>30</v>
      </c>
      <c r="G310">
        <f t="shared" si="33"/>
        <v>294</v>
      </c>
      <c r="H310" t="s">
        <v>564</v>
      </c>
      <c r="J310" s="3"/>
      <c r="K310" s="3"/>
      <c r="L310" s="3"/>
      <c r="M310" s="3"/>
      <c r="N310" s="3"/>
    </row>
    <row r="311" spans="1:14" x14ac:dyDescent="0.2">
      <c r="A311" t="s">
        <v>132</v>
      </c>
      <c r="B311">
        <v>4</v>
      </c>
      <c r="C311">
        <v>6</v>
      </c>
      <c r="D311">
        <v>257</v>
      </c>
      <c r="E311">
        <v>9</v>
      </c>
      <c r="F311">
        <v>19</v>
      </c>
      <c r="G311">
        <f t="shared" si="33"/>
        <v>295</v>
      </c>
      <c r="H311" t="s">
        <v>564</v>
      </c>
      <c r="J311" s="3"/>
      <c r="K311" s="3"/>
      <c r="L311" s="3"/>
      <c r="M311" s="3"/>
      <c r="N311" s="3"/>
    </row>
    <row r="312" spans="1:14" x14ac:dyDescent="0.2">
      <c r="A312" t="s">
        <v>133</v>
      </c>
      <c r="B312">
        <v>5</v>
      </c>
      <c r="C312">
        <v>2</v>
      </c>
      <c r="D312">
        <v>250</v>
      </c>
      <c r="E312">
        <v>5</v>
      </c>
      <c r="F312">
        <v>33</v>
      </c>
      <c r="G312">
        <f t="shared" si="33"/>
        <v>295</v>
      </c>
      <c r="H312" t="s">
        <v>564</v>
      </c>
      <c r="J312" s="3"/>
      <c r="K312" s="3"/>
      <c r="L312" s="3"/>
      <c r="M312" s="3"/>
      <c r="N312" s="3"/>
    </row>
    <row r="313" spans="1:14" x14ac:dyDescent="0.2">
      <c r="A313" t="s">
        <v>134</v>
      </c>
      <c r="B313">
        <v>6</v>
      </c>
      <c r="C313">
        <v>5</v>
      </c>
      <c r="D313">
        <v>228</v>
      </c>
      <c r="E313">
        <v>22</v>
      </c>
      <c r="F313">
        <v>34</v>
      </c>
      <c r="G313">
        <f t="shared" si="33"/>
        <v>295</v>
      </c>
      <c r="H313" t="s">
        <v>564</v>
      </c>
      <c r="J313" s="3"/>
      <c r="K313" s="3"/>
      <c r="L313" s="3"/>
      <c r="M313" s="3"/>
      <c r="N313" s="3"/>
    </row>
    <row r="314" spans="1:14" x14ac:dyDescent="0.2">
      <c r="A314" t="s">
        <v>135</v>
      </c>
      <c r="B314">
        <v>5</v>
      </c>
      <c r="C314">
        <v>4</v>
      </c>
      <c r="D314">
        <v>252</v>
      </c>
      <c r="E314">
        <v>3</v>
      </c>
      <c r="F314">
        <v>32</v>
      </c>
      <c r="G314">
        <f t="shared" si="33"/>
        <v>296</v>
      </c>
      <c r="H314" t="s">
        <v>564</v>
      </c>
      <c r="J314" s="3"/>
      <c r="K314" s="3"/>
      <c r="L314" s="3"/>
      <c r="M314" s="3"/>
      <c r="N314" s="3"/>
    </row>
    <row r="315" spans="1:14" x14ac:dyDescent="0.2">
      <c r="A315" t="s">
        <v>136</v>
      </c>
      <c r="B315">
        <v>6</v>
      </c>
      <c r="C315">
        <v>3</v>
      </c>
      <c r="D315">
        <v>250</v>
      </c>
      <c r="E315">
        <v>4</v>
      </c>
      <c r="F315">
        <v>33</v>
      </c>
      <c r="G315">
        <f t="shared" si="33"/>
        <v>296</v>
      </c>
      <c r="H315" t="s">
        <v>564</v>
      </c>
      <c r="J315" s="3"/>
      <c r="K315" s="3"/>
      <c r="L315" s="3"/>
      <c r="M315" s="3"/>
      <c r="N315" s="3"/>
    </row>
    <row r="316" spans="1:14" x14ac:dyDescent="0.2">
      <c r="A316" t="s">
        <v>137</v>
      </c>
      <c r="B316">
        <v>5</v>
      </c>
      <c r="C316">
        <v>17</v>
      </c>
      <c r="D316">
        <v>232</v>
      </c>
      <c r="E316">
        <v>6</v>
      </c>
      <c r="F316">
        <v>30</v>
      </c>
      <c r="G316">
        <f t="shared" si="33"/>
        <v>290</v>
      </c>
      <c r="H316" t="s">
        <v>564</v>
      </c>
      <c r="J316" s="3"/>
      <c r="K316" s="3"/>
      <c r="L316" s="3"/>
      <c r="M316" s="3"/>
      <c r="N316" s="3"/>
    </row>
    <row r="317" spans="1:14" x14ac:dyDescent="0.2">
      <c r="A317" t="s">
        <v>138</v>
      </c>
      <c r="B317">
        <v>4</v>
      </c>
      <c r="C317">
        <v>17</v>
      </c>
      <c r="D317">
        <v>239</v>
      </c>
      <c r="E317">
        <v>3</v>
      </c>
      <c r="F317">
        <v>31</v>
      </c>
      <c r="G317">
        <f t="shared" si="33"/>
        <v>294</v>
      </c>
      <c r="H317" t="s">
        <v>564</v>
      </c>
      <c r="J317" s="3"/>
      <c r="K317" s="3"/>
      <c r="L317" s="3"/>
      <c r="M317" s="3"/>
      <c r="N317" s="3"/>
    </row>
    <row r="318" spans="1:14" x14ac:dyDescent="0.2">
      <c r="A318" t="s">
        <v>139</v>
      </c>
      <c r="B318">
        <v>4</v>
      </c>
      <c r="C318">
        <v>12</v>
      </c>
      <c r="D318">
        <v>243</v>
      </c>
      <c r="E318">
        <v>5</v>
      </c>
      <c r="F318">
        <v>32</v>
      </c>
      <c r="G318">
        <f t="shared" si="33"/>
        <v>296</v>
      </c>
      <c r="H318" t="s">
        <v>564</v>
      </c>
      <c r="J318" s="3"/>
      <c r="K318" s="3"/>
      <c r="L318" s="3"/>
      <c r="M318" s="3"/>
      <c r="N318" s="3"/>
    </row>
    <row r="319" spans="1:14" x14ac:dyDescent="0.2">
      <c r="A319" t="s">
        <v>140</v>
      </c>
      <c r="B319">
        <v>6</v>
      </c>
      <c r="C319">
        <v>4</v>
      </c>
      <c r="D319">
        <v>241</v>
      </c>
      <c r="E319">
        <v>10</v>
      </c>
      <c r="F319">
        <v>35</v>
      </c>
      <c r="G319">
        <f t="shared" si="33"/>
        <v>296</v>
      </c>
      <c r="H319" t="s">
        <v>564</v>
      </c>
      <c r="J319" s="3"/>
      <c r="K319" s="3"/>
      <c r="L319" s="3"/>
      <c r="M319" s="3"/>
      <c r="N319" s="3"/>
    </row>
    <row r="320" spans="1:14" x14ac:dyDescent="0.2">
      <c r="A320" t="s">
        <v>141</v>
      </c>
      <c r="B320">
        <v>5</v>
      </c>
      <c r="C320">
        <v>7</v>
      </c>
      <c r="D320">
        <v>247</v>
      </c>
      <c r="E320">
        <v>4</v>
      </c>
      <c r="F320">
        <v>31</v>
      </c>
      <c r="G320">
        <f t="shared" si="33"/>
        <v>294</v>
      </c>
      <c r="H320" t="s">
        <v>564</v>
      </c>
      <c r="J320" s="3"/>
      <c r="K320" s="3"/>
      <c r="L320" s="3"/>
      <c r="M320" s="3"/>
      <c r="N320" s="3"/>
    </row>
    <row r="321" spans="1:14" x14ac:dyDescent="0.2">
      <c r="A321" t="s">
        <v>142</v>
      </c>
      <c r="B321">
        <v>4</v>
      </c>
      <c r="C321">
        <v>4</v>
      </c>
      <c r="D321">
        <v>249</v>
      </c>
      <c r="E321">
        <v>6</v>
      </c>
      <c r="F321">
        <v>33</v>
      </c>
      <c r="G321">
        <f t="shared" si="33"/>
        <v>296</v>
      </c>
      <c r="H321" t="s">
        <v>564</v>
      </c>
      <c r="J321" s="3"/>
      <c r="K321" s="3"/>
      <c r="L321" s="3"/>
      <c r="M321" s="3"/>
      <c r="N321" s="3"/>
    </row>
    <row r="322" spans="1:14" x14ac:dyDescent="0.2">
      <c r="A322" t="s">
        <v>143</v>
      </c>
      <c r="B322">
        <v>5</v>
      </c>
      <c r="C322">
        <v>5</v>
      </c>
      <c r="D322">
        <v>250</v>
      </c>
      <c r="E322">
        <v>3</v>
      </c>
      <c r="F322">
        <v>33</v>
      </c>
      <c r="G322">
        <f t="shared" si="33"/>
        <v>296</v>
      </c>
      <c r="H322" t="s">
        <v>564</v>
      </c>
      <c r="J322" s="3"/>
      <c r="K322" s="3"/>
      <c r="L322" s="3"/>
      <c r="M322" s="3"/>
      <c r="N322" s="3"/>
    </row>
    <row r="323" spans="1:14" x14ac:dyDescent="0.2">
      <c r="A323" t="s">
        <v>144</v>
      </c>
      <c r="B323">
        <v>4</v>
      </c>
      <c r="C323">
        <v>6</v>
      </c>
      <c r="D323">
        <v>198</v>
      </c>
      <c r="E323">
        <v>40</v>
      </c>
      <c r="F323">
        <v>47</v>
      </c>
      <c r="G323">
        <f t="shared" si="33"/>
        <v>295</v>
      </c>
      <c r="H323" t="s">
        <v>564</v>
      </c>
      <c r="J323" s="3"/>
      <c r="K323" s="3"/>
      <c r="L323" s="3"/>
      <c r="M323" s="3"/>
      <c r="N323" s="3"/>
    </row>
    <row r="324" spans="1:14" x14ac:dyDescent="0.2">
      <c r="A324" t="s">
        <v>145</v>
      </c>
      <c r="B324">
        <v>4</v>
      </c>
      <c r="C324">
        <v>8</v>
      </c>
      <c r="D324">
        <v>228</v>
      </c>
      <c r="E324">
        <v>12</v>
      </c>
      <c r="F324">
        <v>37</v>
      </c>
      <c r="G324">
        <f t="shared" si="33"/>
        <v>289</v>
      </c>
      <c r="H324" t="s">
        <v>564</v>
      </c>
      <c r="J324" s="3"/>
      <c r="K324" s="3"/>
      <c r="L324" s="3"/>
      <c r="M324" s="3"/>
      <c r="N324" s="3"/>
    </row>
    <row r="325" spans="1:14" x14ac:dyDescent="0.2">
      <c r="A325" t="s">
        <v>146</v>
      </c>
      <c r="B325">
        <v>4</v>
      </c>
      <c r="C325">
        <v>6</v>
      </c>
      <c r="D325">
        <v>248</v>
      </c>
      <c r="E325">
        <v>5</v>
      </c>
      <c r="F325">
        <v>33</v>
      </c>
      <c r="G325">
        <f t="shared" si="33"/>
        <v>296</v>
      </c>
      <c r="H325" t="s">
        <v>564</v>
      </c>
      <c r="J325" s="3"/>
      <c r="K325" s="3"/>
      <c r="L325" s="3"/>
      <c r="M325" s="3"/>
      <c r="N325" s="3"/>
    </row>
    <row r="326" spans="1:14" x14ac:dyDescent="0.2">
      <c r="A326" t="s">
        <v>147</v>
      </c>
      <c r="B326">
        <v>6</v>
      </c>
      <c r="C326">
        <v>5</v>
      </c>
      <c r="D326">
        <v>246</v>
      </c>
      <c r="E326">
        <v>3</v>
      </c>
      <c r="F326">
        <v>33</v>
      </c>
      <c r="G326">
        <f t="shared" si="33"/>
        <v>293</v>
      </c>
      <c r="H326" t="s">
        <v>564</v>
      </c>
      <c r="J326" s="3"/>
      <c r="K326" s="3"/>
      <c r="L326" s="3"/>
      <c r="M326" s="3"/>
      <c r="N326" s="3"/>
    </row>
    <row r="327" spans="1:14" x14ac:dyDescent="0.2">
      <c r="A327" t="s">
        <v>148</v>
      </c>
      <c r="B327">
        <v>4</v>
      </c>
      <c r="C327">
        <v>6</v>
      </c>
      <c r="D327">
        <v>243</v>
      </c>
      <c r="E327">
        <v>9</v>
      </c>
      <c r="F327">
        <v>33</v>
      </c>
      <c r="G327">
        <f t="shared" si="33"/>
        <v>295</v>
      </c>
      <c r="H327" t="s">
        <v>564</v>
      </c>
      <c r="J327" s="3"/>
      <c r="K327" s="3"/>
      <c r="L327" s="3"/>
      <c r="M327" s="3"/>
      <c r="N327" s="3"/>
    </row>
    <row r="328" spans="1:14" x14ac:dyDescent="0.2">
      <c r="A328" s="1" t="s">
        <v>566</v>
      </c>
      <c r="B328" s="1">
        <f>SUM(B315:B327)</f>
        <v>61</v>
      </c>
      <c r="C328" s="1">
        <f>SUM(C315:C327)</f>
        <v>100</v>
      </c>
      <c r="D328" s="1">
        <f>SUM(D315:D327)</f>
        <v>3114</v>
      </c>
      <c r="E328" s="1">
        <f>SUM(E315:E327)</f>
        <v>110</v>
      </c>
      <c r="F328" s="1">
        <f>SUM(F315:F327)</f>
        <v>441</v>
      </c>
      <c r="G328" s="1">
        <f t="shared" si="33"/>
        <v>3826</v>
      </c>
      <c r="H328" s="1" t="s">
        <v>564</v>
      </c>
      <c r="J328" s="3"/>
      <c r="K328" s="3"/>
      <c r="L328" s="3"/>
      <c r="M328" s="3"/>
      <c r="N328" s="3"/>
    </row>
    <row r="329" spans="1:14" x14ac:dyDescent="0.2">
      <c r="A329" s="1"/>
      <c r="B329" s="15">
        <f>B328/G328</f>
        <v>1.5943544171458442E-2</v>
      </c>
      <c r="C329" s="15">
        <f>C328/G328</f>
        <v>2.6136957658128592E-2</v>
      </c>
      <c r="D329" s="15">
        <f>D328/G328</f>
        <v>0.81390486147412444</v>
      </c>
      <c r="E329" s="15">
        <f>E328/G328</f>
        <v>2.8750653423941452E-2</v>
      </c>
      <c r="F329" s="15">
        <f>F328/G328</f>
        <v>0.1152639832723471</v>
      </c>
      <c r="G329" s="1"/>
      <c r="H329" s="1"/>
      <c r="J329" s="3"/>
      <c r="K329" s="3"/>
      <c r="L329" s="3"/>
      <c r="M329" s="3"/>
      <c r="N329" s="3"/>
    </row>
    <row r="330" spans="1:14" x14ac:dyDescent="0.2">
      <c r="A330" t="s">
        <v>149</v>
      </c>
      <c r="B330">
        <v>7</v>
      </c>
      <c r="C330">
        <v>8</v>
      </c>
      <c r="D330">
        <v>242</v>
      </c>
      <c r="E330">
        <v>9</v>
      </c>
      <c r="F330">
        <v>18</v>
      </c>
      <c r="G330">
        <f t="shared" si="33"/>
        <v>284</v>
      </c>
      <c r="H330" t="s">
        <v>565</v>
      </c>
      <c r="I330" t="s">
        <v>583</v>
      </c>
      <c r="J330" s="3"/>
      <c r="K330" s="3"/>
      <c r="L330" s="3"/>
      <c r="M330" s="3"/>
      <c r="N330" s="3"/>
    </row>
    <row r="331" spans="1:14" x14ac:dyDescent="0.2">
      <c r="A331" t="s">
        <v>150</v>
      </c>
      <c r="B331">
        <v>5</v>
      </c>
      <c r="C331">
        <v>5</v>
      </c>
      <c r="D331">
        <v>258</v>
      </c>
      <c r="E331">
        <v>8</v>
      </c>
      <c r="F331">
        <v>17</v>
      </c>
      <c r="G331">
        <f t="shared" si="33"/>
        <v>293</v>
      </c>
      <c r="H331" t="s">
        <v>565</v>
      </c>
      <c r="I331" t="s">
        <v>198</v>
      </c>
      <c r="J331" s="3">
        <f>AVERAGE(B330:B377)</f>
        <v>5.833333333333333</v>
      </c>
      <c r="K331" s="3">
        <f>AVERAGE(C330:C377)</f>
        <v>7.75</v>
      </c>
      <c r="L331" s="3">
        <f>AVERAGE(D330:D377)</f>
        <v>242.02083333333334</v>
      </c>
      <c r="M331" s="3">
        <f>AVERAGE(E330:E377)</f>
        <v>9.2291666666666661</v>
      </c>
      <c r="N331" s="3">
        <f>AVERAGE(F330:F377)</f>
        <v>29.104166666666668</v>
      </c>
    </row>
    <row r="332" spans="1:14" x14ac:dyDescent="0.2">
      <c r="A332" t="s">
        <v>151</v>
      </c>
      <c r="B332">
        <v>5</v>
      </c>
      <c r="C332">
        <v>5</v>
      </c>
      <c r="D332">
        <v>263</v>
      </c>
      <c r="E332">
        <v>6</v>
      </c>
      <c r="F332">
        <v>17</v>
      </c>
      <c r="G332">
        <f t="shared" si="33"/>
        <v>296</v>
      </c>
      <c r="H332" t="s">
        <v>565</v>
      </c>
      <c r="I332" t="s">
        <v>199</v>
      </c>
      <c r="J332" s="3">
        <f>STDEV(B330:B377)</f>
        <v>2.1070634333253326</v>
      </c>
      <c r="K332" s="3">
        <f>STDEV(C330:C377)</f>
        <v>7.888855592111665</v>
      </c>
      <c r="L332" s="3">
        <f>STDEV(D330:D377)</f>
        <v>13.382251795589838</v>
      </c>
      <c r="M332" s="3">
        <f>STDEV(E330:E377)</f>
        <v>7.0234851727352003</v>
      </c>
      <c r="N332" s="3">
        <f>STDEV(F330:F377)</f>
        <v>6.6564305281349156</v>
      </c>
    </row>
    <row r="333" spans="1:14" x14ac:dyDescent="0.2">
      <c r="A333" t="s">
        <v>152</v>
      </c>
      <c r="B333">
        <v>4</v>
      </c>
      <c r="C333">
        <v>4</v>
      </c>
      <c r="D333">
        <v>264</v>
      </c>
      <c r="E333">
        <v>6</v>
      </c>
      <c r="F333">
        <v>17</v>
      </c>
      <c r="G333">
        <f t="shared" si="33"/>
        <v>295</v>
      </c>
      <c r="H333" t="s">
        <v>565</v>
      </c>
      <c r="I333" t="s">
        <v>570</v>
      </c>
      <c r="J333" s="3"/>
      <c r="K333" s="3"/>
      <c r="L333" s="3"/>
      <c r="M333" s="3"/>
      <c r="N333" s="3"/>
    </row>
    <row r="334" spans="1:14" x14ac:dyDescent="0.2">
      <c r="A334" t="s">
        <v>153</v>
      </c>
      <c r="B334">
        <v>6</v>
      </c>
      <c r="C334">
        <v>4</v>
      </c>
      <c r="D334">
        <v>260</v>
      </c>
      <c r="E334">
        <v>5</v>
      </c>
      <c r="F334">
        <v>18</v>
      </c>
      <c r="G334">
        <f t="shared" si="33"/>
        <v>293</v>
      </c>
      <c r="H334" t="s">
        <v>565</v>
      </c>
      <c r="J334" s="3"/>
      <c r="K334" s="3"/>
      <c r="L334" s="3"/>
      <c r="M334" s="3"/>
      <c r="N334" s="3"/>
    </row>
    <row r="335" spans="1:14" x14ac:dyDescent="0.2">
      <c r="A335" t="s">
        <v>154</v>
      </c>
      <c r="B335">
        <v>8</v>
      </c>
      <c r="C335">
        <v>4</v>
      </c>
      <c r="D335">
        <v>250</v>
      </c>
      <c r="E335">
        <v>8</v>
      </c>
      <c r="F335">
        <v>22</v>
      </c>
      <c r="G335">
        <f t="shared" si="33"/>
        <v>292</v>
      </c>
      <c r="H335" t="s">
        <v>565</v>
      </c>
      <c r="J335" s="3"/>
      <c r="K335" s="3"/>
      <c r="L335" s="3"/>
      <c r="M335" s="3"/>
      <c r="N335" s="3"/>
    </row>
    <row r="336" spans="1:14" x14ac:dyDescent="0.2">
      <c r="A336" t="s">
        <v>155</v>
      </c>
      <c r="B336">
        <v>8</v>
      </c>
      <c r="C336">
        <v>3</v>
      </c>
      <c r="D336">
        <v>250</v>
      </c>
      <c r="E336">
        <v>4</v>
      </c>
      <c r="F336">
        <v>30</v>
      </c>
      <c r="G336">
        <f t="shared" si="33"/>
        <v>295</v>
      </c>
      <c r="H336" t="s">
        <v>565</v>
      </c>
      <c r="J336" s="3"/>
      <c r="K336" s="3"/>
      <c r="L336" s="3"/>
      <c r="M336" s="3"/>
      <c r="N336" s="3"/>
    </row>
    <row r="337" spans="1:14" x14ac:dyDescent="0.2">
      <c r="A337" t="s">
        <v>156</v>
      </c>
      <c r="B337">
        <v>5</v>
      </c>
      <c r="C337">
        <v>8</v>
      </c>
      <c r="D337">
        <v>244</v>
      </c>
      <c r="E337">
        <v>8</v>
      </c>
      <c r="F337">
        <v>31</v>
      </c>
      <c r="G337">
        <f t="shared" si="33"/>
        <v>296</v>
      </c>
      <c r="H337" t="s">
        <v>565</v>
      </c>
      <c r="J337" s="3"/>
      <c r="K337" s="3"/>
      <c r="L337" s="3"/>
      <c r="M337" s="3"/>
      <c r="N337" s="3"/>
    </row>
    <row r="338" spans="1:14" x14ac:dyDescent="0.2">
      <c r="A338" t="s">
        <v>157</v>
      </c>
      <c r="B338">
        <v>5</v>
      </c>
      <c r="C338">
        <v>3</v>
      </c>
      <c r="D338">
        <v>244</v>
      </c>
      <c r="E338">
        <v>8</v>
      </c>
      <c r="F338">
        <v>31</v>
      </c>
      <c r="G338">
        <f t="shared" si="33"/>
        <v>291</v>
      </c>
      <c r="H338" t="s">
        <v>565</v>
      </c>
      <c r="J338" s="3"/>
      <c r="K338" s="3"/>
      <c r="L338" s="3"/>
      <c r="M338" s="3"/>
      <c r="N338" s="3"/>
    </row>
    <row r="339" spans="1:14" x14ac:dyDescent="0.2">
      <c r="A339" t="s">
        <v>158</v>
      </c>
      <c r="B339">
        <v>11</v>
      </c>
      <c r="C339">
        <v>35</v>
      </c>
      <c r="D339">
        <v>206</v>
      </c>
      <c r="E339">
        <v>11</v>
      </c>
      <c r="F339">
        <v>32</v>
      </c>
      <c r="G339">
        <f t="shared" si="33"/>
        <v>295</v>
      </c>
      <c r="H339" t="s">
        <v>565</v>
      </c>
      <c r="J339" s="3"/>
      <c r="K339" s="3"/>
      <c r="L339" s="3"/>
      <c r="M339" s="3"/>
      <c r="N339" s="3"/>
    </row>
    <row r="340" spans="1:14" x14ac:dyDescent="0.2">
      <c r="A340" t="s">
        <v>159</v>
      </c>
      <c r="B340">
        <v>4</v>
      </c>
      <c r="C340">
        <v>3</v>
      </c>
      <c r="D340">
        <v>205</v>
      </c>
      <c r="E340">
        <v>40</v>
      </c>
      <c r="F340">
        <v>42</v>
      </c>
      <c r="G340">
        <f t="shared" si="33"/>
        <v>294</v>
      </c>
      <c r="H340" t="s">
        <v>565</v>
      </c>
      <c r="J340" s="3"/>
      <c r="K340" s="3"/>
      <c r="L340" s="3"/>
      <c r="M340" s="3"/>
      <c r="N340" s="3"/>
    </row>
    <row r="341" spans="1:14" x14ac:dyDescent="0.2">
      <c r="A341" t="s">
        <v>160</v>
      </c>
      <c r="B341">
        <v>5</v>
      </c>
      <c r="C341">
        <v>2</v>
      </c>
      <c r="D341">
        <v>252</v>
      </c>
      <c r="E341">
        <v>5</v>
      </c>
      <c r="F341">
        <v>31</v>
      </c>
      <c r="G341">
        <f t="shared" si="33"/>
        <v>295</v>
      </c>
      <c r="H341" t="s">
        <v>565</v>
      </c>
      <c r="J341" s="3"/>
      <c r="K341" s="3"/>
      <c r="L341" s="3"/>
      <c r="M341" s="3"/>
      <c r="N341" s="3"/>
    </row>
    <row r="342" spans="1:14" x14ac:dyDescent="0.2">
      <c r="A342" t="s">
        <v>161</v>
      </c>
      <c r="B342">
        <v>9</v>
      </c>
      <c r="C342">
        <v>22</v>
      </c>
      <c r="D342">
        <v>221</v>
      </c>
      <c r="E342">
        <v>23</v>
      </c>
      <c r="F342">
        <v>20</v>
      </c>
      <c r="G342">
        <f t="shared" si="33"/>
        <v>295</v>
      </c>
      <c r="H342" t="s">
        <v>565</v>
      </c>
      <c r="J342" s="3"/>
      <c r="K342" s="3"/>
      <c r="L342" s="3"/>
      <c r="M342" s="3"/>
      <c r="N342" s="3"/>
    </row>
    <row r="343" spans="1:14" x14ac:dyDescent="0.2">
      <c r="A343" t="s">
        <v>162</v>
      </c>
      <c r="B343">
        <v>5</v>
      </c>
      <c r="C343">
        <v>7</v>
      </c>
      <c r="D343">
        <v>240</v>
      </c>
      <c r="E343">
        <v>22</v>
      </c>
      <c r="F343">
        <v>18</v>
      </c>
      <c r="G343">
        <f t="shared" si="33"/>
        <v>292</v>
      </c>
      <c r="H343" t="s">
        <v>565</v>
      </c>
      <c r="J343" s="3"/>
      <c r="K343" s="3"/>
      <c r="L343" s="3"/>
      <c r="M343" s="3"/>
      <c r="N343" s="3"/>
    </row>
    <row r="344" spans="1:14" x14ac:dyDescent="0.2">
      <c r="A344" t="s">
        <v>163</v>
      </c>
      <c r="B344">
        <v>4</v>
      </c>
      <c r="C344">
        <v>4</v>
      </c>
      <c r="D344">
        <v>250</v>
      </c>
      <c r="E344">
        <v>6</v>
      </c>
      <c r="F344">
        <v>29</v>
      </c>
      <c r="G344">
        <f t="shared" si="33"/>
        <v>293</v>
      </c>
      <c r="H344" t="s">
        <v>565</v>
      </c>
      <c r="J344" s="3"/>
      <c r="K344" s="3"/>
      <c r="L344" s="3"/>
      <c r="M344" s="3"/>
      <c r="N344" s="3"/>
    </row>
    <row r="345" spans="1:14" x14ac:dyDescent="0.2">
      <c r="A345" t="s">
        <v>164</v>
      </c>
      <c r="B345">
        <v>5</v>
      </c>
      <c r="C345">
        <v>9</v>
      </c>
      <c r="D345">
        <v>250</v>
      </c>
      <c r="E345">
        <v>16</v>
      </c>
      <c r="F345">
        <v>16</v>
      </c>
      <c r="G345">
        <f t="shared" si="33"/>
        <v>296</v>
      </c>
      <c r="H345" t="s">
        <v>565</v>
      </c>
      <c r="J345" s="3"/>
      <c r="K345" s="3"/>
      <c r="L345" s="3"/>
      <c r="M345" s="3"/>
      <c r="N345" s="3"/>
    </row>
    <row r="346" spans="1:14" x14ac:dyDescent="0.2">
      <c r="A346" t="s">
        <v>165</v>
      </c>
      <c r="B346">
        <v>14</v>
      </c>
      <c r="C346">
        <v>18</v>
      </c>
      <c r="D346">
        <v>230</v>
      </c>
      <c r="E346">
        <v>12</v>
      </c>
      <c r="F346">
        <v>20</v>
      </c>
      <c r="G346">
        <f t="shared" si="33"/>
        <v>294</v>
      </c>
      <c r="H346" t="s">
        <v>565</v>
      </c>
      <c r="J346" s="3"/>
      <c r="K346" s="3"/>
      <c r="L346" s="3"/>
      <c r="M346" s="3"/>
      <c r="N346" s="3"/>
    </row>
    <row r="347" spans="1:14" x14ac:dyDescent="0.2">
      <c r="A347" t="s">
        <v>166</v>
      </c>
      <c r="B347">
        <v>10</v>
      </c>
      <c r="C347">
        <v>20</v>
      </c>
      <c r="D347">
        <v>232</v>
      </c>
      <c r="E347">
        <v>15</v>
      </c>
      <c r="F347">
        <v>17</v>
      </c>
      <c r="G347">
        <f t="shared" si="33"/>
        <v>294</v>
      </c>
      <c r="H347" t="s">
        <v>565</v>
      </c>
      <c r="J347" s="3"/>
      <c r="K347" s="3"/>
      <c r="L347" s="3"/>
      <c r="M347" s="3"/>
      <c r="N347" s="3"/>
    </row>
    <row r="348" spans="1:14" x14ac:dyDescent="0.2">
      <c r="A348" t="s">
        <v>167</v>
      </c>
      <c r="B348">
        <v>6</v>
      </c>
      <c r="C348">
        <v>2</v>
      </c>
      <c r="D348">
        <v>234</v>
      </c>
      <c r="E348">
        <v>7</v>
      </c>
      <c r="F348">
        <v>31</v>
      </c>
      <c r="G348">
        <f t="shared" si="33"/>
        <v>280</v>
      </c>
      <c r="H348" t="s">
        <v>565</v>
      </c>
      <c r="J348" s="3"/>
      <c r="K348" s="3"/>
      <c r="L348" s="3"/>
      <c r="M348" s="3"/>
      <c r="N348" s="3"/>
    </row>
    <row r="349" spans="1:14" x14ac:dyDescent="0.2">
      <c r="A349" t="s">
        <v>168</v>
      </c>
      <c r="B349">
        <v>5</v>
      </c>
      <c r="C349">
        <v>1</v>
      </c>
      <c r="D349">
        <v>252</v>
      </c>
      <c r="E349">
        <v>8</v>
      </c>
      <c r="F349">
        <v>30</v>
      </c>
      <c r="G349">
        <f t="shared" si="33"/>
        <v>296</v>
      </c>
      <c r="H349" t="s">
        <v>565</v>
      </c>
      <c r="J349" s="3"/>
      <c r="K349" s="3"/>
      <c r="L349" s="3"/>
      <c r="M349" s="3"/>
      <c r="N349" s="3"/>
    </row>
    <row r="350" spans="1:14" x14ac:dyDescent="0.2">
      <c r="A350" t="s">
        <v>169</v>
      </c>
      <c r="B350">
        <v>5</v>
      </c>
      <c r="C350">
        <v>6</v>
      </c>
      <c r="D350">
        <v>244</v>
      </c>
      <c r="E350">
        <v>4</v>
      </c>
      <c r="F350">
        <v>31</v>
      </c>
      <c r="G350">
        <f t="shared" si="33"/>
        <v>290</v>
      </c>
      <c r="H350" t="s">
        <v>565</v>
      </c>
      <c r="J350" s="3"/>
      <c r="K350" s="3"/>
      <c r="L350" s="3"/>
      <c r="M350" s="3"/>
      <c r="N350" s="3"/>
    </row>
    <row r="351" spans="1:14" x14ac:dyDescent="0.2">
      <c r="A351" t="s">
        <v>170</v>
      </c>
      <c r="B351">
        <v>5</v>
      </c>
      <c r="C351">
        <v>1</v>
      </c>
      <c r="D351">
        <v>252</v>
      </c>
      <c r="E351">
        <v>7</v>
      </c>
      <c r="F351">
        <v>30</v>
      </c>
      <c r="G351">
        <f t="shared" si="33"/>
        <v>295</v>
      </c>
      <c r="H351" t="s">
        <v>565</v>
      </c>
      <c r="J351" s="3"/>
      <c r="K351" s="3"/>
      <c r="L351" s="3"/>
      <c r="M351" s="3"/>
      <c r="N351" s="3"/>
    </row>
    <row r="352" spans="1:14" x14ac:dyDescent="0.2">
      <c r="A352" t="s">
        <v>171</v>
      </c>
      <c r="B352">
        <v>5</v>
      </c>
      <c r="C352">
        <v>1</v>
      </c>
      <c r="D352">
        <v>255</v>
      </c>
      <c r="E352">
        <v>6</v>
      </c>
      <c r="F352">
        <v>30</v>
      </c>
      <c r="G352">
        <f t="shared" si="33"/>
        <v>297</v>
      </c>
      <c r="H352" t="s">
        <v>565</v>
      </c>
      <c r="J352" s="3"/>
      <c r="K352" s="3"/>
      <c r="L352" s="3"/>
      <c r="M352" s="3"/>
      <c r="N352" s="3"/>
    </row>
    <row r="353" spans="1:14" x14ac:dyDescent="0.2">
      <c r="A353" t="s">
        <v>172</v>
      </c>
      <c r="B353">
        <v>5</v>
      </c>
      <c r="C353">
        <v>2</v>
      </c>
      <c r="D353">
        <v>246</v>
      </c>
      <c r="E353">
        <v>3</v>
      </c>
      <c r="F353">
        <v>37</v>
      </c>
      <c r="G353">
        <f t="shared" si="33"/>
        <v>293</v>
      </c>
      <c r="H353" t="s">
        <v>565</v>
      </c>
      <c r="J353" s="3"/>
      <c r="K353" s="3"/>
      <c r="L353" s="3"/>
      <c r="M353" s="3"/>
      <c r="N353" s="3"/>
    </row>
    <row r="354" spans="1:14" x14ac:dyDescent="0.2">
      <c r="A354" t="s">
        <v>173</v>
      </c>
      <c r="B354">
        <v>4</v>
      </c>
      <c r="C354">
        <v>7</v>
      </c>
      <c r="D354">
        <v>250</v>
      </c>
      <c r="E354">
        <v>5</v>
      </c>
      <c r="F354">
        <v>29</v>
      </c>
      <c r="G354">
        <f t="shared" si="33"/>
        <v>295</v>
      </c>
      <c r="H354" t="s">
        <v>565</v>
      </c>
      <c r="J354" s="3"/>
      <c r="K354" s="3"/>
      <c r="L354" s="3"/>
      <c r="M354" s="3"/>
      <c r="N354" s="3"/>
    </row>
    <row r="355" spans="1:14" x14ac:dyDescent="0.2">
      <c r="A355" t="s">
        <v>174</v>
      </c>
      <c r="B355">
        <v>5</v>
      </c>
      <c r="C355">
        <v>11</v>
      </c>
      <c r="D355">
        <v>240</v>
      </c>
      <c r="E355">
        <v>3</v>
      </c>
      <c r="F355">
        <v>33</v>
      </c>
      <c r="G355">
        <f t="shared" si="33"/>
        <v>292</v>
      </c>
      <c r="H355" t="s">
        <v>565</v>
      </c>
      <c r="J355" s="3"/>
      <c r="K355" s="3"/>
      <c r="L355" s="3"/>
      <c r="M355" s="3"/>
      <c r="N355" s="3"/>
    </row>
    <row r="356" spans="1:14" x14ac:dyDescent="0.2">
      <c r="A356" t="s">
        <v>175</v>
      </c>
      <c r="B356">
        <v>4</v>
      </c>
      <c r="C356">
        <v>5</v>
      </c>
      <c r="D356">
        <v>253</v>
      </c>
      <c r="E356">
        <v>5</v>
      </c>
      <c r="F356">
        <v>28</v>
      </c>
      <c r="G356">
        <f t="shared" si="33"/>
        <v>295</v>
      </c>
      <c r="H356" t="s">
        <v>565</v>
      </c>
      <c r="J356" s="3"/>
      <c r="K356" s="3"/>
      <c r="L356" s="3"/>
      <c r="M356" s="3"/>
      <c r="N356" s="3"/>
    </row>
    <row r="357" spans="1:14" x14ac:dyDescent="0.2">
      <c r="A357" t="s">
        <v>176</v>
      </c>
      <c r="B357">
        <v>6</v>
      </c>
      <c r="C357">
        <v>3</v>
      </c>
      <c r="D357">
        <v>248</v>
      </c>
      <c r="E357">
        <v>7</v>
      </c>
      <c r="F357">
        <v>31</v>
      </c>
      <c r="G357">
        <f t="shared" si="33"/>
        <v>295</v>
      </c>
      <c r="H357" t="s">
        <v>565</v>
      </c>
      <c r="J357" s="3"/>
      <c r="K357" s="3"/>
      <c r="L357" s="3"/>
      <c r="M357" s="3"/>
      <c r="N357" s="3"/>
    </row>
    <row r="358" spans="1:14" x14ac:dyDescent="0.2">
      <c r="A358" t="s">
        <v>177</v>
      </c>
      <c r="B358">
        <v>5</v>
      </c>
      <c r="C358">
        <v>5</v>
      </c>
      <c r="D358">
        <v>241</v>
      </c>
      <c r="E358">
        <v>14</v>
      </c>
      <c r="F358">
        <v>28</v>
      </c>
      <c r="G358">
        <f t="shared" si="33"/>
        <v>293</v>
      </c>
      <c r="H358" t="s">
        <v>565</v>
      </c>
      <c r="J358" s="3"/>
      <c r="K358" s="3"/>
      <c r="L358" s="3"/>
      <c r="M358" s="3"/>
      <c r="N358" s="3"/>
    </row>
    <row r="359" spans="1:14" x14ac:dyDescent="0.2">
      <c r="A359" t="s">
        <v>178</v>
      </c>
      <c r="B359">
        <v>6</v>
      </c>
      <c r="C359">
        <v>1</v>
      </c>
      <c r="D359">
        <v>247</v>
      </c>
      <c r="E359">
        <v>7</v>
      </c>
      <c r="F359">
        <v>30</v>
      </c>
      <c r="G359">
        <f t="shared" si="33"/>
        <v>291</v>
      </c>
      <c r="H359" t="s">
        <v>565</v>
      </c>
      <c r="J359" s="3"/>
      <c r="K359" s="3"/>
      <c r="L359" s="3"/>
      <c r="M359" s="3"/>
      <c r="N359" s="3"/>
    </row>
    <row r="360" spans="1:14" x14ac:dyDescent="0.2">
      <c r="A360" t="s">
        <v>179</v>
      </c>
      <c r="B360">
        <v>6</v>
      </c>
      <c r="C360">
        <v>2</v>
      </c>
      <c r="D360">
        <v>251</v>
      </c>
      <c r="E360">
        <v>4</v>
      </c>
      <c r="F360">
        <v>32</v>
      </c>
      <c r="G360">
        <f t="shared" si="33"/>
        <v>295</v>
      </c>
      <c r="H360" t="s">
        <v>565</v>
      </c>
      <c r="J360" s="3"/>
      <c r="K360" s="3"/>
      <c r="L360" s="3"/>
      <c r="M360" s="3"/>
      <c r="N360" s="3"/>
    </row>
    <row r="361" spans="1:14" x14ac:dyDescent="0.2">
      <c r="A361" t="s">
        <v>180</v>
      </c>
      <c r="B361">
        <v>7</v>
      </c>
      <c r="C361">
        <v>8</v>
      </c>
      <c r="D361">
        <v>247</v>
      </c>
      <c r="E361">
        <v>2</v>
      </c>
      <c r="F361">
        <v>31</v>
      </c>
      <c r="G361">
        <f t="shared" si="33"/>
        <v>295</v>
      </c>
      <c r="H361" t="s">
        <v>565</v>
      </c>
      <c r="J361" s="3"/>
      <c r="K361" s="3"/>
      <c r="L361" s="3"/>
      <c r="M361" s="3"/>
      <c r="N361" s="3"/>
    </row>
    <row r="362" spans="1:14" x14ac:dyDescent="0.2">
      <c r="A362" t="s">
        <v>181</v>
      </c>
      <c r="B362">
        <v>5</v>
      </c>
      <c r="C362">
        <v>4</v>
      </c>
      <c r="D362">
        <v>249</v>
      </c>
      <c r="E362">
        <v>4</v>
      </c>
      <c r="F362">
        <v>33</v>
      </c>
      <c r="G362">
        <f t="shared" si="33"/>
        <v>295</v>
      </c>
      <c r="H362" t="s">
        <v>565</v>
      </c>
      <c r="J362" s="3"/>
      <c r="K362" s="3"/>
      <c r="L362" s="3"/>
      <c r="M362" s="3"/>
      <c r="N362" s="3"/>
    </row>
    <row r="363" spans="1:14" x14ac:dyDescent="0.2">
      <c r="A363" t="s">
        <v>182</v>
      </c>
      <c r="B363">
        <v>5</v>
      </c>
      <c r="C363">
        <v>1</v>
      </c>
      <c r="D363">
        <v>251</v>
      </c>
      <c r="E363">
        <v>6</v>
      </c>
      <c r="F363">
        <v>32</v>
      </c>
      <c r="G363">
        <f t="shared" si="33"/>
        <v>295</v>
      </c>
      <c r="H363" t="s">
        <v>565</v>
      </c>
      <c r="J363" s="3"/>
      <c r="K363" s="3"/>
      <c r="L363" s="3"/>
      <c r="M363" s="3"/>
      <c r="N363" s="3"/>
    </row>
    <row r="364" spans="1:14" x14ac:dyDescent="0.2">
      <c r="A364" t="s">
        <v>183</v>
      </c>
      <c r="B364">
        <v>7</v>
      </c>
      <c r="C364">
        <v>11</v>
      </c>
      <c r="D364">
        <v>236</v>
      </c>
      <c r="E364">
        <v>8</v>
      </c>
      <c r="F364">
        <v>32</v>
      </c>
      <c r="G364">
        <f t="shared" si="33"/>
        <v>294</v>
      </c>
      <c r="H364" t="s">
        <v>565</v>
      </c>
      <c r="J364" s="3"/>
      <c r="K364" s="3"/>
      <c r="L364" s="3"/>
      <c r="M364" s="3"/>
      <c r="N364" s="3"/>
    </row>
    <row r="365" spans="1:14" x14ac:dyDescent="0.2">
      <c r="A365" t="s">
        <v>184</v>
      </c>
      <c r="B365">
        <v>5</v>
      </c>
      <c r="C365">
        <v>6</v>
      </c>
      <c r="D365">
        <v>249</v>
      </c>
      <c r="E365">
        <v>3</v>
      </c>
      <c r="F365">
        <v>32</v>
      </c>
      <c r="G365">
        <f t="shared" si="33"/>
        <v>295</v>
      </c>
      <c r="H365" t="s">
        <v>565</v>
      </c>
      <c r="J365" s="3"/>
      <c r="K365" s="3"/>
      <c r="L365" s="3"/>
      <c r="M365" s="3"/>
      <c r="N365" s="3"/>
    </row>
    <row r="366" spans="1:14" x14ac:dyDescent="0.2">
      <c r="A366" t="s">
        <v>185</v>
      </c>
      <c r="B366">
        <v>11</v>
      </c>
      <c r="C366">
        <v>34</v>
      </c>
      <c r="D366">
        <v>213</v>
      </c>
      <c r="E366">
        <v>6</v>
      </c>
      <c r="F366">
        <v>30</v>
      </c>
      <c r="G366">
        <f t="shared" ref="G366:G378" si="34">SUM(B366:F366)</f>
        <v>294</v>
      </c>
      <c r="H366" t="s">
        <v>565</v>
      </c>
      <c r="J366" s="3"/>
      <c r="K366" s="3"/>
      <c r="L366" s="3"/>
      <c r="M366" s="3"/>
      <c r="N366" s="3"/>
    </row>
    <row r="367" spans="1:14" x14ac:dyDescent="0.2">
      <c r="A367" t="s">
        <v>186</v>
      </c>
      <c r="B367">
        <v>4</v>
      </c>
      <c r="C367">
        <v>6</v>
      </c>
      <c r="D367">
        <v>247</v>
      </c>
      <c r="E367">
        <v>6</v>
      </c>
      <c r="F367">
        <v>32</v>
      </c>
      <c r="G367">
        <f t="shared" si="34"/>
        <v>295</v>
      </c>
      <c r="H367" t="s">
        <v>565</v>
      </c>
      <c r="J367" s="3"/>
      <c r="K367" s="3"/>
      <c r="L367" s="3"/>
      <c r="M367" s="3"/>
      <c r="N367" s="3"/>
    </row>
    <row r="368" spans="1:14" x14ac:dyDescent="0.2">
      <c r="A368" t="s">
        <v>187</v>
      </c>
      <c r="B368">
        <v>4</v>
      </c>
      <c r="C368">
        <v>4</v>
      </c>
      <c r="D368">
        <v>250</v>
      </c>
      <c r="E368">
        <v>6</v>
      </c>
      <c r="F368">
        <v>32</v>
      </c>
      <c r="G368">
        <f t="shared" si="34"/>
        <v>296</v>
      </c>
      <c r="H368" t="s">
        <v>565</v>
      </c>
      <c r="J368" s="3"/>
      <c r="K368" s="3"/>
      <c r="L368" s="3"/>
      <c r="M368" s="3"/>
      <c r="N368" s="3"/>
    </row>
    <row r="369" spans="1:14" x14ac:dyDescent="0.2">
      <c r="A369" t="s">
        <v>188</v>
      </c>
      <c r="B369">
        <v>4</v>
      </c>
      <c r="C369">
        <v>5</v>
      </c>
      <c r="D369">
        <v>249</v>
      </c>
      <c r="E369">
        <v>6</v>
      </c>
      <c r="F369">
        <v>32</v>
      </c>
      <c r="G369">
        <f t="shared" si="34"/>
        <v>296</v>
      </c>
      <c r="H369" t="s">
        <v>565</v>
      </c>
      <c r="J369" s="3"/>
      <c r="K369" s="3"/>
      <c r="L369" s="3"/>
      <c r="M369" s="3"/>
      <c r="N369" s="3"/>
    </row>
    <row r="370" spans="1:14" x14ac:dyDescent="0.2">
      <c r="A370" t="s">
        <v>189</v>
      </c>
      <c r="B370">
        <v>6</v>
      </c>
      <c r="C370">
        <v>12</v>
      </c>
      <c r="D370">
        <v>241</v>
      </c>
      <c r="E370">
        <v>6</v>
      </c>
      <c r="F370">
        <v>32</v>
      </c>
      <c r="G370">
        <f t="shared" si="34"/>
        <v>297</v>
      </c>
      <c r="H370" t="s">
        <v>565</v>
      </c>
      <c r="J370" s="3"/>
      <c r="K370" s="3"/>
      <c r="L370" s="3"/>
      <c r="M370" s="3"/>
      <c r="N370" s="3"/>
    </row>
    <row r="371" spans="1:14" x14ac:dyDescent="0.2">
      <c r="A371" t="s">
        <v>190</v>
      </c>
      <c r="B371">
        <v>6</v>
      </c>
      <c r="C371">
        <v>10</v>
      </c>
      <c r="D371">
        <v>226</v>
      </c>
      <c r="E371">
        <v>17</v>
      </c>
      <c r="F371">
        <v>36</v>
      </c>
      <c r="G371">
        <f t="shared" si="34"/>
        <v>295</v>
      </c>
      <c r="H371" t="s">
        <v>565</v>
      </c>
      <c r="J371" s="3"/>
      <c r="K371" s="3"/>
      <c r="L371" s="3"/>
      <c r="M371" s="3"/>
      <c r="N371" s="3"/>
    </row>
    <row r="372" spans="1:14" x14ac:dyDescent="0.2">
      <c r="A372" t="s">
        <v>191</v>
      </c>
      <c r="B372">
        <v>4</v>
      </c>
      <c r="C372">
        <v>6</v>
      </c>
      <c r="D372">
        <v>233</v>
      </c>
      <c r="E372">
        <v>13</v>
      </c>
      <c r="F372">
        <v>38</v>
      </c>
      <c r="G372">
        <f t="shared" si="34"/>
        <v>294</v>
      </c>
      <c r="H372" t="s">
        <v>565</v>
      </c>
      <c r="J372" s="3"/>
      <c r="K372" s="3"/>
      <c r="L372" s="3"/>
      <c r="M372" s="3"/>
      <c r="N372" s="3"/>
    </row>
    <row r="373" spans="1:14" x14ac:dyDescent="0.2">
      <c r="A373" t="s">
        <v>192</v>
      </c>
      <c r="B373">
        <v>4</v>
      </c>
      <c r="C373">
        <v>11</v>
      </c>
      <c r="D373">
        <v>227</v>
      </c>
      <c r="E373">
        <v>16</v>
      </c>
      <c r="F373">
        <v>37</v>
      </c>
      <c r="G373">
        <f t="shared" si="34"/>
        <v>295</v>
      </c>
      <c r="H373" t="s">
        <v>565</v>
      </c>
      <c r="J373" s="3"/>
      <c r="K373" s="3"/>
      <c r="L373" s="3"/>
      <c r="M373" s="3"/>
      <c r="N373" s="3"/>
    </row>
    <row r="374" spans="1:14" x14ac:dyDescent="0.2">
      <c r="A374" t="s">
        <v>193</v>
      </c>
      <c r="B374">
        <v>5</v>
      </c>
      <c r="C374">
        <v>5</v>
      </c>
      <c r="D374">
        <v>237</v>
      </c>
      <c r="E374">
        <v>10</v>
      </c>
      <c r="F374">
        <v>38</v>
      </c>
      <c r="G374">
        <f t="shared" si="34"/>
        <v>295</v>
      </c>
      <c r="H374" t="s">
        <v>565</v>
      </c>
      <c r="J374" s="3"/>
      <c r="K374" s="3"/>
      <c r="L374" s="3"/>
      <c r="M374" s="3"/>
      <c r="N374" s="3"/>
    </row>
    <row r="375" spans="1:14" x14ac:dyDescent="0.2">
      <c r="A375" t="s">
        <v>194</v>
      </c>
      <c r="B375">
        <v>5</v>
      </c>
      <c r="C375">
        <v>7</v>
      </c>
      <c r="D375">
        <v>223</v>
      </c>
      <c r="E375">
        <v>26</v>
      </c>
      <c r="F375">
        <v>36</v>
      </c>
      <c r="G375">
        <f t="shared" si="34"/>
        <v>297</v>
      </c>
      <c r="H375" t="s">
        <v>565</v>
      </c>
      <c r="J375" s="3"/>
      <c r="K375" s="3"/>
      <c r="L375" s="3"/>
      <c r="M375" s="3"/>
      <c r="N375" s="3"/>
    </row>
    <row r="376" spans="1:14" x14ac:dyDescent="0.2">
      <c r="A376" t="s">
        <v>195</v>
      </c>
      <c r="B376">
        <v>6</v>
      </c>
      <c r="C376">
        <v>27</v>
      </c>
      <c r="D376">
        <v>227</v>
      </c>
      <c r="E376">
        <v>5</v>
      </c>
      <c r="F376">
        <v>32</v>
      </c>
      <c r="G376">
        <f t="shared" si="34"/>
        <v>297</v>
      </c>
      <c r="H376" t="s">
        <v>565</v>
      </c>
      <c r="J376" s="3"/>
      <c r="K376" s="3"/>
      <c r="L376" s="3"/>
      <c r="M376" s="3"/>
      <c r="N376" s="3"/>
    </row>
    <row r="377" spans="1:14" x14ac:dyDescent="0.2">
      <c r="A377" t="s">
        <v>196</v>
      </c>
      <c r="B377">
        <v>5</v>
      </c>
      <c r="C377">
        <v>4</v>
      </c>
      <c r="D377">
        <v>238</v>
      </c>
      <c r="E377">
        <v>11</v>
      </c>
      <c r="F377">
        <v>36</v>
      </c>
      <c r="G377">
        <f t="shared" si="34"/>
        <v>294</v>
      </c>
      <c r="H377" t="s">
        <v>565</v>
      </c>
      <c r="J377" s="3"/>
      <c r="K377" s="3"/>
      <c r="L377" s="3"/>
      <c r="M377" s="3"/>
      <c r="N377" s="3"/>
    </row>
    <row r="378" spans="1:14" x14ac:dyDescent="0.2">
      <c r="A378" s="1" t="s">
        <v>566</v>
      </c>
      <c r="B378" s="1">
        <f>SUM(B365:B377)</f>
        <v>69</v>
      </c>
      <c r="C378" s="1">
        <f>SUM(C365:C377)</f>
        <v>137</v>
      </c>
      <c r="D378" s="1">
        <f>SUM(D365:D377)</f>
        <v>3060</v>
      </c>
      <c r="E378" s="1">
        <f>SUM(E365:E377)</f>
        <v>131</v>
      </c>
      <c r="F378" s="1">
        <f>SUM(F365:F377)</f>
        <v>443</v>
      </c>
      <c r="G378" s="1">
        <f t="shared" si="34"/>
        <v>3840</v>
      </c>
      <c r="H378" s="1" t="s">
        <v>565</v>
      </c>
      <c r="J378" s="3"/>
      <c r="K378" s="3"/>
      <c r="L378" s="3"/>
      <c r="M378" s="3"/>
      <c r="N378" s="3"/>
    </row>
    <row r="379" spans="1:14" x14ac:dyDescent="0.2">
      <c r="A379" s="1"/>
      <c r="B379" s="15">
        <f>B378/G378</f>
        <v>1.7968749999999999E-2</v>
      </c>
      <c r="C379" s="15">
        <f>C378/G378</f>
        <v>3.5677083333333331E-2</v>
      </c>
      <c r="D379" s="15">
        <f>D378/G378</f>
        <v>0.796875</v>
      </c>
      <c r="E379" s="15">
        <f>E378/G378</f>
        <v>3.411458333333333E-2</v>
      </c>
      <c r="F379" s="15">
        <f>F378/G378</f>
        <v>0.11536458333333334</v>
      </c>
      <c r="G379" s="1"/>
      <c r="H379" s="1"/>
      <c r="J379" s="3"/>
      <c r="K379" s="3"/>
      <c r="L379" s="3"/>
      <c r="M379" s="3"/>
      <c r="N379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D440-3C5E-EB4B-BD44-74F0F97114E8}">
  <dimension ref="A1:H7"/>
  <sheetViews>
    <sheetView workbookViewId="0">
      <selection sqref="A1:H7"/>
    </sheetView>
  </sheetViews>
  <sheetFormatPr baseColWidth="10" defaultRowHeight="16" x14ac:dyDescent="0.2"/>
  <cols>
    <col min="1" max="1" width="23.1640625" customWidth="1"/>
  </cols>
  <sheetData>
    <row r="1" spans="1:8" ht="51" x14ac:dyDescent="0.2">
      <c r="A1" s="4" t="s">
        <v>780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H1" s="4" t="s">
        <v>778</v>
      </c>
    </row>
    <row r="2" spans="1:8" x14ac:dyDescent="0.2">
      <c r="A2" s="56" t="s">
        <v>24</v>
      </c>
      <c r="B2" s="56">
        <v>1</v>
      </c>
      <c r="C2" s="56">
        <v>0</v>
      </c>
      <c r="D2" s="56">
        <v>1</v>
      </c>
      <c r="E2" s="56">
        <v>6</v>
      </c>
      <c r="F2" s="56">
        <v>287</v>
      </c>
      <c r="G2">
        <f t="shared" ref="G2" si="0">SUM(B2:F2)</f>
        <v>295</v>
      </c>
      <c r="H2" t="s">
        <v>214</v>
      </c>
    </row>
    <row r="3" spans="1:8" x14ac:dyDescent="0.2">
      <c r="A3" s="56" t="s">
        <v>27</v>
      </c>
      <c r="B3" s="56">
        <v>3</v>
      </c>
      <c r="C3" s="56">
        <v>0</v>
      </c>
      <c r="D3" s="56">
        <v>1</v>
      </c>
      <c r="E3" s="56">
        <v>6</v>
      </c>
      <c r="F3" s="56">
        <v>285</v>
      </c>
      <c r="G3">
        <f t="shared" ref="G3" si="1">SUM(B3:F3)</f>
        <v>295</v>
      </c>
      <c r="H3" t="s">
        <v>214</v>
      </c>
    </row>
    <row r="4" spans="1:8" x14ac:dyDescent="0.2">
      <c r="A4" s="56" t="s">
        <v>33</v>
      </c>
      <c r="B4" s="56">
        <v>1</v>
      </c>
      <c r="C4" s="56">
        <v>1</v>
      </c>
      <c r="D4" s="56">
        <v>2</v>
      </c>
      <c r="E4" s="56">
        <v>7</v>
      </c>
      <c r="F4" s="56">
        <v>284</v>
      </c>
      <c r="G4">
        <f>SUM(B4:F4)</f>
        <v>295</v>
      </c>
      <c r="H4" t="s">
        <v>221</v>
      </c>
    </row>
    <row r="5" spans="1:8" x14ac:dyDescent="0.2">
      <c r="A5" s="56" t="s">
        <v>47</v>
      </c>
      <c r="B5" s="56">
        <v>2</v>
      </c>
      <c r="C5" s="56">
        <v>0</v>
      </c>
      <c r="D5" s="56">
        <v>1</v>
      </c>
      <c r="E5" s="56">
        <v>8</v>
      </c>
      <c r="F5" s="56">
        <v>283</v>
      </c>
      <c r="G5">
        <f>SUM(B5:F5)</f>
        <v>294</v>
      </c>
      <c r="H5" t="s">
        <v>222</v>
      </c>
    </row>
    <row r="6" spans="1:8" x14ac:dyDescent="0.2">
      <c r="A6" s="56" t="s">
        <v>67</v>
      </c>
      <c r="B6" s="56">
        <v>0</v>
      </c>
      <c r="C6" s="56">
        <v>0</v>
      </c>
      <c r="D6" s="56">
        <v>4</v>
      </c>
      <c r="E6" s="56">
        <v>4</v>
      </c>
      <c r="F6" s="56">
        <v>288</v>
      </c>
      <c r="G6">
        <f>SUM(B6:F6)</f>
        <v>296</v>
      </c>
      <c r="H6" t="s">
        <v>223</v>
      </c>
    </row>
    <row r="7" spans="1:8" x14ac:dyDescent="0.2">
      <c r="A7" s="56" t="s">
        <v>74</v>
      </c>
      <c r="B7" s="56">
        <v>283</v>
      </c>
      <c r="C7" s="56">
        <v>10</v>
      </c>
      <c r="D7" s="56">
        <v>0</v>
      </c>
      <c r="E7" s="56">
        <v>0</v>
      </c>
      <c r="F7" s="56">
        <v>0</v>
      </c>
      <c r="G7">
        <f t="shared" ref="G7" si="2">SUM(B7:F7)</f>
        <v>293</v>
      </c>
      <c r="H7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A2B8-8A55-0F41-B4B7-3D949B5C3256}">
  <dimension ref="A1:BO378"/>
  <sheetViews>
    <sheetView topLeftCell="AE1" zoomScale="95" zoomScaleNormal="95" workbookViewId="0">
      <selection activeCell="A9" sqref="A9:J9"/>
    </sheetView>
  </sheetViews>
  <sheetFormatPr baseColWidth="10" defaultRowHeight="16" x14ac:dyDescent="0.2"/>
  <cols>
    <col min="1" max="1" width="21.5" customWidth="1"/>
    <col min="2" max="2" width="11.1640625" bestFit="1" customWidth="1"/>
    <col min="11" max="12" width="15.1640625" customWidth="1"/>
    <col min="13" max="13" width="11" bestFit="1" customWidth="1"/>
    <col min="14" max="14" width="12.6640625" bestFit="1" customWidth="1"/>
    <col min="15" max="15" width="11" bestFit="1" customWidth="1"/>
    <col min="16" max="16" width="11.6640625" bestFit="1" customWidth="1"/>
    <col min="20" max="20" width="22.1640625" customWidth="1"/>
    <col min="31" max="31" width="14.5" customWidth="1"/>
    <col min="40" max="40" width="10.83203125" style="68"/>
  </cols>
  <sheetData>
    <row r="1" spans="1:67" ht="51" x14ac:dyDescent="0.2">
      <c r="A1" t="s">
        <v>611</v>
      </c>
      <c r="B1" s="4" t="s">
        <v>0</v>
      </c>
      <c r="C1" s="4" t="s">
        <v>1</v>
      </c>
      <c r="D1" s="4" t="s">
        <v>627</v>
      </c>
      <c r="E1" s="4" t="s">
        <v>2</v>
      </c>
      <c r="F1" s="4" t="s">
        <v>626</v>
      </c>
      <c r="G1" s="4" t="s">
        <v>3</v>
      </c>
      <c r="H1" s="4" t="s">
        <v>4</v>
      </c>
      <c r="I1" s="4" t="s">
        <v>206</v>
      </c>
      <c r="J1" s="4" t="s">
        <v>197</v>
      </c>
      <c r="K1" s="4" t="s">
        <v>197</v>
      </c>
      <c r="L1" s="4" t="s">
        <v>625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626</v>
      </c>
      <c r="T1" t="s">
        <v>611</v>
      </c>
      <c r="U1" t="s">
        <v>197</v>
      </c>
      <c r="V1" s="4" t="s">
        <v>0</v>
      </c>
      <c r="W1" s="4" t="s">
        <v>1</v>
      </c>
      <c r="X1" s="4" t="s">
        <v>2</v>
      </c>
      <c r="Y1" s="4" t="s">
        <v>3</v>
      </c>
      <c r="Z1" s="4" t="s">
        <v>4</v>
      </c>
      <c r="AE1" t="s">
        <v>611</v>
      </c>
      <c r="AF1" t="s">
        <v>197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1:67" x14ac:dyDescent="0.2">
      <c r="A2" t="s">
        <v>5</v>
      </c>
      <c r="B2">
        <v>9</v>
      </c>
      <c r="C2">
        <v>6</v>
      </c>
      <c r="D2">
        <f>B2+C2</f>
        <v>15</v>
      </c>
      <c r="E2">
        <v>230</v>
      </c>
      <c r="F2">
        <f>G2+H2</f>
        <v>49</v>
      </c>
      <c r="G2">
        <v>3</v>
      </c>
      <c r="H2">
        <v>46</v>
      </c>
      <c r="I2">
        <f>SUM(B2+C2+E2+G2+H2)</f>
        <v>294</v>
      </c>
      <c r="J2" t="s">
        <v>220</v>
      </c>
      <c r="K2" t="s">
        <v>574</v>
      </c>
      <c r="T2" t="s">
        <v>5</v>
      </c>
      <c r="U2" t="s">
        <v>220</v>
      </c>
      <c r="V2">
        <v>9</v>
      </c>
      <c r="W2">
        <v>6</v>
      </c>
      <c r="X2">
        <v>230</v>
      </c>
      <c r="Y2">
        <v>3</v>
      </c>
      <c r="Z2">
        <v>46</v>
      </c>
      <c r="AE2" t="s">
        <v>5</v>
      </c>
      <c r="AF2" t="s">
        <v>220</v>
      </c>
      <c r="AG2">
        <v>9</v>
      </c>
      <c r="AH2">
        <v>6</v>
      </c>
      <c r="AI2">
        <v>230</v>
      </c>
      <c r="AJ2">
        <v>3</v>
      </c>
      <c r="AK2">
        <v>46</v>
      </c>
    </row>
    <row r="3" spans="1:67" x14ac:dyDescent="0.2">
      <c r="A3" t="s">
        <v>6</v>
      </c>
      <c r="B3">
        <v>6</v>
      </c>
      <c r="C3">
        <v>8</v>
      </c>
      <c r="D3">
        <f t="shared" ref="D3:D14" si="0">B3+C3</f>
        <v>14</v>
      </c>
      <c r="E3">
        <v>233</v>
      </c>
      <c r="F3">
        <f t="shared" ref="F3:F14" si="1">G3+H3</f>
        <v>48</v>
      </c>
      <c r="G3">
        <v>2</v>
      </c>
      <c r="H3">
        <v>46</v>
      </c>
      <c r="I3">
        <f t="shared" ref="I3:I66" si="2">SUM(B3+C3+E3+G3+H3)</f>
        <v>295</v>
      </c>
      <c r="J3" t="s">
        <v>220</v>
      </c>
      <c r="K3" t="s">
        <v>198</v>
      </c>
      <c r="L3" s="3">
        <f>SUM(M3:N3)</f>
        <v>19.384615384615387</v>
      </c>
      <c r="M3" s="3">
        <f>AVERAGE(B2:B14)</f>
        <v>11.76923076923077</v>
      </c>
      <c r="N3" s="14">
        <f>AVERAGE(C2:C14)</f>
        <v>7.615384615384615</v>
      </c>
      <c r="O3" s="10">
        <f>AVERAGE(E2:E14)</f>
        <v>222.53846153846155</v>
      </c>
      <c r="P3" s="3">
        <f>AVERAGE(G2:G14)</f>
        <v>5.5384615384615383</v>
      </c>
      <c r="Q3" s="3">
        <f>AVERAGE(H2:H14)</f>
        <v>44.384615384615387</v>
      </c>
      <c r="R3" s="3">
        <f>SUM(P3:Q3)</f>
        <v>49.923076923076927</v>
      </c>
      <c r="T3" t="s">
        <v>6</v>
      </c>
      <c r="U3" t="s">
        <v>220</v>
      </c>
      <c r="V3">
        <v>6</v>
      </c>
      <c r="W3">
        <v>8</v>
      </c>
      <c r="X3">
        <v>233</v>
      </c>
      <c r="Y3">
        <v>2</v>
      </c>
      <c r="Z3">
        <v>46</v>
      </c>
      <c r="AE3" t="s">
        <v>6</v>
      </c>
      <c r="AF3" t="s">
        <v>220</v>
      </c>
      <c r="AG3">
        <v>6</v>
      </c>
      <c r="AH3">
        <v>8</v>
      </c>
      <c r="AI3">
        <v>233</v>
      </c>
      <c r="AJ3">
        <v>2</v>
      </c>
      <c r="AK3">
        <v>46</v>
      </c>
      <c r="AP3" t="s">
        <v>568</v>
      </c>
      <c r="AQ3" t="s">
        <v>581</v>
      </c>
      <c r="AR3" t="s">
        <v>625</v>
      </c>
      <c r="AS3" t="s">
        <v>0</v>
      </c>
      <c r="AT3" t="s">
        <v>1</v>
      </c>
      <c r="AU3" t="s">
        <v>2</v>
      </c>
      <c r="AV3" t="s">
        <v>3</v>
      </c>
      <c r="AW3" t="s">
        <v>4</v>
      </c>
      <c r="AZ3" t="s">
        <v>785</v>
      </c>
      <c r="BA3" t="s">
        <v>0</v>
      </c>
      <c r="BB3" t="s">
        <v>1</v>
      </c>
      <c r="BC3" t="s">
        <v>2</v>
      </c>
      <c r="BD3" t="s">
        <v>3</v>
      </c>
      <c r="BE3" t="s">
        <v>4</v>
      </c>
      <c r="BJ3" t="s">
        <v>790</v>
      </c>
      <c r="BK3" t="s">
        <v>0</v>
      </c>
      <c r="BL3" t="s">
        <v>1</v>
      </c>
      <c r="BM3" t="s">
        <v>2</v>
      </c>
      <c r="BN3" t="s">
        <v>3</v>
      </c>
      <c r="BO3" t="s">
        <v>4</v>
      </c>
    </row>
    <row r="4" spans="1:67" x14ac:dyDescent="0.2">
      <c r="A4" t="s">
        <v>7</v>
      </c>
      <c r="B4">
        <v>21</v>
      </c>
      <c r="C4">
        <v>5</v>
      </c>
      <c r="D4">
        <f t="shared" si="0"/>
        <v>26</v>
      </c>
      <c r="E4">
        <v>215</v>
      </c>
      <c r="F4">
        <f t="shared" si="1"/>
        <v>55</v>
      </c>
      <c r="G4">
        <v>3</v>
      </c>
      <c r="H4">
        <v>52</v>
      </c>
      <c r="I4">
        <f t="shared" si="2"/>
        <v>296</v>
      </c>
      <c r="J4" t="s">
        <v>220</v>
      </c>
      <c r="K4" t="s">
        <v>199</v>
      </c>
      <c r="L4" s="3">
        <f>STDEV(B2:B14)</f>
        <v>5.1178420933346214</v>
      </c>
      <c r="M4" s="3">
        <f>STDEV(B2:B14)</f>
        <v>5.1178420933346214</v>
      </c>
      <c r="N4" s="14">
        <f>STDEV(C2:C14)</f>
        <v>2.7245324228345904</v>
      </c>
      <c r="O4" s="3">
        <f>STDEV(E2:E14)</f>
        <v>32.821779823300709</v>
      </c>
      <c r="P4" s="3">
        <f>STDEV(G2:G14)</f>
        <v>5.6216157910839213</v>
      </c>
      <c r="Q4" s="3">
        <f>STDEV(H2:H14)</f>
        <v>23.325731362376263</v>
      </c>
      <c r="T4" t="s">
        <v>7</v>
      </c>
      <c r="U4" t="s">
        <v>220</v>
      </c>
      <c r="V4">
        <v>21</v>
      </c>
      <c r="W4">
        <v>5</v>
      </c>
      <c r="X4">
        <v>215</v>
      </c>
      <c r="Y4">
        <v>3</v>
      </c>
      <c r="Z4">
        <v>52</v>
      </c>
      <c r="AE4" t="s">
        <v>7</v>
      </c>
      <c r="AF4" t="s">
        <v>220</v>
      </c>
      <c r="AG4">
        <v>21</v>
      </c>
      <c r="AH4">
        <v>5</v>
      </c>
      <c r="AI4">
        <v>215</v>
      </c>
      <c r="AJ4">
        <v>3</v>
      </c>
      <c r="AK4">
        <v>52</v>
      </c>
      <c r="AQ4" t="s">
        <v>563</v>
      </c>
      <c r="AR4" s="3">
        <f>SUM(AS4:AT4)</f>
        <v>11</v>
      </c>
      <c r="AS4" s="3">
        <v>4.2</v>
      </c>
      <c r="AT4" s="3">
        <v>6.8</v>
      </c>
      <c r="AU4" s="3">
        <v>251.13333333333333</v>
      </c>
      <c r="AV4" s="3">
        <v>6</v>
      </c>
      <c r="AW4" s="3">
        <v>26.933333333333334</v>
      </c>
      <c r="AX4" s="3">
        <f>SUM(AV4:AW4)</f>
        <v>32.933333333333337</v>
      </c>
      <c r="AZ4" t="s">
        <v>563</v>
      </c>
      <c r="BA4" s="3">
        <v>4.2</v>
      </c>
      <c r="BB4" s="3">
        <v>6.8</v>
      </c>
      <c r="BC4" s="3">
        <v>251.13333333333333</v>
      </c>
      <c r="BD4" s="3">
        <v>6</v>
      </c>
      <c r="BE4" s="3">
        <v>26.933333333333334</v>
      </c>
      <c r="BJ4" t="s">
        <v>563</v>
      </c>
      <c r="BK4" s="3">
        <v>4.2</v>
      </c>
      <c r="BL4" s="3">
        <v>6.8</v>
      </c>
      <c r="BM4" s="3">
        <v>251.13333333333333</v>
      </c>
      <c r="BN4" s="3">
        <v>6</v>
      </c>
      <c r="BO4" s="3">
        <v>26.933333333333334</v>
      </c>
    </row>
    <row r="5" spans="1:67" x14ac:dyDescent="0.2">
      <c r="A5" t="s">
        <v>8</v>
      </c>
      <c r="B5">
        <v>5</v>
      </c>
      <c r="C5">
        <v>6</v>
      </c>
      <c r="D5">
        <f t="shared" si="0"/>
        <v>11</v>
      </c>
      <c r="E5">
        <v>249</v>
      </c>
      <c r="F5">
        <f t="shared" si="1"/>
        <v>36</v>
      </c>
      <c r="G5">
        <v>2</v>
      </c>
      <c r="H5">
        <v>34</v>
      </c>
      <c r="I5">
        <f t="shared" si="2"/>
        <v>296</v>
      </c>
      <c r="J5" t="s">
        <v>220</v>
      </c>
      <c r="K5" t="s">
        <v>200</v>
      </c>
      <c r="M5" s="3"/>
      <c r="N5" s="3"/>
      <c r="O5" s="3"/>
      <c r="P5" s="3"/>
      <c r="Q5" s="3"/>
      <c r="T5" t="s">
        <v>8</v>
      </c>
      <c r="U5" t="s">
        <v>220</v>
      </c>
      <c r="V5">
        <v>5</v>
      </c>
      <c r="W5">
        <v>6</v>
      </c>
      <c r="X5">
        <v>249</v>
      </c>
      <c r="Y5">
        <v>2</v>
      </c>
      <c r="Z5">
        <v>34</v>
      </c>
      <c r="AE5" t="s">
        <v>8</v>
      </c>
      <c r="AF5" t="s">
        <v>220</v>
      </c>
      <c r="AG5">
        <v>5</v>
      </c>
      <c r="AH5">
        <v>6</v>
      </c>
      <c r="AI5">
        <v>249</v>
      </c>
      <c r="AJ5">
        <v>2</v>
      </c>
      <c r="AK5">
        <v>34</v>
      </c>
      <c r="AQ5" t="s">
        <v>199</v>
      </c>
      <c r="AS5" s="3">
        <v>2.0071301473923975</v>
      </c>
      <c r="AT5" s="3">
        <v>7.4181245223150185</v>
      </c>
      <c r="AU5" s="3">
        <v>14.065493067720563</v>
      </c>
      <c r="AV5" s="3">
        <v>5.6694670951384083</v>
      </c>
      <c r="AW5" s="3">
        <v>8.8355343169876601</v>
      </c>
      <c r="AZ5" t="s">
        <v>564</v>
      </c>
      <c r="BA5" s="3">
        <v>5.5531914893617023</v>
      </c>
      <c r="BB5" s="3">
        <v>6.5531914893617023</v>
      </c>
      <c r="BC5" s="3">
        <v>243.10638297872342</v>
      </c>
      <c r="BD5" s="3">
        <v>8.2553191489361701</v>
      </c>
      <c r="BE5" s="3">
        <v>29.063829787234042</v>
      </c>
      <c r="BJ5" t="s">
        <v>564</v>
      </c>
      <c r="BK5" s="3">
        <v>5.5531914893617023</v>
      </c>
      <c r="BL5" s="3">
        <v>6.5531914893617023</v>
      </c>
      <c r="BM5" s="3">
        <v>243.10638297872342</v>
      </c>
      <c r="BN5" s="3">
        <v>8.2553191489361701</v>
      </c>
      <c r="BO5" s="3">
        <v>29.063829787234042</v>
      </c>
    </row>
    <row r="6" spans="1:67" x14ac:dyDescent="0.2">
      <c r="A6" t="s">
        <v>9</v>
      </c>
      <c r="B6">
        <v>16</v>
      </c>
      <c r="C6">
        <v>12</v>
      </c>
      <c r="D6">
        <f t="shared" si="0"/>
        <v>28</v>
      </c>
      <c r="E6">
        <v>219</v>
      </c>
      <c r="F6">
        <f t="shared" si="1"/>
        <v>49</v>
      </c>
      <c r="G6">
        <v>14</v>
      </c>
      <c r="H6">
        <v>35</v>
      </c>
      <c r="I6">
        <f t="shared" si="2"/>
        <v>296</v>
      </c>
      <c r="J6" t="s">
        <v>220</v>
      </c>
      <c r="M6" s="3"/>
      <c r="N6" s="3"/>
      <c r="O6" s="3"/>
      <c r="P6" s="3"/>
      <c r="Q6" s="3"/>
      <c r="T6" t="s">
        <v>9</v>
      </c>
      <c r="U6" t="s">
        <v>220</v>
      </c>
      <c r="V6">
        <v>16</v>
      </c>
      <c r="W6">
        <v>12</v>
      </c>
      <c r="X6">
        <v>219</v>
      </c>
      <c r="Y6">
        <v>14</v>
      </c>
      <c r="Z6">
        <v>35</v>
      </c>
      <c r="AE6" t="s">
        <v>9</v>
      </c>
      <c r="AF6" t="s">
        <v>220</v>
      </c>
      <c r="AG6">
        <v>16</v>
      </c>
      <c r="AH6">
        <v>12</v>
      </c>
      <c r="AI6">
        <v>219</v>
      </c>
      <c r="AJ6">
        <v>14</v>
      </c>
      <c r="AK6">
        <v>35</v>
      </c>
      <c r="AZ6" t="s">
        <v>565</v>
      </c>
      <c r="BA6" s="3">
        <v>5.833333333333333</v>
      </c>
      <c r="BB6" s="3">
        <v>7.75</v>
      </c>
      <c r="BC6" s="3">
        <v>242.02083333333334</v>
      </c>
      <c r="BD6" s="3">
        <v>9.2291666666666661</v>
      </c>
      <c r="BE6" s="3">
        <v>29.104166666666668</v>
      </c>
      <c r="BJ6" t="s">
        <v>565</v>
      </c>
      <c r="BK6" s="3">
        <v>5.833333333333333</v>
      </c>
      <c r="BL6" s="3">
        <v>7.75</v>
      </c>
      <c r="BM6" s="3">
        <v>242.02083333333334</v>
      </c>
      <c r="BN6" s="3">
        <v>9.2291666666666661</v>
      </c>
      <c r="BO6" s="3">
        <v>29.104166666666668</v>
      </c>
    </row>
    <row r="7" spans="1:67" x14ac:dyDescent="0.2">
      <c r="A7" t="s">
        <v>10</v>
      </c>
      <c r="B7">
        <v>8</v>
      </c>
      <c r="C7">
        <v>5</v>
      </c>
      <c r="D7">
        <f t="shared" si="0"/>
        <v>13</v>
      </c>
      <c r="E7">
        <v>216</v>
      </c>
      <c r="F7">
        <f t="shared" si="1"/>
        <v>69</v>
      </c>
      <c r="G7">
        <v>12</v>
      </c>
      <c r="H7">
        <v>57</v>
      </c>
      <c r="I7">
        <f t="shared" si="2"/>
        <v>298</v>
      </c>
      <c r="J7" t="s">
        <v>220</v>
      </c>
      <c r="M7" s="3"/>
      <c r="N7" s="3"/>
      <c r="O7" s="3"/>
      <c r="P7" s="3"/>
      <c r="Q7" s="3"/>
      <c r="T7" t="s">
        <v>10</v>
      </c>
      <c r="U7" t="s">
        <v>220</v>
      </c>
      <c r="V7">
        <v>8</v>
      </c>
      <c r="W7">
        <v>5</v>
      </c>
      <c r="X7">
        <v>216</v>
      </c>
      <c r="Y7">
        <v>12</v>
      </c>
      <c r="Z7">
        <v>57</v>
      </c>
      <c r="AE7" t="s">
        <v>10</v>
      </c>
      <c r="AF7" t="s">
        <v>220</v>
      </c>
      <c r="AG7">
        <v>8</v>
      </c>
      <c r="AH7">
        <v>5</v>
      </c>
      <c r="AI7">
        <v>216</v>
      </c>
      <c r="AJ7">
        <v>12</v>
      </c>
      <c r="AK7">
        <v>57</v>
      </c>
      <c r="AP7" t="s">
        <v>569</v>
      </c>
      <c r="AQ7" t="s">
        <v>582</v>
      </c>
      <c r="AR7" t="s">
        <v>625</v>
      </c>
      <c r="AS7" t="s">
        <v>0</v>
      </c>
      <c r="AT7" t="s">
        <v>1</v>
      </c>
      <c r="AU7" t="s">
        <v>2</v>
      </c>
      <c r="AV7" t="s">
        <v>3</v>
      </c>
      <c r="AW7" t="s">
        <v>4</v>
      </c>
      <c r="BJ7" t="s">
        <v>789</v>
      </c>
      <c r="BK7" s="3">
        <v>11.447368421052632</v>
      </c>
      <c r="BL7" s="3">
        <v>9.25</v>
      </c>
      <c r="BM7" s="3">
        <v>227.67105263157896</v>
      </c>
      <c r="BN7" s="3">
        <v>6.4605263157894735</v>
      </c>
      <c r="BO7" s="3">
        <v>39.289473684210527</v>
      </c>
    </row>
    <row r="8" spans="1:67" x14ac:dyDescent="0.2">
      <c r="A8" t="s">
        <v>11</v>
      </c>
      <c r="B8">
        <v>17</v>
      </c>
      <c r="C8">
        <v>7</v>
      </c>
      <c r="D8">
        <f t="shared" si="0"/>
        <v>24</v>
      </c>
      <c r="E8">
        <v>237</v>
      </c>
      <c r="F8">
        <f t="shared" si="1"/>
        <v>34</v>
      </c>
      <c r="G8">
        <v>2</v>
      </c>
      <c r="H8">
        <v>32</v>
      </c>
      <c r="I8">
        <f t="shared" si="2"/>
        <v>295</v>
      </c>
      <c r="J8" t="s">
        <v>220</v>
      </c>
      <c r="M8" s="3"/>
      <c r="N8" s="3"/>
      <c r="O8" s="3"/>
      <c r="P8" s="3"/>
      <c r="Q8" s="3"/>
      <c r="T8" t="s">
        <v>11</v>
      </c>
      <c r="U8" t="s">
        <v>220</v>
      </c>
      <c r="V8">
        <v>17</v>
      </c>
      <c r="W8">
        <v>7</v>
      </c>
      <c r="X8">
        <v>237</v>
      </c>
      <c r="Y8">
        <v>2</v>
      </c>
      <c r="Z8">
        <v>32</v>
      </c>
      <c r="AE8" t="s">
        <v>11</v>
      </c>
      <c r="AF8" t="s">
        <v>220</v>
      </c>
      <c r="AG8">
        <v>17</v>
      </c>
      <c r="AH8">
        <v>7</v>
      </c>
      <c r="AI8">
        <v>237</v>
      </c>
      <c r="AJ8">
        <v>2</v>
      </c>
      <c r="AK8">
        <v>32</v>
      </c>
      <c r="AQ8" t="s">
        <v>564</v>
      </c>
      <c r="AR8" s="3">
        <f>SUM(AS8:AT8)</f>
        <v>12.106382978723405</v>
      </c>
      <c r="AS8" s="3">
        <v>5.5531914893617023</v>
      </c>
      <c r="AT8" s="3">
        <v>6.5531914893617023</v>
      </c>
      <c r="AU8" s="3">
        <v>243.10638297872342</v>
      </c>
      <c r="AV8" s="3">
        <v>8.2553191489361701</v>
      </c>
      <c r="AW8" s="3">
        <v>29.063829787234042</v>
      </c>
      <c r="AX8" s="3">
        <f>SUM(AV8:AW8)</f>
        <v>37.319148936170208</v>
      </c>
    </row>
    <row r="9" spans="1:67" x14ac:dyDescent="0.2">
      <c r="A9" t="s">
        <v>12</v>
      </c>
      <c r="B9">
        <v>5</v>
      </c>
      <c r="C9">
        <v>6</v>
      </c>
      <c r="D9">
        <f t="shared" si="0"/>
        <v>11</v>
      </c>
      <c r="E9">
        <v>119</v>
      </c>
      <c r="F9">
        <f t="shared" si="1"/>
        <v>131</v>
      </c>
      <c r="G9">
        <v>15</v>
      </c>
      <c r="H9">
        <v>116</v>
      </c>
      <c r="I9">
        <f t="shared" si="2"/>
        <v>261</v>
      </c>
      <c r="J9" t="s">
        <v>220</v>
      </c>
      <c r="M9" s="3"/>
      <c r="N9" s="3"/>
      <c r="O9" s="3"/>
      <c r="P9" s="3"/>
      <c r="Q9" s="3"/>
      <c r="T9" t="s">
        <v>12</v>
      </c>
      <c r="U9" t="s">
        <v>220</v>
      </c>
      <c r="V9">
        <v>5</v>
      </c>
      <c r="W9">
        <v>6</v>
      </c>
      <c r="X9">
        <v>119</v>
      </c>
      <c r="Y9">
        <v>15</v>
      </c>
      <c r="Z9">
        <v>116</v>
      </c>
      <c r="AE9" t="s">
        <v>12</v>
      </c>
      <c r="AF9" t="s">
        <v>220</v>
      </c>
      <c r="AG9">
        <v>5</v>
      </c>
      <c r="AH9">
        <v>6</v>
      </c>
      <c r="AI9">
        <v>119</v>
      </c>
      <c r="AJ9">
        <v>15</v>
      </c>
      <c r="AK9">
        <v>116</v>
      </c>
      <c r="AQ9" t="s">
        <v>199</v>
      </c>
      <c r="AS9" s="3">
        <v>2.2244541161167168</v>
      </c>
      <c r="AT9" s="3">
        <v>5.0510804295727612</v>
      </c>
      <c r="AU9" s="3">
        <v>19.050543804349605</v>
      </c>
      <c r="AV9" s="3">
        <v>7.493382834806531</v>
      </c>
      <c r="AW9" s="3">
        <v>6.332813974842705</v>
      </c>
    </row>
    <row r="10" spans="1:67" x14ac:dyDescent="0.2">
      <c r="A10" t="s">
        <v>13</v>
      </c>
      <c r="B10">
        <v>16</v>
      </c>
      <c r="C10">
        <v>13</v>
      </c>
      <c r="D10">
        <f t="shared" si="0"/>
        <v>29</v>
      </c>
      <c r="E10">
        <v>235</v>
      </c>
      <c r="F10">
        <f t="shared" si="1"/>
        <v>31</v>
      </c>
      <c r="G10">
        <v>1</v>
      </c>
      <c r="H10">
        <v>30</v>
      </c>
      <c r="I10">
        <f t="shared" si="2"/>
        <v>295</v>
      </c>
      <c r="J10" t="s">
        <v>220</v>
      </c>
      <c r="M10" s="3"/>
      <c r="N10" s="3"/>
      <c r="O10" s="3"/>
      <c r="P10" s="3"/>
      <c r="Q10" s="3"/>
      <c r="T10" t="s">
        <v>13</v>
      </c>
      <c r="U10" t="s">
        <v>220</v>
      </c>
      <c r="V10">
        <v>16</v>
      </c>
      <c r="W10">
        <v>13</v>
      </c>
      <c r="X10">
        <v>235</v>
      </c>
      <c r="Y10">
        <v>1</v>
      </c>
      <c r="Z10">
        <v>30</v>
      </c>
      <c r="AE10" t="s">
        <v>13</v>
      </c>
      <c r="AF10" t="s">
        <v>220</v>
      </c>
      <c r="AG10">
        <v>16</v>
      </c>
      <c r="AH10">
        <v>13</v>
      </c>
      <c r="AI10">
        <v>235</v>
      </c>
      <c r="AJ10">
        <v>1</v>
      </c>
      <c r="AK10">
        <v>30</v>
      </c>
    </row>
    <row r="11" spans="1:67" x14ac:dyDescent="0.2">
      <c r="A11" t="s">
        <v>14</v>
      </c>
      <c r="B11">
        <v>11</v>
      </c>
      <c r="C11">
        <v>7</v>
      </c>
      <c r="D11">
        <f t="shared" si="0"/>
        <v>18</v>
      </c>
      <c r="E11">
        <v>236</v>
      </c>
      <c r="F11">
        <f t="shared" si="1"/>
        <v>40</v>
      </c>
      <c r="G11">
        <v>3</v>
      </c>
      <c r="H11">
        <v>37</v>
      </c>
      <c r="I11">
        <f t="shared" si="2"/>
        <v>294</v>
      </c>
      <c r="J11" t="s">
        <v>220</v>
      </c>
      <c r="M11" s="3"/>
      <c r="N11" s="3"/>
      <c r="O11" s="3"/>
      <c r="P11" s="3"/>
      <c r="Q11" s="3"/>
      <c r="T11" t="s">
        <v>14</v>
      </c>
      <c r="U11" t="s">
        <v>220</v>
      </c>
      <c r="V11">
        <v>11</v>
      </c>
      <c r="W11">
        <v>7</v>
      </c>
      <c r="X11">
        <v>236</v>
      </c>
      <c r="Y11">
        <v>3</v>
      </c>
      <c r="Z11">
        <v>37</v>
      </c>
      <c r="AE11" t="s">
        <v>14</v>
      </c>
      <c r="AF11" t="s">
        <v>220</v>
      </c>
      <c r="AG11">
        <v>11</v>
      </c>
      <c r="AH11">
        <v>7</v>
      </c>
      <c r="AI11">
        <v>236</v>
      </c>
      <c r="AJ11">
        <v>3</v>
      </c>
      <c r="AK11">
        <v>37</v>
      </c>
      <c r="AP11" t="s">
        <v>570</v>
      </c>
      <c r="AQ11" t="s">
        <v>583</v>
      </c>
      <c r="AR11" t="s">
        <v>625</v>
      </c>
      <c r="AS11" t="s">
        <v>0</v>
      </c>
      <c r="AT11" t="s">
        <v>1</v>
      </c>
      <c r="AU11" t="s">
        <v>2</v>
      </c>
      <c r="AV11" t="s">
        <v>3</v>
      </c>
      <c r="AW11" t="s">
        <v>4</v>
      </c>
    </row>
    <row r="12" spans="1:67" x14ac:dyDescent="0.2">
      <c r="A12" t="s">
        <v>15</v>
      </c>
      <c r="B12">
        <v>12</v>
      </c>
      <c r="C12">
        <v>5</v>
      </c>
      <c r="D12">
        <f t="shared" si="0"/>
        <v>17</v>
      </c>
      <c r="E12">
        <v>222</v>
      </c>
      <c r="F12">
        <f t="shared" si="1"/>
        <v>43</v>
      </c>
      <c r="G12">
        <v>13</v>
      </c>
      <c r="H12">
        <v>30</v>
      </c>
      <c r="I12">
        <f t="shared" si="2"/>
        <v>282</v>
      </c>
      <c r="J12" t="s">
        <v>220</v>
      </c>
      <c r="M12" s="3"/>
      <c r="N12" s="3"/>
      <c r="O12" s="3"/>
      <c r="P12" s="3"/>
      <c r="Q12" s="3"/>
      <c r="T12" t="s">
        <v>15</v>
      </c>
      <c r="U12" t="s">
        <v>220</v>
      </c>
      <c r="V12">
        <v>12</v>
      </c>
      <c r="W12">
        <v>5</v>
      </c>
      <c r="X12">
        <v>222</v>
      </c>
      <c r="Y12">
        <v>13</v>
      </c>
      <c r="Z12">
        <v>30</v>
      </c>
      <c r="AE12" t="s">
        <v>15</v>
      </c>
      <c r="AF12" t="s">
        <v>220</v>
      </c>
      <c r="AG12">
        <v>12</v>
      </c>
      <c r="AH12">
        <v>5</v>
      </c>
      <c r="AI12">
        <v>222</v>
      </c>
      <c r="AJ12">
        <v>13</v>
      </c>
      <c r="AK12">
        <v>30</v>
      </c>
      <c r="AQ12" t="s">
        <v>565</v>
      </c>
      <c r="AR12" s="3">
        <f>SUM(AS12:AT12)</f>
        <v>13.583333333333332</v>
      </c>
      <c r="AS12" s="3">
        <v>5.833333333333333</v>
      </c>
      <c r="AT12" s="3">
        <v>7.75</v>
      </c>
      <c r="AU12" s="3">
        <v>242.02083333333334</v>
      </c>
      <c r="AV12" s="3">
        <v>9.2291666666666661</v>
      </c>
      <c r="AW12" s="3">
        <v>29.104166666666668</v>
      </c>
      <c r="AX12" s="3">
        <f>SUM(AV12:AW12)</f>
        <v>38.333333333333336</v>
      </c>
    </row>
    <row r="13" spans="1:67" x14ac:dyDescent="0.2">
      <c r="A13" t="s">
        <v>16</v>
      </c>
      <c r="B13">
        <v>11</v>
      </c>
      <c r="C13">
        <v>11</v>
      </c>
      <c r="D13">
        <f t="shared" si="0"/>
        <v>22</v>
      </c>
      <c r="E13">
        <v>242</v>
      </c>
      <c r="F13">
        <f t="shared" si="1"/>
        <v>32</v>
      </c>
      <c r="G13">
        <v>2</v>
      </c>
      <c r="H13">
        <v>30</v>
      </c>
      <c r="I13">
        <f t="shared" si="2"/>
        <v>296</v>
      </c>
      <c r="J13" t="s">
        <v>220</v>
      </c>
      <c r="M13" s="3"/>
      <c r="N13" s="3"/>
      <c r="O13" s="3"/>
      <c r="P13" s="3"/>
      <c r="Q13" s="3"/>
      <c r="T13" t="s">
        <v>16</v>
      </c>
      <c r="U13" t="s">
        <v>220</v>
      </c>
      <c r="V13">
        <v>11</v>
      </c>
      <c r="W13">
        <v>11</v>
      </c>
      <c r="X13">
        <v>242</v>
      </c>
      <c r="Y13">
        <v>2</v>
      </c>
      <c r="Z13">
        <v>30</v>
      </c>
      <c r="AE13" t="s">
        <v>16</v>
      </c>
      <c r="AF13" t="s">
        <v>220</v>
      </c>
      <c r="AG13">
        <v>11</v>
      </c>
      <c r="AH13">
        <v>11</v>
      </c>
      <c r="AI13">
        <v>242</v>
      </c>
      <c r="AJ13">
        <v>2</v>
      </c>
      <c r="AK13">
        <v>30</v>
      </c>
      <c r="AQ13" t="s">
        <v>199</v>
      </c>
      <c r="AS13" s="3">
        <v>2.1070634333253326</v>
      </c>
      <c r="AT13" s="3">
        <v>7.888855592111665</v>
      </c>
      <c r="AU13" s="3">
        <v>13.382251795589838</v>
      </c>
      <c r="AV13" s="3">
        <v>7.0234851727352003</v>
      </c>
      <c r="AW13" s="3">
        <v>6.6564305281349156</v>
      </c>
    </row>
    <row r="14" spans="1:67" x14ac:dyDescent="0.2">
      <c r="A14" t="s">
        <v>17</v>
      </c>
      <c r="B14">
        <v>16</v>
      </c>
      <c r="C14">
        <v>8</v>
      </c>
      <c r="D14">
        <f t="shared" si="0"/>
        <v>24</v>
      </c>
      <c r="E14">
        <v>240</v>
      </c>
      <c r="F14">
        <f t="shared" si="1"/>
        <v>32</v>
      </c>
      <c r="G14">
        <v>0</v>
      </c>
      <c r="H14">
        <v>32</v>
      </c>
      <c r="I14">
        <f t="shared" si="2"/>
        <v>296</v>
      </c>
      <c r="J14" t="s">
        <v>220</v>
      </c>
      <c r="M14" s="3"/>
      <c r="N14" s="3"/>
      <c r="O14" s="3"/>
      <c r="P14" s="3"/>
      <c r="Q14" s="3"/>
      <c r="T14" t="s">
        <v>17</v>
      </c>
      <c r="U14" t="s">
        <v>220</v>
      </c>
      <c r="V14">
        <v>16</v>
      </c>
      <c r="W14">
        <v>8</v>
      </c>
      <c r="X14">
        <v>240</v>
      </c>
      <c r="Y14">
        <v>0</v>
      </c>
      <c r="Z14">
        <v>32</v>
      </c>
      <c r="AE14" t="s">
        <v>17</v>
      </c>
      <c r="AF14" t="s">
        <v>220</v>
      </c>
      <c r="AG14">
        <v>16</v>
      </c>
      <c r="AH14">
        <v>8</v>
      </c>
      <c r="AI14">
        <v>240</v>
      </c>
      <c r="AJ14">
        <v>0</v>
      </c>
      <c r="AK14">
        <v>32</v>
      </c>
    </row>
    <row r="15" spans="1:67" x14ac:dyDescent="0.2">
      <c r="A15" s="1" t="s">
        <v>566</v>
      </c>
      <c r="B15" s="1">
        <f>SUM(B2:B14)</f>
        <v>153</v>
      </c>
      <c r="C15" s="1">
        <f>SUM(C2:C14)</f>
        <v>99</v>
      </c>
      <c r="D15" s="1"/>
      <c r="E15" s="1">
        <f>SUM(E2:E14)</f>
        <v>2893</v>
      </c>
      <c r="F15" s="1"/>
      <c r="G15" s="1">
        <f>SUM(G2:G14)</f>
        <v>72</v>
      </c>
      <c r="H15" s="1">
        <f>SUM(H2:H14)</f>
        <v>577</v>
      </c>
      <c r="I15" s="1">
        <f t="shared" si="2"/>
        <v>3794</v>
      </c>
      <c r="J15" s="1" t="s">
        <v>220</v>
      </c>
      <c r="M15" s="3"/>
      <c r="N15" s="3"/>
      <c r="O15" s="3"/>
      <c r="P15" s="3"/>
      <c r="Q15" s="3"/>
    </row>
    <row r="16" spans="1:67" x14ac:dyDescent="0.2">
      <c r="A16" s="1"/>
      <c r="B16" s="15">
        <f>B15/I15</f>
        <v>4.0326831839746967E-2</v>
      </c>
      <c r="C16" s="15">
        <f>C15/I15</f>
        <v>2.6093832366895098E-2</v>
      </c>
      <c r="D16" s="15"/>
      <c r="E16" s="15">
        <f>E15/I15</f>
        <v>0.76251976805482335</v>
      </c>
      <c r="F16" s="15"/>
      <c r="G16" s="15">
        <f>G15/I15</f>
        <v>1.8977332630469163E-2</v>
      </c>
      <c r="H16" s="15">
        <f>H15/I15</f>
        <v>0.15208223510806537</v>
      </c>
      <c r="I16" s="1"/>
      <c r="J16" s="1"/>
      <c r="M16" s="3"/>
      <c r="N16" s="3"/>
      <c r="O16" s="3"/>
      <c r="P16" s="3"/>
      <c r="Q16" s="3"/>
      <c r="T16" t="s">
        <v>18</v>
      </c>
      <c r="U16" t="s">
        <v>214</v>
      </c>
      <c r="V16">
        <v>8</v>
      </c>
      <c r="W16">
        <v>10</v>
      </c>
      <c r="X16">
        <v>201</v>
      </c>
      <c r="Y16">
        <v>5</v>
      </c>
      <c r="Z16">
        <v>69</v>
      </c>
      <c r="AE16" t="s">
        <v>18</v>
      </c>
      <c r="AF16" t="s">
        <v>214</v>
      </c>
      <c r="AG16">
        <v>8</v>
      </c>
      <c r="AH16">
        <v>10</v>
      </c>
      <c r="AI16">
        <v>201</v>
      </c>
      <c r="AJ16">
        <v>5</v>
      </c>
      <c r="AK16">
        <v>69</v>
      </c>
    </row>
    <row r="17" spans="1:58" x14ac:dyDescent="0.2">
      <c r="A17" t="s">
        <v>18</v>
      </c>
      <c r="B17">
        <v>8</v>
      </c>
      <c r="C17">
        <v>10</v>
      </c>
      <c r="D17">
        <f>B17+C17</f>
        <v>18</v>
      </c>
      <c r="E17">
        <v>201</v>
      </c>
      <c r="F17">
        <f>G17+H17</f>
        <v>74</v>
      </c>
      <c r="G17">
        <v>5</v>
      </c>
      <c r="H17">
        <v>69</v>
      </c>
      <c r="I17">
        <f t="shared" si="2"/>
        <v>293</v>
      </c>
      <c r="J17" t="s">
        <v>214</v>
      </c>
      <c r="K17" t="s">
        <v>575</v>
      </c>
      <c r="M17" s="3"/>
      <c r="N17" s="3"/>
      <c r="O17" s="3"/>
      <c r="P17" s="3"/>
      <c r="Q17" s="3"/>
      <c r="T17" t="s">
        <v>19</v>
      </c>
      <c r="U17" t="s">
        <v>214</v>
      </c>
      <c r="V17">
        <v>10</v>
      </c>
      <c r="W17">
        <v>6</v>
      </c>
      <c r="X17">
        <v>238</v>
      </c>
      <c r="Y17">
        <v>6</v>
      </c>
      <c r="Z17">
        <v>34</v>
      </c>
      <c r="AE17" t="s">
        <v>19</v>
      </c>
      <c r="AF17" t="s">
        <v>214</v>
      </c>
      <c r="AG17">
        <v>10</v>
      </c>
      <c r="AH17">
        <v>6</v>
      </c>
      <c r="AI17">
        <v>238</v>
      </c>
      <c r="AJ17">
        <v>6</v>
      </c>
      <c r="AK17">
        <v>34</v>
      </c>
    </row>
    <row r="18" spans="1:58" x14ac:dyDescent="0.2">
      <c r="A18" t="s">
        <v>19</v>
      </c>
      <c r="B18">
        <v>10</v>
      </c>
      <c r="C18">
        <v>6</v>
      </c>
      <c r="D18">
        <f t="shared" ref="D18:D29" si="3">B18+C18</f>
        <v>16</v>
      </c>
      <c r="E18">
        <v>238</v>
      </c>
      <c r="F18">
        <f t="shared" ref="F18:F29" si="4">G18+H18</f>
        <v>40</v>
      </c>
      <c r="G18">
        <v>6</v>
      </c>
      <c r="H18">
        <v>34</v>
      </c>
      <c r="I18">
        <f t="shared" si="2"/>
        <v>294</v>
      </c>
      <c r="J18" t="s">
        <v>214</v>
      </c>
      <c r="K18" t="s">
        <v>198</v>
      </c>
      <c r="L18" s="3">
        <f>SUM(M18:N18)</f>
        <v>20.272727272727273</v>
      </c>
      <c r="M18" s="3">
        <f>AVERAGE(B17:B29)</f>
        <v>10.727272727272727</v>
      </c>
      <c r="N18" s="3">
        <f>AVERAGE(C17:C29)</f>
        <v>9.545454545454545</v>
      </c>
      <c r="O18" s="10">
        <f>AVERAGE(E17:E29)</f>
        <v>226.09090909090909</v>
      </c>
      <c r="P18" s="3">
        <f>AVERAGE(G17:G29)</f>
        <v>6.5454545454545459</v>
      </c>
      <c r="Q18" s="3">
        <f>AVERAGE(H17:H29)</f>
        <v>40.18181818181818</v>
      </c>
      <c r="R18" s="3">
        <f>SUM(P18:Q18)</f>
        <v>46.727272727272727</v>
      </c>
      <c r="T18" t="s">
        <v>20</v>
      </c>
      <c r="U18" t="s">
        <v>214</v>
      </c>
      <c r="V18">
        <v>23</v>
      </c>
      <c r="W18">
        <v>7</v>
      </c>
      <c r="X18">
        <v>200</v>
      </c>
      <c r="Y18">
        <v>25</v>
      </c>
      <c r="Z18">
        <v>41</v>
      </c>
      <c r="AE18" t="s">
        <v>20</v>
      </c>
      <c r="AF18" t="s">
        <v>214</v>
      </c>
      <c r="AG18">
        <v>23</v>
      </c>
      <c r="AH18">
        <v>7</v>
      </c>
      <c r="AI18">
        <v>200</v>
      </c>
      <c r="AJ18">
        <v>25</v>
      </c>
      <c r="AK18">
        <v>41</v>
      </c>
    </row>
    <row r="19" spans="1:58" x14ac:dyDescent="0.2">
      <c r="A19" t="s">
        <v>20</v>
      </c>
      <c r="B19">
        <v>23</v>
      </c>
      <c r="C19">
        <v>7</v>
      </c>
      <c r="D19">
        <f t="shared" si="3"/>
        <v>30</v>
      </c>
      <c r="E19">
        <v>200</v>
      </c>
      <c r="F19">
        <f t="shared" si="4"/>
        <v>66</v>
      </c>
      <c r="G19">
        <v>25</v>
      </c>
      <c r="H19">
        <v>41</v>
      </c>
      <c r="I19">
        <f t="shared" si="2"/>
        <v>296</v>
      </c>
      <c r="J19" t="s">
        <v>214</v>
      </c>
      <c r="K19" t="s">
        <v>199</v>
      </c>
      <c r="L19" s="3">
        <f>STDEV(B17:B29)</f>
        <v>5.0217707851097533</v>
      </c>
      <c r="M19" s="3">
        <f>STDEV(B17:B29)</f>
        <v>5.0217707851097533</v>
      </c>
      <c r="N19" s="3">
        <f>STDEV(C17:C29)</f>
        <v>5.8883552264386418</v>
      </c>
      <c r="O19" s="3">
        <f>STDEV(E17:E29)</f>
        <v>18.063524271052678</v>
      </c>
      <c r="P19" s="3">
        <f>STDEV(G17:G29)</f>
        <v>8.1038711288326439</v>
      </c>
      <c r="Q19" s="3">
        <f>STDEV(H17:H29)</f>
        <v>10.419387523440925</v>
      </c>
      <c r="T19" t="s">
        <v>21</v>
      </c>
      <c r="U19" t="s">
        <v>214</v>
      </c>
      <c r="V19">
        <v>17</v>
      </c>
      <c r="W19">
        <v>15</v>
      </c>
      <c r="X19">
        <v>198</v>
      </c>
      <c r="Y19">
        <v>20</v>
      </c>
      <c r="Z19">
        <v>44</v>
      </c>
      <c r="AE19" t="s">
        <v>21</v>
      </c>
      <c r="AF19" t="s">
        <v>214</v>
      </c>
      <c r="AG19">
        <v>17</v>
      </c>
      <c r="AH19">
        <v>15</v>
      </c>
      <c r="AI19">
        <v>198</v>
      </c>
      <c r="AJ19">
        <v>20</v>
      </c>
      <c r="AK19">
        <v>44</v>
      </c>
    </row>
    <row r="20" spans="1:58" x14ac:dyDescent="0.2">
      <c r="A20" t="s">
        <v>21</v>
      </c>
      <c r="B20">
        <v>17</v>
      </c>
      <c r="C20">
        <v>15</v>
      </c>
      <c r="D20">
        <f t="shared" si="3"/>
        <v>32</v>
      </c>
      <c r="E20">
        <v>198</v>
      </c>
      <c r="F20">
        <f t="shared" si="4"/>
        <v>64</v>
      </c>
      <c r="G20">
        <v>20</v>
      </c>
      <c r="H20">
        <v>44</v>
      </c>
      <c r="I20">
        <f t="shared" si="2"/>
        <v>294</v>
      </c>
      <c r="J20" t="s">
        <v>214</v>
      </c>
      <c r="K20" t="s">
        <v>200</v>
      </c>
      <c r="M20" s="3"/>
      <c r="N20" s="3"/>
      <c r="O20" s="3"/>
      <c r="P20" s="3"/>
      <c r="Q20" s="3"/>
      <c r="T20" t="s">
        <v>22</v>
      </c>
      <c r="U20" t="s">
        <v>214</v>
      </c>
      <c r="V20">
        <v>6</v>
      </c>
      <c r="W20">
        <v>8</v>
      </c>
      <c r="X20">
        <v>228</v>
      </c>
      <c r="Y20">
        <v>3</v>
      </c>
      <c r="Z20">
        <v>33</v>
      </c>
      <c r="AE20" t="s">
        <v>22</v>
      </c>
      <c r="AF20" t="s">
        <v>214</v>
      </c>
      <c r="AG20">
        <v>6</v>
      </c>
      <c r="AH20">
        <v>8</v>
      </c>
      <c r="AI20">
        <v>228</v>
      </c>
      <c r="AJ20">
        <v>3</v>
      </c>
      <c r="AK20">
        <v>33</v>
      </c>
    </row>
    <row r="21" spans="1:58" x14ac:dyDescent="0.2">
      <c r="A21" t="s">
        <v>22</v>
      </c>
      <c r="B21">
        <v>6</v>
      </c>
      <c r="C21">
        <v>8</v>
      </c>
      <c r="D21">
        <f t="shared" si="3"/>
        <v>14</v>
      </c>
      <c r="E21">
        <v>228</v>
      </c>
      <c r="F21">
        <f t="shared" si="4"/>
        <v>36</v>
      </c>
      <c r="G21">
        <v>3</v>
      </c>
      <c r="H21">
        <v>33</v>
      </c>
      <c r="I21">
        <f t="shared" si="2"/>
        <v>278</v>
      </c>
      <c r="J21" t="s">
        <v>214</v>
      </c>
      <c r="M21" s="3"/>
      <c r="N21" s="3"/>
      <c r="O21" s="3"/>
      <c r="P21" s="3"/>
      <c r="Q21" s="3"/>
      <c r="T21" t="s">
        <v>23</v>
      </c>
      <c r="U21" t="s">
        <v>214</v>
      </c>
      <c r="V21">
        <v>8</v>
      </c>
      <c r="W21">
        <v>7</v>
      </c>
      <c r="X21">
        <v>239</v>
      </c>
      <c r="Y21">
        <v>4</v>
      </c>
      <c r="Z21">
        <v>35</v>
      </c>
      <c r="AE21" t="s">
        <v>23</v>
      </c>
      <c r="AF21" t="s">
        <v>214</v>
      </c>
      <c r="AG21">
        <v>8</v>
      </c>
      <c r="AH21">
        <v>7</v>
      </c>
      <c r="AI21">
        <v>239</v>
      </c>
      <c r="AJ21">
        <v>4</v>
      </c>
      <c r="AK21">
        <v>35</v>
      </c>
    </row>
    <row r="22" spans="1:58" x14ac:dyDescent="0.2">
      <c r="A22" t="s">
        <v>23</v>
      </c>
      <c r="B22">
        <v>8</v>
      </c>
      <c r="C22">
        <v>7</v>
      </c>
      <c r="D22">
        <f t="shared" si="3"/>
        <v>15</v>
      </c>
      <c r="E22">
        <v>239</v>
      </c>
      <c r="F22">
        <f t="shared" si="4"/>
        <v>39</v>
      </c>
      <c r="G22">
        <v>4</v>
      </c>
      <c r="H22">
        <v>35</v>
      </c>
      <c r="I22">
        <f t="shared" si="2"/>
        <v>293</v>
      </c>
      <c r="J22" t="s">
        <v>214</v>
      </c>
      <c r="M22" s="3"/>
      <c r="N22" s="3"/>
      <c r="O22" s="3"/>
      <c r="P22" s="3"/>
      <c r="Q22" s="3"/>
      <c r="T22" t="s">
        <v>25</v>
      </c>
      <c r="U22" t="s">
        <v>214</v>
      </c>
      <c r="V22">
        <v>8</v>
      </c>
      <c r="W22">
        <v>4</v>
      </c>
      <c r="X22">
        <v>237</v>
      </c>
      <c r="Y22">
        <v>2</v>
      </c>
      <c r="Z22">
        <v>45</v>
      </c>
      <c r="AE22" t="s">
        <v>25</v>
      </c>
      <c r="AF22" t="s">
        <v>214</v>
      </c>
      <c r="AG22">
        <v>8</v>
      </c>
      <c r="AH22">
        <v>4</v>
      </c>
      <c r="AI22">
        <v>237</v>
      </c>
      <c r="AJ22">
        <v>2</v>
      </c>
      <c r="AK22">
        <v>45</v>
      </c>
    </row>
    <row r="23" spans="1:58" x14ac:dyDescent="0.2">
      <c r="A23" s="34" t="s">
        <v>24</v>
      </c>
      <c r="B23" s="110"/>
      <c r="C23" s="110"/>
      <c r="D23" s="110"/>
      <c r="E23" s="110"/>
      <c r="F23" s="110"/>
      <c r="G23" s="110"/>
      <c r="H23" s="110"/>
      <c r="I23" s="110"/>
      <c r="J23" s="110" t="s">
        <v>882</v>
      </c>
      <c r="M23" s="3"/>
      <c r="N23" s="3"/>
      <c r="O23" s="3"/>
      <c r="P23" s="3"/>
      <c r="Q23" s="3"/>
      <c r="T23" t="s">
        <v>26</v>
      </c>
      <c r="U23" t="s">
        <v>214</v>
      </c>
      <c r="V23">
        <v>8</v>
      </c>
      <c r="W23">
        <v>7</v>
      </c>
      <c r="X23">
        <v>242</v>
      </c>
      <c r="Y23">
        <v>2</v>
      </c>
      <c r="Z23">
        <v>35</v>
      </c>
      <c r="AE23" t="s">
        <v>26</v>
      </c>
      <c r="AF23" t="s">
        <v>214</v>
      </c>
      <c r="AG23">
        <v>8</v>
      </c>
      <c r="AH23">
        <v>7</v>
      </c>
      <c r="AI23">
        <v>242</v>
      </c>
      <c r="AJ23">
        <v>2</v>
      </c>
      <c r="AK23">
        <v>35</v>
      </c>
    </row>
    <row r="24" spans="1:58" x14ac:dyDescent="0.2">
      <c r="A24" t="s">
        <v>25</v>
      </c>
      <c r="B24">
        <v>8</v>
      </c>
      <c r="C24">
        <v>4</v>
      </c>
      <c r="D24">
        <f t="shared" si="3"/>
        <v>12</v>
      </c>
      <c r="E24">
        <v>237</v>
      </c>
      <c r="F24">
        <f t="shared" si="4"/>
        <v>47</v>
      </c>
      <c r="G24">
        <v>2</v>
      </c>
      <c r="H24">
        <v>45</v>
      </c>
      <c r="I24">
        <f t="shared" si="2"/>
        <v>296</v>
      </c>
      <c r="J24" t="s">
        <v>214</v>
      </c>
      <c r="M24" s="3"/>
      <c r="N24" s="3"/>
      <c r="O24" s="3"/>
      <c r="P24" s="3"/>
      <c r="Q24" s="3"/>
      <c r="T24" t="s">
        <v>28</v>
      </c>
      <c r="U24" t="s">
        <v>214</v>
      </c>
      <c r="V24">
        <v>10</v>
      </c>
      <c r="W24">
        <v>10</v>
      </c>
      <c r="X24">
        <v>238</v>
      </c>
      <c r="Y24">
        <v>1</v>
      </c>
      <c r="Z24">
        <v>36</v>
      </c>
      <c r="AE24" t="s">
        <v>28</v>
      </c>
      <c r="AF24" t="s">
        <v>214</v>
      </c>
      <c r="AG24">
        <v>10</v>
      </c>
      <c r="AH24">
        <v>10</v>
      </c>
      <c r="AI24">
        <v>238</v>
      </c>
      <c r="AJ24">
        <v>1</v>
      </c>
      <c r="AK24">
        <v>36</v>
      </c>
    </row>
    <row r="25" spans="1:58" x14ac:dyDescent="0.2">
      <c r="A25" t="s">
        <v>26</v>
      </c>
      <c r="B25">
        <v>8</v>
      </c>
      <c r="C25">
        <v>7</v>
      </c>
      <c r="D25">
        <f t="shared" si="3"/>
        <v>15</v>
      </c>
      <c r="E25">
        <v>242</v>
      </c>
      <c r="F25">
        <f t="shared" si="4"/>
        <v>37</v>
      </c>
      <c r="G25">
        <v>2</v>
      </c>
      <c r="H25">
        <v>35</v>
      </c>
      <c r="I25">
        <f t="shared" si="2"/>
        <v>294</v>
      </c>
      <c r="J25" t="s">
        <v>214</v>
      </c>
      <c r="M25" s="3"/>
      <c r="N25" s="3"/>
      <c r="O25" s="3"/>
      <c r="P25" s="3"/>
      <c r="Q25" s="3"/>
      <c r="T25" t="s">
        <v>29</v>
      </c>
      <c r="U25" t="s">
        <v>214</v>
      </c>
      <c r="V25">
        <v>8</v>
      </c>
      <c r="W25">
        <v>6</v>
      </c>
      <c r="X25">
        <v>244</v>
      </c>
      <c r="Y25">
        <v>2</v>
      </c>
      <c r="Z25">
        <v>36</v>
      </c>
      <c r="AE25" t="s">
        <v>29</v>
      </c>
      <c r="AF25" t="s">
        <v>214</v>
      </c>
      <c r="AG25">
        <v>8</v>
      </c>
      <c r="AH25">
        <v>6</v>
      </c>
      <c r="AI25">
        <v>244</v>
      </c>
      <c r="AJ25">
        <v>2</v>
      </c>
      <c r="AK25">
        <v>36</v>
      </c>
    </row>
    <row r="26" spans="1:58" x14ac:dyDescent="0.2">
      <c r="A26" s="34" t="s">
        <v>27</v>
      </c>
      <c r="B26" s="110"/>
      <c r="C26" s="110"/>
      <c r="D26" s="110"/>
      <c r="E26" s="110"/>
      <c r="F26" s="110"/>
      <c r="G26" s="110"/>
      <c r="H26" s="110"/>
      <c r="I26" s="110"/>
      <c r="J26" s="110" t="s">
        <v>882</v>
      </c>
      <c r="M26" s="3"/>
      <c r="N26" s="3"/>
      <c r="O26" s="3"/>
      <c r="P26" s="3"/>
      <c r="Q26" s="3"/>
      <c r="T26" t="s">
        <v>30</v>
      </c>
      <c r="U26" t="s">
        <v>214</v>
      </c>
      <c r="V26">
        <v>12</v>
      </c>
      <c r="W26">
        <v>25</v>
      </c>
      <c r="X26">
        <v>222</v>
      </c>
      <c r="Y26">
        <v>2</v>
      </c>
      <c r="Z26">
        <v>34</v>
      </c>
      <c r="AE26" t="s">
        <v>30</v>
      </c>
      <c r="AF26" t="s">
        <v>214</v>
      </c>
      <c r="AG26">
        <v>12</v>
      </c>
      <c r="AH26">
        <v>25</v>
      </c>
      <c r="AI26">
        <v>222</v>
      </c>
      <c r="AJ26">
        <v>2</v>
      </c>
      <c r="AK26">
        <v>34</v>
      </c>
      <c r="AQ26" t="s">
        <v>795</v>
      </c>
    </row>
    <row r="27" spans="1:58" x14ac:dyDescent="0.2">
      <c r="A27" t="s">
        <v>28</v>
      </c>
      <c r="B27">
        <v>10</v>
      </c>
      <c r="C27">
        <v>10</v>
      </c>
      <c r="D27">
        <f t="shared" si="3"/>
        <v>20</v>
      </c>
      <c r="E27">
        <v>238</v>
      </c>
      <c r="F27">
        <f t="shared" si="4"/>
        <v>37</v>
      </c>
      <c r="G27">
        <v>1</v>
      </c>
      <c r="H27">
        <v>36</v>
      </c>
      <c r="I27">
        <f t="shared" si="2"/>
        <v>295</v>
      </c>
      <c r="J27" t="s">
        <v>214</v>
      </c>
      <c r="M27" s="3"/>
      <c r="N27" s="3"/>
      <c r="O27" s="3"/>
      <c r="P27" s="3"/>
      <c r="Q27" s="3"/>
      <c r="AQ27" t="s">
        <v>791</v>
      </c>
      <c r="AR27" t="s">
        <v>625</v>
      </c>
      <c r="AS27" t="s">
        <v>0</v>
      </c>
      <c r="AT27" t="s">
        <v>1</v>
      </c>
      <c r="AU27" t="s">
        <v>2</v>
      </c>
      <c r="AV27" t="s">
        <v>3</v>
      </c>
      <c r="AW27" t="s">
        <v>4</v>
      </c>
    </row>
    <row r="28" spans="1:58" x14ac:dyDescent="0.2">
      <c r="A28" t="s">
        <v>29</v>
      </c>
      <c r="B28">
        <v>8</v>
      </c>
      <c r="C28">
        <v>6</v>
      </c>
      <c r="D28">
        <f t="shared" si="3"/>
        <v>14</v>
      </c>
      <c r="E28">
        <v>244</v>
      </c>
      <c r="F28">
        <f t="shared" si="4"/>
        <v>38</v>
      </c>
      <c r="G28">
        <v>2</v>
      </c>
      <c r="H28">
        <v>36</v>
      </c>
      <c r="I28">
        <f t="shared" si="2"/>
        <v>296</v>
      </c>
      <c r="J28" t="s">
        <v>214</v>
      </c>
      <c r="M28" s="3"/>
      <c r="N28" s="3"/>
      <c r="O28" s="3"/>
      <c r="P28" s="3"/>
      <c r="Q28" s="3"/>
      <c r="AQ28" t="s">
        <v>789</v>
      </c>
      <c r="AR28" s="3">
        <f>SUM(AS28:AT28)</f>
        <v>20.826666666666668</v>
      </c>
      <c r="AS28" s="3">
        <v>11.533333333333333</v>
      </c>
      <c r="AT28" s="3">
        <v>9.293333333333333</v>
      </c>
      <c r="AU28" s="3">
        <v>229.12</v>
      </c>
      <c r="AV28" s="3">
        <v>6.3466666666666667</v>
      </c>
      <c r="AW28" s="3">
        <v>38.266666666666666</v>
      </c>
      <c r="AX28" s="3">
        <f>SUM(AV28:AW28)</f>
        <v>44.61333333333333</v>
      </c>
      <c r="BA28" t="s">
        <v>786</v>
      </c>
      <c r="BB28" t="s">
        <v>0</v>
      </c>
      <c r="BC28" t="s">
        <v>1</v>
      </c>
      <c r="BD28" t="s">
        <v>2</v>
      </c>
      <c r="BE28" t="s">
        <v>3</v>
      </c>
      <c r="BF28" t="s">
        <v>4</v>
      </c>
    </row>
    <row r="29" spans="1:58" x14ac:dyDescent="0.2">
      <c r="A29" t="s">
        <v>30</v>
      </c>
      <c r="B29">
        <v>12</v>
      </c>
      <c r="C29">
        <v>25</v>
      </c>
      <c r="D29">
        <f t="shared" si="3"/>
        <v>37</v>
      </c>
      <c r="E29">
        <v>222</v>
      </c>
      <c r="F29">
        <f t="shared" si="4"/>
        <v>36</v>
      </c>
      <c r="G29">
        <v>2</v>
      </c>
      <c r="H29">
        <v>34</v>
      </c>
      <c r="I29">
        <f t="shared" si="2"/>
        <v>295</v>
      </c>
      <c r="J29" t="s">
        <v>214</v>
      </c>
      <c r="M29" s="3"/>
      <c r="N29" s="3"/>
      <c r="O29" s="3"/>
      <c r="P29" s="3"/>
      <c r="Q29" s="3"/>
      <c r="T29" t="s">
        <v>31</v>
      </c>
      <c r="U29" t="s">
        <v>221</v>
      </c>
      <c r="V29">
        <v>8</v>
      </c>
      <c r="W29">
        <v>7</v>
      </c>
      <c r="X29">
        <v>238</v>
      </c>
      <c r="Y29">
        <v>3</v>
      </c>
      <c r="Z29">
        <v>40</v>
      </c>
      <c r="AE29" t="s">
        <v>31</v>
      </c>
      <c r="AF29" t="s">
        <v>221</v>
      </c>
      <c r="AG29">
        <v>8</v>
      </c>
      <c r="AH29">
        <v>7</v>
      </c>
      <c r="AI29">
        <v>238</v>
      </c>
      <c r="AJ29">
        <v>3</v>
      </c>
      <c r="AK29">
        <v>40</v>
      </c>
      <c r="AQ29" t="s">
        <v>199</v>
      </c>
      <c r="AS29" s="3">
        <v>5.5222726748591002</v>
      </c>
      <c r="AT29" s="3">
        <v>7.9368680141397006</v>
      </c>
      <c r="AU29" s="3">
        <v>16.791213918739313</v>
      </c>
      <c r="AV29" s="3">
        <v>6.6464648871031811</v>
      </c>
      <c r="AW29" s="3">
        <v>7.6074880133900926</v>
      </c>
      <c r="BA29" t="s">
        <v>788</v>
      </c>
      <c r="BB29" s="3">
        <v>5.4909090909090912</v>
      </c>
      <c r="BC29" s="3">
        <v>7.1090909090909093</v>
      </c>
      <c r="BD29" s="3">
        <v>243.72727272727272</v>
      </c>
      <c r="BE29" s="3">
        <v>8.372727272727273</v>
      </c>
      <c r="BF29" s="3">
        <v>28.790909090909089</v>
      </c>
    </row>
    <row r="30" spans="1:58" x14ac:dyDescent="0.2">
      <c r="A30" s="1" t="s">
        <v>567</v>
      </c>
      <c r="B30" s="1">
        <f>SUM(B17:B29)</f>
        <v>118</v>
      </c>
      <c r="C30" s="1">
        <f t="shared" ref="C30:H30" si="5">SUM(C17:C29)</f>
        <v>105</v>
      </c>
      <c r="D30" s="1"/>
      <c r="E30" s="1">
        <f t="shared" si="5"/>
        <v>2487</v>
      </c>
      <c r="F30" s="1"/>
      <c r="G30" s="1">
        <f t="shared" si="5"/>
        <v>72</v>
      </c>
      <c r="H30" s="1">
        <f t="shared" si="5"/>
        <v>442</v>
      </c>
      <c r="I30" s="1">
        <f t="shared" si="2"/>
        <v>3224</v>
      </c>
      <c r="J30" s="1" t="s">
        <v>214</v>
      </c>
      <c r="M30" s="3"/>
      <c r="N30" s="3"/>
      <c r="O30" s="3"/>
      <c r="P30" s="3"/>
      <c r="Q30" s="3"/>
      <c r="T30" t="s">
        <v>32</v>
      </c>
      <c r="U30" t="s">
        <v>221</v>
      </c>
      <c r="V30">
        <v>15</v>
      </c>
      <c r="W30">
        <v>6</v>
      </c>
      <c r="X30">
        <v>227</v>
      </c>
      <c r="Y30">
        <v>8</v>
      </c>
      <c r="Z30">
        <v>40</v>
      </c>
      <c r="AE30" t="s">
        <v>32</v>
      </c>
      <c r="AF30" t="s">
        <v>221</v>
      </c>
      <c r="AG30">
        <v>15</v>
      </c>
      <c r="AH30">
        <v>6</v>
      </c>
      <c r="AI30">
        <v>227</v>
      </c>
      <c r="AJ30">
        <v>8</v>
      </c>
      <c r="AK30">
        <v>40</v>
      </c>
      <c r="BA30" t="s">
        <v>787</v>
      </c>
      <c r="BB30" s="3">
        <v>11.533333333333333</v>
      </c>
      <c r="BC30" s="3">
        <v>9.293333333333333</v>
      </c>
      <c r="BD30" s="3">
        <v>229.12</v>
      </c>
      <c r="BE30" s="3">
        <v>6.3466666666666667</v>
      </c>
      <c r="BF30" s="3">
        <v>38.266666666666666</v>
      </c>
    </row>
    <row r="31" spans="1:58" x14ac:dyDescent="0.2">
      <c r="A31" s="1"/>
      <c r="B31" s="15">
        <f>B30/I30</f>
        <v>3.6600496277915631E-2</v>
      </c>
      <c r="C31" s="15">
        <f>C30/I30</f>
        <v>3.2568238213399506E-2</v>
      </c>
      <c r="D31" s="15"/>
      <c r="E31" s="15">
        <f>E30/I30</f>
        <v>0.77140198511166258</v>
      </c>
      <c r="F31" s="15"/>
      <c r="G31" s="15">
        <f>G30/I30</f>
        <v>2.2332506203473945E-2</v>
      </c>
      <c r="H31" s="15">
        <f>H30/I30</f>
        <v>0.13709677419354838</v>
      </c>
      <c r="I31" s="1"/>
      <c r="J31" s="1"/>
      <c r="M31" s="3"/>
      <c r="N31" s="3"/>
      <c r="O31" s="3"/>
      <c r="P31" s="3"/>
      <c r="Q31" s="3"/>
      <c r="T31" t="s">
        <v>34</v>
      </c>
      <c r="U31" t="s">
        <v>221</v>
      </c>
      <c r="V31">
        <v>9</v>
      </c>
      <c r="W31">
        <v>8</v>
      </c>
      <c r="X31">
        <v>236</v>
      </c>
      <c r="Y31">
        <v>2</v>
      </c>
      <c r="Z31">
        <v>40</v>
      </c>
      <c r="AE31" t="s">
        <v>34</v>
      </c>
      <c r="AF31" t="s">
        <v>221</v>
      </c>
      <c r="AG31">
        <v>9</v>
      </c>
      <c r="AH31">
        <v>8</v>
      </c>
      <c r="AI31">
        <v>236</v>
      </c>
      <c r="AJ31">
        <v>2</v>
      </c>
      <c r="AK31">
        <v>40</v>
      </c>
      <c r="AQ31" t="s">
        <v>784</v>
      </c>
      <c r="AR31" t="s">
        <v>625</v>
      </c>
      <c r="AS31" t="s">
        <v>0</v>
      </c>
      <c r="AT31" t="s">
        <v>1</v>
      </c>
      <c r="AU31" t="s">
        <v>2</v>
      </c>
      <c r="AV31" t="s">
        <v>3</v>
      </c>
      <c r="AW31" t="s">
        <v>4</v>
      </c>
    </row>
    <row r="32" spans="1:58" x14ac:dyDescent="0.2">
      <c r="A32" t="s">
        <v>31</v>
      </c>
      <c r="B32">
        <v>8</v>
      </c>
      <c r="C32">
        <v>7</v>
      </c>
      <c r="D32">
        <f>B32+C32</f>
        <v>15</v>
      </c>
      <c r="E32">
        <v>238</v>
      </c>
      <c r="F32">
        <f>G32+H32</f>
        <v>43</v>
      </c>
      <c r="G32">
        <v>3</v>
      </c>
      <c r="H32">
        <v>40</v>
      </c>
      <c r="I32">
        <f t="shared" si="2"/>
        <v>296</v>
      </c>
      <c r="J32" t="s">
        <v>221</v>
      </c>
      <c r="K32" t="s">
        <v>576</v>
      </c>
      <c r="M32" s="3"/>
      <c r="N32" s="3"/>
      <c r="O32" s="3"/>
      <c r="P32" s="3"/>
      <c r="Q32" s="3"/>
      <c r="T32" t="s">
        <v>35</v>
      </c>
      <c r="U32" t="s">
        <v>221</v>
      </c>
      <c r="V32">
        <v>13</v>
      </c>
      <c r="W32">
        <v>28</v>
      </c>
      <c r="X32">
        <v>183</v>
      </c>
      <c r="Y32">
        <v>17</v>
      </c>
      <c r="Z32">
        <v>53</v>
      </c>
      <c r="AE32" t="s">
        <v>35</v>
      </c>
      <c r="AF32" t="s">
        <v>221</v>
      </c>
      <c r="AG32">
        <v>13</v>
      </c>
      <c r="AH32">
        <v>28</v>
      </c>
      <c r="AI32">
        <v>183</v>
      </c>
      <c r="AJ32">
        <v>17</v>
      </c>
      <c r="AK32">
        <v>53</v>
      </c>
      <c r="AQ32" t="s">
        <v>788</v>
      </c>
      <c r="AR32" s="3">
        <f>SUM(AS32:AT32)</f>
        <v>12.600000000000001</v>
      </c>
      <c r="AS32" s="3">
        <v>5.4909090909090912</v>
      </c>
      <c r="AT32" s="3">
        <v>7.1090909090909093</v>
      </c>
      <c r="AU32" s="3">
        <v>243.72727272727272</v>
      </c>
      <c r="AV32" s="3">
        <v>8.372727272727273</v>
      </c>
      <c r="AW32" s="3">
        <v>28.790909090909089</v>
      </c>
      <c r="AX32" s="3">
        <f>SUM(AV32:AW32)</f>
        <v>37.163636363636364</v>
      </c>
    </row>
    <row r="33" spans="1:49" x14ac:dyDescent="0.2">
      <c r="A33" t="s">
        <v>32</v>
      </c>
      <c r="B33">
        <v>15</v>
      </c>
      <c r="C33">
        <v>6</v>
      </c>
      <c r="D33">
        <f t="shared" ref="D33:D44" si="6">B33+C33</f>
        <v>21</v>
      </c>
      <c r="E33">
        <v>227</v>
      </c>
      <c r="F33">
        <f t="shared" ref="F33:F44" si="7">G33+H33</f>
        <v>48</v>
      </c>
      <c r="G33">
        <v>8</v>
      </c>
      <c r="H33">
        <v>40</v>
      </c>
      <c r="I33">
        <f t="shared" si="2"/>
        <v>296</v>
      </c>
      <c r="J33" t="s">
        <v>221</v>
      </c>
      <c r="K33" t="s">
        <v>198</v>
      </c>
      <c r="L33" s="3">
        <f>SUM(M33:N33)</f>
        <v>27.083333333333336</v>
      </c>
      <c r="M33" s="3">
        <f>AVERAGE(B32:B44)</f>
        <v>10.333333333333334</v>
      </c>
      <c r="N33" s="3">
        <f>AVERAGE(C32:C44)</f>
        <v>16.75</v>
      </c>
      <c r="O33" s="10">
        <f>AVERAGE(E32:E44)</f>
        <v>215.33333333333334</v>
      </c>
      <c r="P33" s="3">
        <f>AVERAGE(G32:G44)</f>
        <v>8.4166666666666661</v>
      </c>
      <c r="Q33" s="3">
        <f>AVERAGE(H32:H44)</f>
        <v>43.666666666666664</v>
      </c>
      <c r="R33" s="3">
        <f>SUM(P33:Q33)</f>
        <v>52.083333333333329</v>
      </c>
      <c r="T33" t="s">
        <v>36</v>
      </c>
      <c r="U33" t="s">
        <v>221</v>
      </c>
      <c r="V33">
        <v>11</v>
      </c>
      <c r="W33">
        <v>7</v>
      </c>
      <c r="X33">
        <v>229</v>
      </c>
      <c r="Y33">
        <v>5</v>
      </c>
      <c r="Z33">
        <v>42</v>
      </c>
      <c r="AE33" t="s">
        <v>36</v>
      </c>
      <c r="AF33" t="s">
        <v>221</v>
      </c>
      <c r="AG33">
        <v>11</v>
      </c>
      <c r="AH33">
        <v>7</v>
      </c>
      <c r="AI33">
        <v>229</v>
      </c>
      <c r="AJ33">
        <v>5</v>
      </c>
      <c r="AK33">
        <v>42</v>
      </c>
      <c r="AQ33" t="s">
        <v>573</v>
      </c>
      <c r="AS33" s="3">
        <v>2.1914992335710011</v>
      </c>
      <c r="AT33" s="3">
        <v>6.7079925688380371</v>
      </c>
      <c r="AU33" s="3">
        <v>16.272286955710136</v>
      </c>
      <c r="AV33" s="3">
        <v>7.0851428619667747</v>
      </c>
      <c r="AW33" s="3">
        <v>6.826950713657272</v>
      </c>
    </row>
    <row r="34" spans="1:49" x14ac:dyDescent="0.2">
      <c r="A34" s="34" t="s">
        <v>33</v>
      </c>
      <c r="B34" s="110"/>
      <c r="C34" s="110"/>
      <c r="D34" s="110"/>
      <c r="E34" s="110"/>
      <c r="F34" s="110"/>
      <c r="G34" s="110"/>
      <c r="H34" s="110"/>
      <c r="I34" s="110"/>
      <c r="J34" s="110" t="s">
        <v>882</v>
      </c>
      <c r="K34" t="s">
        <v>199</v>
      </c>
      <c r="L34" s="3">
        <f>STDEV(B32:B44)</f>
        <v>3.0251471289038419</v>
      </c>
      <c r="M34" s="3">
        <f>STDEV(B32:B44)</f>
        <v>3.0251471289038419</v>
      </c>
      <c r="N34" s="3">
        <f>STDEV(C32:C44)</f>
        <v>11.802349534963559</v>
      </c>
      <c r="O34" s="3">
        <f>STDEV(E32:E44)</f>
        <v>19.639169272068756</v>
      </c>
      <c r="P34" s="3">
        <f>STDEV(G32:G44)</f>
        <v>6.4731379679036003</v>
      </c>
      <c r="Q34" s="3">
        <f>STDEV(H32:H44)</f>
        <v>4.0750534482458756</v>
      </c>
      <c r="T34" t="s">
        <v>37</v>
      </c>
      <c r="U34" t="s">
        <v>221</v>
      </c>
      <c r="V34">
        <v>12</v>
      </c>
      <c r="W34">
        <v>31</v>
      </c>
      <c r="X34">
        <v>191</v>
      </c>
      <c r="Y34">
        <v>15</v>
      </c>
      <c r="Z34">
        <v>45</v>
      </c>
      <c r="AE34" t="s">
        <v>37</v>
      </c>
      <c r="AF34" t="s">
        <v>221</v>
      </c>
      <c r="AG34">
        <v>12</v>
      </c>
      <c r="AH34">
        <v>31</v>
      </c>
      <c r="AI34">
        <v>191</v>
      </c>
      <c r="AJ34">
        <v>15</v>
      </c>
      <c r="AK34">
        <v>45</v>
      </c>
    </row>
    <row r="35" spans="1:49" x14ac:dyDescent="0.2">
      <c r="A35" t="s">
        <v>34</v>
      </c>
      <c r="B35">
        <v>9</v>
      </c>
      <c r="C35">
        <v>8</v>
      </c>
      <c r="D35">
        <f t="shared" si="6"/>
        <v>17</v>
      </c>
      <c r="E35">
        <v>236</v>
      </c>
      <c r="F35">
        <f t="shared" si="7"/>
        <v>42</v>
      </c>
      <c r="G35">
        <v>2</v>
      </c>
      <c r="H35">
        <v>40</v>
      </c>
      <c r="I35">
        <f t="shared" si="2"/>
        <v>295</v>
      </c>
      <c r="J35" t="s">
        <v>221</v>
      </c>
      <c r="K35" t="s">
        <v>200</v>
      </c>
      <c r="M35" s="3"/>
      <c r="N35" s="3"/>
      <c r="O35" s="3"/>
      <c r="P35" s="3"/>
      <c r="Q35" s="3"/>
      <c r="T35" t="s">
        <v>38</v>
      </c>
      <c r="U35" t="s">
        <v>221</v>
      </c>
      <c r="V35">
        <v>8</v>
      </c>
      <c r="W35">
        <v>36</v>
      </c>
      <c r="X35">
        <v>204</v>
      </c>
      <c r="Y35">
        <v>4</v>
      </c>
      <c r="Z35">
        <v>43</v>
      </c>
      <c r="AE35" t="s">
        <v>38</v>
      </c>
      <c r="AF35" t="s">
        <v>221</v>
      </c>
      <c r="AG35">
        <v>8</v>
      </c>
      <c r="AH35">
        <v>36</v>
      </c>
      <c r="AI35">
        <v>204</v>
      </c>
      <c r="AJ35">
        <v>4</v>
      </c>
      <c r="AK35">
        <v>43</v>
      </c>
    </row>
    <row r="36" spans="1:49" x14ac:dyDescent="0.2">
      <c r="A36" t="s">
        <v>35</v>
      </c>
      <c r="B36">
        <v>13</v>
      </c>
      <c r="C36">
        <v>28</v>
      </c>
      <c r="D36">
        <f t="shared" si="6"/>
        <v>41</v>
      </c>
      <c r="E36">
        <v>183</v>
      </c>
      <c r="F36">
        <f t="shared" si="7"/>
        <v>70</v>
      </c>
      <c r="G36">
        <v>17</v>
      </c>
      <c r="H36">
        <v>53</v>
      </c>
      <c r="I36">
        <f t="shared" si="2"/>
        <v>294</v>
      </c>
      <c r="J36" t="s">
        <v>221</v>
      </c>
      <c r="M36" s="3"/>
      <c r="N36" s="3"/>
      <c r="O36" s="3"/>
      <c r="P36" s="3"/>
      <c r="Q36" s="3"/>
      <c r="T36" t="s">
        <v>39</v>
      </c>
      <c r="U36" t="s">
        <v>221</v>
      </c>
      <c r="V36">
        <v>7</v>
      </c>
      <c r="W36">
        <v>13</v>
      </c>
      <c r="X36">
        <v>205</v>
      </c>
      <c r="Y36">
        <v>16</v>
      </c>
      <c r="Z36">
        <v>50</v>
      </c>
      <c r="AE36" t="s">
        <v>39</v>
      </c>
      <c r="AF36" t="s">
        <v>221</v>
      </c>
      <c r="AG36">
        <v>7</v>
      </c>
      <c r="AH36">
        <v>13</v>
      </c>
      <c r="AI36">
        <v>205</v>
      </c>
      <c r="AJ36">
        <v>16</v>
      </c>
      <c r="AK36">
        <v>50</v>
      </c>
    </row>
    <row r="37" spans="1:49" x14ac:dyDescent="0.2">
      <c r="A37" t="s">
        <v>36</v>
      </c>
      <c r="B37">
        <v>11</v>
      </c>
      <c r="C37">
        <v>7</v>
      </c>
      <c r="D37">
        <f t="shared" si="6"/>
        <v>18</v>
      </c>
      <c r="E37">
        <v>229</v>
      </c>
      <c r="F37">
        <f t="shared" si="7"/>
        <v>47</v>
      </c>
      <c r="G37">
        <v>5</v>
      </c>
      <c r="H37">
        <v>42</v>
      </c>
      <c r="I37">
        <f t="shared" si="2"/>
        <v>294</v>
      </c>
      <c r="J37" t="s">
        <v>221</v>
      </c>
      <c r="M37" s="3"/>
      <c r="N37" s="3"/>
      <c r="O37" s="3"/>
      <c r="P37" s="3"/>
      <c r="Q37" s="3"/>
      <c r="T37" t="s">
        <v>40</v>
      </c>
      <c r="U37" t="s">
        <v>221</v>
      </c>
      <c r="V37">
        <v>8</v>
      </c>
      <c r="W37">
        <v>7</v>
      </c>
      <c r="X37">
        <v>230</v>
      </c>
      <c r="Y37">
        <v>5</v>
      </c>
      <c r="Z37">
        <v>44</v>
      </c>
      <c r="AE37" t="s">
        <v>40</v>
      </c>
      <c r="AF37" t="s">
        <v>221</v>
      </c>
      <c r="AG37">
        <v>8</v>
      </c>
      <c r="AH37">
        <v>7</v>
      </c>
      <c r="AI37">
        <v>230</v>
      </c>
      <c r="AJ37">
        <v>5</v>
      </c>
      <c r="AK37">
        <v>44</v>
      </c>
    </row>
    <row r="38" spans="1:49" x14ac:dyDescent="0.2">
      <c r="A38" t="s">
        <v>37</v>
      </c>
      <c r="B38">
        <v>12</v>
      </c>
      <c r="C38">
        <v>31</v>
      </c>
      <c r="D38">
        <f t="shared" si="6"/>
        <v>43</v>
      </c>
      <c r="E38">
        <v>191</v>
      </c>
      <c r="F38">
        <f t="shared" si="7"/>
        <v>60</v>
      </c>
      <c r="G38">
        <v>15</v>
      </c>
      <c r="H38">
        <v>45</v>
      </c>
      <c r="I38">
        <f t="shared" si="2"/>
        <v>294</v>
      </c>
      <c r="J38" t="s">
        <v>221</v>
      </c>
      <c r="M38" s="3"/>
      <c r="N38" s="3"/>
      <c r="O38" s="3"/>
      <c r="P38" s="3"/>
      <c r="Q38" s="3"/>
      <c r="T38" t="s">
        <v>41</v>
      </c>
      <c r="U38" t="s">
        <v>221</v>
      </c>
      <c r="V38">
        <v>8</v>
      </c>
      <c r="W38">
        <v>29</v>
      </c>
      <c r="X38">
        <v>213</v>
      </c>
      <c r="Y38">
        <v>1</v>
      </c>
      <c r="Z38">
        <v>44</v>
      </c>
      <c r="AE38" t="s">
        <v>41</v>
      </c>
      <c r="AF38" t="s">
        <v>221</v>
      </c>
      <c r="AG38">
        <v>8</v>
      </c>
      <c r="AH38">
        <v>29</v>
      </c>
      <c r="AI38">
        <v>213</v>
      </c>
      <c r="AJ38">
        <v>1</v>
      </c>
      <c r="AK38">
        <v>44</v>
      </c>
    </row>
    <row r="39" spans="1:49" x14ac:dyDescent="0.2">
      <c r="A39" t="s">
        <v>38</v>
      </c>
      <c r="B39">
        <v>8</v>
      </c>
      <c r="C39">
        <v>36</v>
      </c>
      <c r="D39">
        <f t="shared" si="6"/>
        <v>44</v>
      </c>
      <c r="E39">
        <v>204</v>
      </c>
      <c r="F39">
        <f t="shared" si="7"/>
        <v>47</v>
      </c>
      <c r="G39">
        <v>4</v>
      </c>
      <c r="H39">
        <v>43</v>
      </c>
      <c r="I39">
        <f t="shared" si="2"/>
        <v>295</v>
      </c>
      <c r="J39" t="s">
        <v>221</v>
      </c>
      <c r="M39" s="3"/>
      <c r="N39" s="3"/>
      <c r="O39" s="3"/>
      <c r="P39" s="3"/>
      <c r="Q39" s="3"/>
      <c r="T39" t="s">
        <v>42</v>
      </c>
      <c r="U39" t="s">
        <v>221</v>
      </c>
      <c r="V39">
        <v>9</v>
      </c>
      <c r="W39">
        <v>5</v>
      </c>
      <c r="X39">
        <v>235</v>
      </c>
      <c r="Y39">
        <v>6</v>
      </c>
      <c r="Z39">
        <v>41</v>
      </c>
      <c r="AE39" t="s">
        <v>42</v>
      </c>
      <c r="AF39" t="s">
        <v>221</v>
      </c>
      <c r="AG39">
        <v>9</v>
      </c>
      <c r="AH39">
        <v>5</v>
      </c>
      <c r="AI39">
        <v>235</v>
      </c>
      <c r="AJ39">
        <v>6</v>
      </c>
      <c r="AK39">
        <v>41</v>
      </c>
    </row>
    <row r="40" spans="1:49" x14ac:dyDescent="0.2">
      <c r="A40" t="s">
        <v>39</v>
      </c>
      <c r="B40">
        <v>7</v>
      </c>
      <c r="C40">
        <v>13</v>
      </c>
      <c r="D40">
        <f t="shared" si="6"/>
        <v>20</v>
      </c>
      <c r="E40">
        <v>205</v>
      </c>
      <c r="F40">
        <f t="shared" si="7"/>
        <v>66</v>
      </c>
      <c r="G40">
        <v>16</v>
      </c>
      <c r="H40">
        <v>50</v>
      </c>
      <c r="I40">
        <f t="shared" si="2"/>
        <v>291</v>
      </c>
      <c r="J40" t="s">
        <v>221</v>
      </c>
      <c r="M40" s="3"/>
      <c r="N40" s="3"/>
      <c r="O40" s="3"/>
      <c r="P40" s="3"/>
      <c r="Q40" s="3"/>
      <c r="T40" t="s">
        <v>43</v>
      </c>
      <c r="U40" t="s">
        <v>221</v>
      </c>
      <c r="V40">
        <v>16</v>
      </c>
      <c r="W40">
        <v>24</v>
      </c>
      <c r="X40">
        <v>193</v>
      </c>
      <c r="Y40">
        <v>19</v>
      </c>
      <c r="Z40">
        <v>42</v>
      </c>
      <c r="AE40" t="s">
        <v>43</v>
      </c>
      <c r="AF40" t="s">
        <v>221</v>
      </c>
      <c r="AG40">
        <v>16</v>
      </c>
      <c r="AH40">
        <v>24</v>
      </c>
      <c r="AI40">
        <v>193</v>
      </c>
      <c r="AJ40">
        <v>19</v>
      </c>
      <c r="AK40">
        <v>42</v>
      </c>
    </row>
    <row r="41" spans="1:49" x14ac:dyDescent="0.2">
      <c r="A41" t="s">
        <v>40</v>
      </c>
      <c r="B41">
        <v>8</v>
      </c>
      <c r="C41">
        <v>7</v>
      </c>
      <c r="D41">
        <f t="shared" si="6"/>
        <v>15</v>
      </c>
      <c r="E41">
        <v>230</v>
      </c>
      <c r="F41">
        <f t="shared" si="7"/>
        <v>49</v>
      </c>
      <c r="G41">
        <v>5</v>
      </c>
      <c r="H41">
        <v>44</v>
      </c>
      <c r="I41">
        <f t="shared" si="2"/>
        <v>294</v>
      </c>
      <c r="J41" t="s">
        <v>221</v>
      </c>
      <c r="M41" s="3"/>
      <c r="N41" s="3"/>
      <c r="O41" s="3"/>
      <c r="P41" s="3"/>
      <c r="Q41" s="3"/>
    </row>
    <row r="42" spans="1:49" x14ac:dyDescent="0.2">
      <c r="A42" t="s">
        <v>41</v>
      </c>
      <c r="B42">
        <v>8</v>
      </c>
      <c r="C42">
        <v>29</v>
      </c>
      <c r="D42">
        <f t="shared" si="6"/>
        <v>37</v>
      </c>
      <c r="E42">
        <v>213</v>
      </c>
      <c r="F42">
        <f t="shared" si="7"/>
        <v>45</v>
      </c>
      <c r="G42">
        <v>1</v>
      </c>
      <c r="H42">
        <v>44</v>
      </c>
      <c r="I42">
        <f t="shared" si="2"/>
        <v>295</v>
      </c>
      <c r="J42" t="s">
        <v>221</v>
      </c>
      <c r="M42" s="3"/>
      <c r="N42" s="3"/>
      <c r="O42" s="3"/>
      <c r="P42" s="3"/>
      <c r="Q42" s="3"/>
    </row>
    <row r="43" spans="1:49" x14ac:dyDescent="0.2">
      <c r="A43" t="s">
        <v>42</v>
      </c>
      <c r="B43">
        <v>9</v>
      </c>
      <c r="C43">
        <v>5</v>
      </c>
      <c r="D43">
        <f t="shared" si="6"/>
        <v>14</v>
      </c>
      <c r="E43">
        <v>235</v>
      </c>
      <c r="F43">
        <f t="shared" si="7"/>
        <v>47</v>
      </c>
      <c r="G43">
        <v>6</v>
      </c>
      <c r="H43">
        <v>41</v>
      </c>
      <c r="I43">
        <f t="shared" si="2"/>
        <v>296</v>
      </c>
      <c r="J43" t="s">
        <v>221</v>
      </c>
      <c r="M43" s="3"/>
      <c r="N43" s="3"/>
      <c r="O43" s="3"/>
      <c r="P43" s="3"/>
      <c r="Q43" s="3"/>
      <c r="T43" t="s">
        <v>44</v>
      </c>
      <c r="U43" t="s">
        <v>222</v>
      </c>
      <c r="V43">
        <v>11</v>
      </c>
      <c r="W43">
        <v>3</v>
      </c>
      <c r="X43">
        <v>230</v>
      </c>
      <c r="Y43">
        <v>8</v>
      </c>
      <c r="Z43">
        <v>40</v>
      </c>
      <c r="AE43" t="s">
        <v>44</v>
      </c>
      <c r="AF43" t="s">
        <v>222</v>
      </c>
      <c r="AG43">
        <v>11</v>
      </c>
      <c r="AH43">
        <v>3</v>
      </c>
      <c r="AI43">
        <v>230</v>
      </c>
      <c r="AJ43">
        <v>8</v>
      </c>
      <c r="AK43">
        <v>40</v>
      </c>
    </row>
    <row r="44" spans="1:49" x14ac:dyDescent="0.2">
      <c r="A44" t="s">
        <v>43</v>
      </c>
      <c r="B44">
        <v>16</v>
      </c>
      <c r="C44">
        <v>24</v>
      </c>
      <c r="D44">
        <f t="shared" si="6"/>
        <v>40</v>
      </c>
      <c r="E44">
        <v>193</v>
      </c>
      <c r="F44">
        <f t="shared" si="7"/>
        <v>61</v>
      </c>
      <c r="G44">
        <v>19</v>
      </c>
      <c r="H44">
        <v>42</v>
      </c>
      <c r="I44">
        <f t="shared" si="2"/>
        <v>294</v>
      </c>
      <c r="J44" t="s">
        <v>221</v>
      </c>
      <c r="M44" s="3"/>
      <c r="N44" s="3"/>
      <c r="O44" s="3"/>
      <c r="P44" s="3"/>
      <c r="Q44" s="3"/>
      <c r="T44" t="s">
        <v>45</v>
      </c>
      <c r="U44" t="s">
        <v>222</v>
      </c>
      <c r="V44">
        <v>15</v>
      </c>
      <c r="W44">
        <v>1</v>
      </c>
      <c r="X44">
        <v>240</v>
      </c>
      <c r="Y44">
        <v>5</v>
      </c>
      <c r="Z44">
        <v>35</v>
      </c>
      <c r="AE44" t="s">
        <v>45</v>
      </c>
      <c r="AF44" t="s">
        <v>222</v>
      </c>
      <c r="AG44">
        <v>15</v>
      </c>
      <c r="AH44">
        <v>1</v>
      </c>
      <c r="AI44">
        <v>240</v>
      </c>
      <c r="AJ44">
        <v>5</v>
      </c>
      <c r="AK44">
        <v>35</v>
      </c>
    </row>
    <row r="45" spans="1:49" x14ac:dyDescent="0.2">
      <c r="A45" s="1" t="s">
        <v>566</v>
      </c>
      <c r="B45" s="1">
        <f>SUM(B32:B44)</f>
        <v>124</v>
      </c>
      <c r="C45" s="1">
        <f t="shared" ref="C45:H45" si="8">SUM(C32:C44)</f>
        <v>201</v>
      </c>
      <c r="D45" s="1"/>
      <c r="E45" s="1">
        <f t="shared" si="8"/>
        <v>2584</v>
      </c>
      <c r="F45" s="1"/>
      <c r="G45" s="1">
        <f t="shared" si="8"/>
        <v>101</v>
      </c>
      <c r="H45" s="1">
        <f t="shared" si="8"/>
        <v>524</v>
      </c>
      <c r="I45" s="1">
        <f t="shared" si="2"/>
        <v>3534</v>
      </c>
      <c r="J45" s="1" t="s">
        <v>221</v>
      </c>
      <c r="M45" s="3"/>
      <c r="N45" s="3"/>
      <c r="O45" s="3"/>
      <c r="P45" s="3"/>
      <c r="Q45" s="3"/>
      <c r="T45" t="s">
        <v>46</v>
      </c>
      <c r="U45" t="s">
        <v>222</v>
      </c>
      <c r="V45">
        <v>7</v>
      </c>
      <c r="W45">
        <v>5</v>
      </c>
      <c r="X45">
        <v>241</v>
      </c>
      <c r="Y45">
        <v>3</v>
      </c>
      <c r="Z45">
        <v>39</v>
      </c>
      <c r="AE45" t="s">
        <v>46</v>
      </c>
      <c r="AF45" t="s">
        <v>222</v>
      </c>
      <c r="AG45">
        <v>7</v>
      </c>
      <c r="AH45">
        <v>5</v>
      </c>
      <c r="AI45">
        <v>241</v>
      </c>
      <c r="AJ45">
        <v>3</v>
      </c>
      <c r="AK45">
        <v>39</v>
      </c>
    </row>
    <row r="46" spans="1:49" x14ac:dyDescent="0.2">
      <c r="A46" s="1"/>
      <c r="B46" s="15">
        <f>B45/I45</f>
        <v>3.5087719298245612E-2</v>
      </c>
      <c r="C46" s="15">
        <f>C45/I45</f>
        <v>5.6876061120543296E-2</v>
      </c>
      <c r="D46" s="15"/>
      <c r="E46" s="15">
        <f>E45/I45</f>
        <v>0.73118279569892475</v>
      </c>
      <c r="F46" s="15"/>
      <c r="G46" s="15">
        <f>G45/I45</f>
        <v>2.8579513299377475E-2</v>
      </c>
      <c r="H46" s="15">
        <f>H45/I45</f>
        <v>0.1482739105829089</v>
      </c>
      <c r="I46" s="1"/>
      <c r="J46" s="1"/>
      <c r="M46" s="3"/>
      <c r="N46" s="3"/>
      <c r="O46" s="3"/>
      <c r="P46" s="3"/>
      <c r="Q46" s="3"/>
      <c r="T46" t="s">
        <v>48</v>
      </c>
      <c r="U46" t="s">
        <v>222</v>
      </c>
      <c r="V46">
        <v>5</v>
      </c>
      <c r="W46">
        <v>4</v>
      </c>
      <c r="X46">
        <v>214</v>
      </c>
      <c r="Y46">
        <v>25</v>
      </c>
      <c r="Z46">
        <v>47</v>
      </c>
      <c r="AE46" t="s">
        <v>48</v>
      </c>
      <c r="AF46" t="s">
        <v>222</v>
      </c>
      <c r="AG46">
        <v>5</v>
      </c>
      <c r="AH46">
        <v>4</v>
      </c>
      <c r="AI46">
        <v>214</v>
      </c>
      <c r="AJ46">
        <v>25</v>
      </c>
      <c r="AK46">
        <v>47</v>
      </c>
    </row>
    <row r="47" spans="1:49" x14ac:dyDescent="0.2">
      <c r="A47" t="s">
        <v>44</v>
      </c>
      <c r="B47">
        <v>11</v>
      </c>
      <c r="C47">
        <v>3</v>
      </c>
      <c r="D47">
        <f>B47+C47</f>
        <v>14</v>
      </c>
      <c r="E47">
        <v>230</v>
      </c>
      <c r="F47">
        <f>G47+H47</f>
        <v>48</v>
      </c>
      <c r="G47">
        <v>8</v>
      </c>
      <c r="H47">
        <v>40</v>
      </c>
      <c r="I47">
        <f t="shared" si="2"/>
        <v>292</v>
      </c>
      <c r="J47" t="s">
        <v>222</v>
      </c>
      <c r="K47" t="s">
        <v>577</v>
      </c>
      <c r="M47" s="3"/>
      <c r="N47" s="3"/>
      <c r="O47" s="3"/>
      <c r="P47" s="3"/>
      <c r="Q47" s="3"/>
      <c r="T47" t="s">
        <v>49</v>
      </c>
      <c r="U47" t="s">
        <v>222</v>
      </c>
      <c r="V47">
        <v>15</v>
      </c>
      <c r="W47">
        <v>5</v>
      </c>
      <c r="X47">
        <v>225</v>
      </c>
      <c r="Y47">
        <v>4</v>
      </c>
      <c r="Z47">
        <v>42</v>
      </c>
      <c r="AE47" t="s">
        <v>49</v>
      </c>
      <c r="AF47" t="s">
        <v>222</v>
      </c>
      <c r="AG47">
        <v>15</v>
      </c>
      <c r="AH47">
        <v>5</v>
      </c>
      <c r="AI47">
        <v>225</v>
      </c>
      <c r="AJ47">
        <v>4</v>
      </c>
      <c r="AK47">
        <v>42</v>
      </c>
    </row>
    <row r="48" spans="1:49" x14ac:dyDescent="0.2">
      <c r="A48" t="s">
        <v>45</v>
      </c>
      <c r="B48">
        <v>15</v>
      </c>
      <c r="C48">
        <v>1</v>
      </c>
      <c r="D48">
        <f t="shared" ref="D48:D71" si="9">B48+C48</f>
        <v>16</v>
      </c>
      <c r="E48">
        <v>240</v>
      </c>
      <c r="F48">
        <f t="shared" ref="F48:F57" si="10">G48+H48</f>
        <v>40</v>
      </c>
      <c r="G48">
        <v>5</v>
      </c>
      <c r="H48">
        <v>35</v>
      </c>
      <c r="I48">
        <f t="shared" si="2"/>
        <v>296</v>
      </c>
      <c r="J48" t="s">
        <v>222</v>
      </c>
      <c r="K48" t="s">
        <v>198</v>
      </c>
      <c r="L48" s="3">
        <f>SUM(M48:N48)</f>
        <v>19.5</v>
      </c>
      <c r="M48" s="3">
        <f>AVERAGE(B47:B57)</f>
        <v>11.2</v>
      </c>
      <c r="N48" s="3">
        <f>AVERAGE(C47:C57)</f>
        <v>8.3000000000000007</v>
      </c>
      <c r="O48" s="3">
        <f>AVERAGE(E47:E57)</f>
        <v>224.4</v>
      </c>
      <c r="P48" s="3">
        <f>AVERAGE(G47:G57)</f>
        <v>11.8</v>
      </c>
      <c r="Q48" s="3">
        <f>AVERAGE(H47:H57)</f>
        <v>39</v>
      </c>
      <c r="R48" s="3">
        <f>SUM(P48:Q48)</f>
        <v>50.8</v>
      </c>
      <c r="T48" t="s">
        <v>50</v>
      </c>
      <c r="U48" t="s">
        <v>222</v>
      </c>
      <c r="V48">
        <v>38</v>
      </c>
      <c r="W48">
        <v>23</v>
      </c>
      <c r="X48">
        <v>195</v>
      </c>
      <c r="Y48">
        <v>5</v>
      </c>
      <c r="Z48">
        <v>35</v>
      </c>
      <c r="AE48" t="s">
        <v>50</v>
      </c>
      <c r="AF48" t="s">
        <v>222</v>
      </c>
      <c r="AG48">
        <v>38</v>
      </c>
      <c r="AH48">
        <v>23</v>
      </c>
      <c r="AI48">
        <v>195</v>
      </c>
      <c r="AJ48">
        <v>5</v>
      </c>
      <c r="AK48">
        <v>35</v>
      </c>
      <c r="AR48" t="s">
        <v>796</v>
      </c>
    </row>
    <row r="49" spans="1:56" x14ac:dyDescent="0.2">
      <c r="A49" t="s">
        <v>46</v>
      </c>
      <c r="B49">
        <v>7</v>
      </c>
      <c r="C49">
        <v>5</v>
      </c>
      <c r="D49">
        <f t="shared" si="9"/>
        <v>12</v>
      </c>
      <c r="E49">
        <v>241</v>
      </c>
      <c r="F49">
        <f t="shared" si="10"/>
        <v>42</v>
      </c>
      <c r="G49">
        <v>3</v>
      </c>
      <c r="H49">
        <v>39</v>
      </c>
      <c r="I49">
        <f t="shared" si="2"/>
        <v>295</v>
      </c>
      <c r="J49" t="s">
        <v>222</v>
      </c>
      <c r="K49" t="s">
        <v>199</v>
      </c>
      <c r="L49" s="3">
        <f>STDEV(B47:B57)</f>
        <v>10.347302385968367</v>
      </c>
      <c r="M49" s="3">
        <f>STDEV(B47:B57)</f>
        <v>10.347302385968367</v>
      </c>
      <c r="N49" s="3">
        <f>STDEV(C47:C57)</f>
        <v>8.9944427287075435</v>
      </c>
      <c r="O49" s="3">
        <f>STDEV(E47:E57)</f>
        <v>16.022206811519787</v>
      </c>
      <c r="P49" s="3">
        <f>STDEV(G47:G57)</f>
        <v>8.8166509136595241</v>
      </c>
      <c r="Q49" s="3">
        <f>STDEV(H47:H57)</f>
        <v>3.7712361663282534</v>
      </c>
      <c r="T49" t="s">
        <v>51</v>
      </c>
      <c r="U49" t="s">
        <v>222</v>
      </c>
      <c r="V49">
        <v>4</v>
      </c>
      <c r="W49">
        <v>5</v>
      </c>
      <c r="X49">
        <v>218</v>
      </c>
      <c r="Y49">
        <v>28</v>
      </c>
      <c r="Z49">
        <v>41</v>
      </c>
      <c r="AE49" t="s">
        <v>51</v>
      </c>
      <c r="AF49" t="s">
        <v>222</v>
      </c>
      <c r="AG49">
        <v>4</v>
      </c>
      <c r="AH49">
        <v>5</v>
      </c>
      <c r="AI49">
        <v>218</v>
      </c>
      <c r="AJ49">
        <v>28</v>
      </c>
      <c r="AK49">
        <v>41</v>
      </c>
      <c r="AR49" t="s">
        <v>791</v>
      </c>
      <c r="AS49" t="s">
        <v>792</v>
      </c>
      <c r="AT49" t="s">
        <v>2</v>
      </c>
      <c r="AU49" t="s">
        <v>794</v>
      </c>
      <c r="BA49" t="s">
        <v>784</v>
      </c>
      <c r="BB49" t="s">
        <v>793</v>
      </c>
      <c r="BC49" t="s">
        <v>2</v>
      </c>
      <c r="BD49" t="s">
        <v>794</v>
      </c>
    </row>
    <row r="50" spans="1:56" x14ac:dyDescent="0.2">
      <c r="A50" s="34" t="s">
        <v>47</v>
      </c>
      <c r="B50" s="110"/>
      <c r="C50" s="110"/>
      <c r="D50" s="110"/>
      <c r="E50" s="110"/>
      <c r="F50" s="110"/>
      <c r="G50" s="110"/>
      <c r="H50" s="110"/>
      <c r="I50" s="110"/>
      <c r="J50" s="110" t="s">
        <v>882</v>
      </c>
      <c r="K50" t="s">
        <v>201</v>
      </c>
      <c r="M50" s="3"/>
      <c r="N50" s="3"/>
      <c r="O50" s="3"/>
      <c r="P50" s="3"/>
      <c r="Q50" s="3"/>
      <c r="T50" t="s">
        <v>52</v>
      </c>
      <c r="U50" t="s">
        <v>222</v>
      </c>
      <c r="V50">
        <v>9</v>
      </c>
      <c r="W50">
        <v>27</v>
      </c>
      <c r="X50">
        <v>205</v>
      </c>
      <c r="Y50">
        <v>16</v>
      </c>
      <c r="Z50">
        <v>38</v>
      </c>
      <c r="AE50" t="s">
        <v>52</v>
      </c>
      <c r="AF50" t="s">
        <v>222</v>
      </c>
      <c r="AG50">
        <v>9</v>
      </c>
      <c r="AH50">
        <v>27</v>
      </c>
      <c r="AI50">
        <v>205</v>
      </c>
      <c r="AJ50">
        <v>16</v>
      </c>
      <c r="AK50">
        <v>38</v>
      </c>
      <c r="AR50" t="s">
        <v>789</v>
      </c>
      <c r="AS50" s="3">
        <f>SUM(AS28:AT28)</f>
        <v>20.826666666666668</v>
      </c>
      <c r="AT50" s="3">
        <f>AU28</f>
        <v>229.12</v>
      </c>
      <c r="AU50" s="3">
        <f>SUM(AV28:AW28)</f>
        <v>44.61333333333333</v>
      </c>
      <c r="BA50" t="s">
        <v>788</v>
      </c>
      <c r="BB50" s="3">
        <v>12.600000000000001</v>
      </c>
      <c r="BC50" s="3">
        <v>243.72727272727272</v>
      </c>
      <c r="BD50" s="3">
        <v>37.163636363636364</v>
      </c>
    </row>
    <row r="51" spans="1:56" x14ac:dyDescent="0.2">
      <c r="A51" t="s">
        <v>48</v>
      </c>
      <c r="B51">
        <v>5</v>
      </c>
      <c r="C51">
        <v>4</v>
      </c>
      <c r="D51">
        <f t="shared" si="9"/>
        <v>9</v>
      </c>
      <c r="E51">
        <v>214</v>
      </c>
      <c r="F51">
        <f t="shared" si="10"/>
        <v>72</v>
      </c>
      <c r="G51">
        <v>25</v>
      </c>
      <c r="H51">
        <v>47</v>
      </c>
      <c r="I51">
        <f t="shared" si="2"/>
        <v>295</v>
      </c>
      <c r="J51" t="s">
        <v>222</v>
      </c>
      <c r="M51" s="3"/>
      <c r="N51" s="3"/>
      <c r="O51" s="3"/>
      <c r="P51" s="3"/>
      <c r="Q51" s="3"/>
      <c r="T51" t="s">
        <v>53</v>
      </c>
      <c r="U51" t="s">
        <v>222</v>
      </c>
      <c r="V51">
        <v>4</v>
      </c>
      <c r="W51">
        <v>3</v>
      </c>
      <c r="X51">
        <v>238</v>
      </c>
      <c r="Y51">
        <v>12</v>
      </c>
      <c r="Z51">
        <v>38</v>
      </c>
      <c r="AE51" t="s">
        <v>53</v>
      </c>
      <c r="AF51" t="s">
        <v>222</v>
      </c>
      <c r="AG51">
        <v>4</v>
      </c>
      <c r="AH51">
        <v>3</v>
      </c>
      <c r="AI51">
        <v>238</v>
      </c>
      <c r="AJ51">
        <v>12</v>
      </c>
      <c r="AK51">
        <v>38</v>
      </c>
      <c r="AR51" t="s">
        <v>199</v>
      </c>
      <c r="AS51">
        <v>5.52</v>
      </c>
      <c r="AT51">
        <v>16.79</v>
      </c>
      <c r="AU51">
        <v>7.61</v>
      </c>
      <c r="BA51" t="s">
        <v>789</v>
      </c>
      <c r="BB51" s="3">
        <v>20.826666666666668</v>
      </c>
      <c r="BC51" s="3">
        <v>229.12</v>
      </c>
      <c r="BD51" s="3">
        <v>44.61333333333333</v>
      </c>
    </row>
    <row r="52" spans="1:56" x14ac:dyDescent="0.2">
      <c r="A52" t="s">
        <v>49</v>
      </c>
      <c r="B52">
        <v>15</v>
      </c>
      <c r="C52">
        <v>5</v>
      </c>
      <c r="D52">
        <f t="shared" si="9"/>
        <v>20</v>
      </c>
      <c r="E52">
        <v>225</v>
      </c>
      <c r="F52">
        <f t="shared" si="10"/>
        <v>46</v>
      </c>
      <c r="G52">
        <v>4</v>
      </c>
      <c r="H52">
        <v>42</v>
      </c>
      <c r="I52">
        <f t="shared" si="2"/>
        <v>291</v>
      </c>
      <c r="J52" t="s">
        <v>222</v>
      </c>
      <c r="M52" s="3"/>
      <c r="N52" s="3"/>
      <c r="O52" s="3"/>
      <c r="P52" s="3"/>
      <c r="Q52" s="3"/>
      <c r="T52" t="s">
        <v>54</v>
      </c>
      <c r="U52" t="s">
        <v>222</v>
      </c>
      <c r="V52">
        <v>4</v>
      </c>
      <c r="W52">
        <v>7</v>
      </c>
      <c r="X52">
        <v>238</v>
      </c>
      <c r="Y52">
        <v>12</v>
      </c>
      <c r="Z52">
        <v>35</v>
      </c>
      <c r="AE52" t="s">
        <v>54</v>
      </c>
      <c r="AF52" t="s">
        <v>222</v>
      </c>
      <c r="AG52">
        <v>4</v>
      </c>
      <c r="AH52">
        <v>7</v>
      </c>
      <c r="AI52">
        <v>238</v>
      </c>
      <c r="AJ52">
        <v>12</v>
      </c>
      <c r="AK52">
        <v>35</v>
      </c>
    </row>
    <row r="53" spans="1:56" x14ac:dyDescent="0.2">
      <c r="A53" t="s">
        <v>50</v>
      </c>
      <c r="B53">
        <v>38</v>
      </c>
      <c r="C53">
        <v>23</v>
      </c>
      <c r="D53">
        <f t="shared" si="9"/>
        <v>61</v>
      </c>
      <c r="E53">
        <v>195</v>
      </c>
      <c r="F53">
        <f t="shared" si="10"/>
        <v>40</v>
      </c>
      <c r="G53">
        <v>5</v>
      </c>
      <c r="H53">
        <v>35</v>
      </c>
      <c r="I53">
        <f t="shared" si="2"/>
        <v>296</v>
      </c>
      <c r="J53" t="s">
        <v>222</v>
      </c>
      <c r="M53" s="3"/>
      <c r="N53" s="3"/>
      <c r="O53" s="3"/>
      <c r="P53" s="3"/>
      <c r="Q53" s="3"/>
      <c r="AR53" t="s">
        <v>784</v>
      </c>
      <c r="AS53" t="s">
        <v>793</v>
      </c>
      <c r="AT53" t="s">
        <v>2</v>
      </c>
      <c r="AU53" t="s">
        <v>794</v>
      </c>
    </row>
    <row r="54" spans="1:56" x14ac:dyDescent="0.2">
      <c r="A54" t="s">
        <v>51</v>
      </c>
      <c r="B54">
        <v>4</v>
      </c>
      <c r="C54">
        <v>5</v>
      </c>
      <c r="D54">
        <f t="shared" si="9"/>
        <v>9</v>
      </c>
      <c r="E54">
        <v>218</v>
      </c>
      <c r="F54">
        <f t="shared" si="10"/>
        <v>69</v>
      </c>
      <c r="G54">
        <v>28</v>
      </c>
      <c r="H54">
        <v>41</v>
      </c>
      <c r="I54">
        <f t="shared" si="2"/>
        <v>296</v>
      </c>
      <c r="J54" t="s">
        <v>222</v>
      </c>
      <c r="M54" s="3"/>
      <c r="N54" s="3"/>
      <c r="O54" s="3"/>
      <c r="P54" s="3"/>
      <c r="Q54" s="3"/>
      <c r="AR54" t="s">
        <v>788</v>
      </c>
      <c r="AS54" s="3">
        <f>SUM(AS32:AT32)</f>
        <v>12.600000000000001</v>
      </c>
      <c r="AT54" s="3">
        <f>AU32</f>
        <v>243.72727272727272</v>
      </c>
      <c r="AU54" s="3">
        <f>SUM(AV32:AW32)</f>
        <v>37.163636363636364</v>
      </c>
    </row>
    <row r="55" spans="1:56" x14ac:dyDescent="0.2">
      <c r="A55" t="s">
        <v>52</v>
      </c>
      <c r="B55">
        <v>9</v>
      </c>
      <c r="C55">
        <v>27</v>
      </c>
      <c r="D55">
        <f t="shared" si="9"/>
        <v>36</v>
      </c>
      <c r="E55">
        <v>205</v>
      </c>
      <c r="F55">
        <f t="shared" si="10"/>
        <v>54</v>
      </c>
      <c r="G55">
        <v>16</v>
      </c>
      <c r="H55">
        <v>38</v>
      </c>
      <c r="I55">
        <f t="shared" si="2"/>
        <v>295</v>
      </c>
      <c r="J55" t="s">
        <v>222</v>
      </c>
      <c r="M55" s="3"/>
      <c r="N55" s="3"/>
      <c r="O55" s="3"/>
      <c r="P55" s="3"/>
      <c r="Q55" s="3"/>
      <c r="T55" t="s">
        <v>55</v>
      </c>
      <c r="U55" t="s">
        <v>223</v>
      </c>
      <c r="V55">
        <v>10</v>
      </c>
      <c r="W55">
        <v>9</v>
      </c>
      <c r="X55">
        <v>244</v>
      </c>
      <c r="Y55">
        <v>2</v>
      </c>
      <c r="Z55">
        <v>31</v>
      </c>
      <c r="AE55" t="s">
        <v>55</v>
      </c>
      <c r="AF55" t="s">
        <v>223</v>
      </c>
      <c r="AG55">
        <v>10</v>
      </c>
      <c r="AH55">
        <v>9</v>
      </c>
      <c r="AI55">
        <v>244</v>
      </c>
      <c r="AJ55">
        <v>2</v>
      </c>
      <c r="AK55">
        <v>31</v>
      </c>
      <c r="AR55" t="s">
        <v>573</v>
      </c>
      <c r="AS55">
        <v>2.19</v>
      </c>
      <c r="AT55">
        <v>16.27</v>
      </c>
      <c r="AU55">
        <v>6.83</v>
      </c>
    </row>
    <row r="56" spans="1:56" x14ac:dyDescent="0.2">
      <c r="A56" t="s">
        <v>53</v>
      </c>
      <c r="B56">
        <v>4</v>
      </c>
      <c r="C56">
        <v>3</v>
      </c>
      <c r="D56">
        <f t="shared" si="9"/>
        <v>7</v>
      </c>
      <c r="E56">
        <v>238</v>
      </c>
      <c r="F56">
        <f t="shared" si="10"/>
        <v>50</v>
      </c>
      <c r="G56">
        <v>12</v>
      </c>
      <c r="H56">
        <v>38</v>
      </c>
      <c r="I56">
        <f t="shared" si="2"/>
        <v>295</v>
      </c>
      <c r="J56" t="s">
        <v>222</v>
      </c>
      <c r="M56" s="3"/>
      <c r="N56" s="3"/>
      <c r="O56" s="3"/>
      <c r="P56" s="3"/>
      <c r="Q56" s="3"/>
      <c r="T56" t="s">
        <v>56</v>
      </c>
      <c r="U56" t="s">
        <v>223</v>
      </c>
      <c r="V56">
        <v>9</v>
      </c>
      <c r="W56">
        <v>9</v>
      </c>
      <c r="X56">
        <v>246</v>
      </c>
      <c r="Y56">
        <v>1</v>
      </c>
      <c r="Z56">
        <v>31</v>
      </c>
      <c r="AE56" t="s">
        <v>56</v>
      </c>
      <c r="AF56" t="s">
        <v>223</v>
      </c>
      <c r="AG56">
        <v>9</v>
      </c>
      <c r="AH56">
        <v>9</v>
      </c>
      <c r="AI56">
        <v>246</v>
      </c>
      <c r="AJ56">
        <v>1</v>
      </c>
      <c r="AK56">
        <v>31</v>
      </c>
    </row>
    <row r="57" spans="1:56" x14ac:dyDescent="0.2">
      <c r="A57" t="s">
        <v>54</v>
      </c>
      <c r="B57">
        <v>4</v>
      </c>
      <c r="C57">
        <v>7</v>
      </c>
      <c r="D57">
        <f t="shared" si="9"/>
        <v>11</v>
      </c>
      <c r="E57">
        <v>238</v>
      </c>
      <c r="F57">
        <f t="shared" si="10"/>
        <v>47</v>
      </c>
      <c r="G57">
        <v>12</v>
      </c>
      <c r="H57">
        <v>35</v>
      </c>
      <c r="I57">
        <f t="shared" si="2"/>
        <v>296</v>
      </c>
      <c r="J57" t="s">
        <v>222</v>
      </c>
      <c r="M57" s="3"/>
      <c r="N57" s="3"/>
      <c r="O57" s="3"/>
      <c r="P57" s="3"/>
      <c r="Q57" s="3"/>
      <c r="T57" t="s">
        <v>57</v>
      </c>
      <c r="U57" t="s">
        <v>223</v>
      </c>
      <c r="V57">
        <v>21</v>
      </c>
      <c r="W57">
        <v>17</v>
      </c>
      <c r="X57">
        <v>220</v>
      </c>
      <c r="Y57">
        <v>6</v>
      </c>
      <c r="Z57">
        <v>29</v>
      </c>
      <c r="AE57" t="s">
        <v>57</v>
      </c>
      <c r="AF57" t="s">
        <v>223</v>
      </c>
      <c r="AG57">
        <v>21</v>
      </c>
      <c r="AH57">
        <v>17</v>
      </c>
      <c r="AI57">
        <v>220</v>
      </c>
      <c r="AJ57">
        <v>6</v>
      </c>
      <c r="AK57">
        <v>29</v>
      </c>
    </row>
    <row r="58" spans="1:56" x14ac:dyDescent="0.2">
      <c r="A58" s="1" t="s">
        <v>566</v>
      </c>
      <c r="B58" s="1">
        <f>SUM(B47:B57)</f>
        <v>112</v>
      </c>
      <c r="C58" s="1">
        <f t="shared" ref="C58:H58" si="11">SUM(C47:C57)</f>
        <v>83</v>
      </c>
      <c r="D58" s="1"/>
      <c r="E58" s="1">
        <f t="shared" si="11"/>
        <v>2244</v>
      </c>
      <c r="F58" s="1"/>
      <c r="G58" s="1">
        <f t="shared" si="11"/>
        <v>118</v>
      </c>
      <c r="H58" s="1">
        <f t="shared" si="11"/>
        <v>390</v>
      </c>
      <c r="I58" s="1">
        <f t="shared" si="2"/>
        <v>2947</v>
      </c>
      <c r="J58" s="1" t="s">
        <v>222</v>
      </c>
      <c r="M58" s="3"/>
      <c r="N58" s="3"/>
      <c r="O58" s="3"/>
      <c r="P58" s="3"/>
      <c r="Q58" s="3"/>
      <c r="T58" t="s">
        <v>58</v>
      </c>
      <c r="U58" t="s">
        <v>223</v>
      </c>
      <c r="V58">
        <v>19</v>
      </c>
      <c r="W58">
        <v>22</v>
      </c>
      <c r="X58">
        <v>202</v>
      </c>
      <c r="Y58">
        <v>18</v>
      </c>
      <c r="Z58">
        <v>32</v>
      </c>
      <c r="AE58" t="s">
        <v>58</v>
      </c>
      <c r="AF58" t="s">
        <v>223</v>
      </c>
      <c r="AG58">
        <v>19</v>
      </c>
      <c r="AH58">
        <v>22</v>
      </c>
      <c r="AI58">
        <v>202</v>
      </c>
      <c r="AJ58">
        <v>18</v>
      </c>
      <c r="AK58">
        <v>32</v>
      </c>
    </row>
    <row r="59" spans="1:56" x14ac:dyDescent="0.2">
      <c r="A59" s="1"/>
      <c r="B59" s="15">
        <f>B58/I58</f>
        <v>3.800475059382423E-2</v>
      </c>
      <c r="C59" s="15">
        <f>C58/I58</f>
        <v>2.8164234815066171E-2</v>
      </c>
      <c r="D59" s="1"/>
      <c r="E59" s="15">
        <f>E58/I58</f>
        <v>0.76145232439769261</v>
      </c>
      <c r="F59" s="1"/>
      <c r="G59" s="15">
        <f>G58/I58</f>
        <v>4.004071937563624E-2</v>
      </c>
      <c r="H59" s="15">
        <f>H58/I58</f>
        <v>0.13233797081778079</v>
      </c>
      <c r="I59" s="1"/>
      <c r="J59" s="1"/>
      <c r="M59" s="3"/>
      <c r="N59" s="3"/>
      <c r="O59" s="3"/>
      <c r="P59" s="3"/>
      <c r="Q59" s="3"/>
      <c r="T59" t="s">
        <v>59</v>
      </c>
      <c r="U59" t="s">
        <v>223</v>
      </c>
      <c r="V59">
        <v>13</v>
      </c>
      <c r="W59">
        <v>2</v>
      </c>
      <c r="X59">
        <v>246</v>
      </c>
      <c r="Y59">
        <v>3</v>
      </c>
      <c r="Z59">
        <v>31</v>
      </c>
      <c r="AE59" t="s">
        <v>59</v>
      </c>
      <c r="AF59" t="s">
        <v>223</v>
      </c>
      <c r="AG59">
        <v>13</v>
      </c>
      <c r="AH59">
        <v>2</v>
      </c>
      <c r="AI59">
        <v>246</v>
      </c>
      <c r="AJ59">
        <v>3</v>
      </c>
      <c r="AK59">
        <v>31</v>
      </c>
    </row>
    <row r="60" spans="1:56" x14ac:dyDescent="0.2">
      <c r="A60" t="s">
        <v>55</v>
      </c>
      <c r="B60">
        <v>10</v>
      </c>
      <c r="C60">
        <v>9</v>
      </c>
      <c r="D60">
        <f>B60+C60</f>
        <v>19</v>
      </c>
      <c r="E60">
        <v>244</v>
      </c>
      <c r="F60">
        <f>G60+H60</f>
        <v>33</v>
      </c>
      <c r="G60">
        <v>2</v>
      </c>
      <c r="H60">
        <v>31</v>
      </c>
      <c r="I60">
        <f t="shared" si="2"/>
        <v>296</v>
      </c>
      <c r="J60" t="s">
        <v>223</v>
      </c>
      <c r="K60" t="s">
        <v>578</v>
      </c>
      <c r="M60" s="3"/>
      <c r="N60" s="3"/>
      <c r="O60" s="3"/>
      <c r="P60" s="3"/>
      <c r="Q60" s="3"/>
      <c r="T60" t="s">
        <v>60</v>
      </c>
      <c r="U60" t="s">
        <v>223</v>
      </c>
      <c r="V60">
        <v>10</v>
      </c>
      <c r="W60">
        <v>11</v>
      </c>
      <c r="X60">
        <v>239</v>
      </c>
      <c r="Y60">
        <v>3</v>
      </c>
      <c r="Z60">
        <v>32</v>
      </c>
      <c r="AE60" t="s">
        <v>60</v>
      </c>
      <c r="AF60" t="s">
        <v>223</v>
      </c>
      <c r="AG60">
        <v>10</v>
      </c>
      <c r="AH60">
        <v>11</v>
      </c>
      <c r="AI60">
        <v>239</v>
      </c>
      <c r="AJ60">
        <v>3</v>
      </c>
      <c r="AK60">
        <v>32</v>
      </c>
    </row>
    <row r="61" spans="1:56" x14ac:dyDescent="0.2">
      <c r="A61" t="s">
        <v>56</v>
      </c>
      <c r="B61">
        <v>9</v>
      </c>
      <c r="C61">
        <v>9</v>
      </c>
      <c r="D61">
        <f t="shared" si="9"/>
        <v>18</v>
      </c>
      <c r="E61">
        <v>246</v>
      </c>
      <c r="F61">
        <f t="shared" ref="F61:F71" si="12">G61+H61</f>
        <v>32</v>
      </c>
      <c r="G61">
        <v>1</v>
      </c>
      <c r="H61">
        <v>31</v>
      </c>
      <c r="I61">
        <f t="shared" si="2"/>
        <v>296</v>
      </c>
      <c r="J61" t="s">
        <v>223</v>
      </c>
      <c r="K61" t="s">
        <v>198</v>
      </c>
      <c r="L61" s="3">
        <f>SUM(M61:N61)</f>
        <v>22.833333333333332</v>
      </c>
      <c r="M61" s="3">
        <f>AVERAGE(B60:B72)</f>
        <v>12.916666666666666</v>
      </c>
      <c r="N61" s="3">
        <f>AVERAGE(C60:C72)</f>
        <v>9.9166666666666661</v>
      </c>
      <c r="O61" s="3">
        <f>AVERAGE(E60:E72)</f>
        <v>234.41666666666666</v>
      </c>
      <c r="P61" s="3">
        <f>AVERAGE(G60:G72)</f>
        <v>4.75</v>
      </c>
      <c r="Q61" s="3">
        <f>AVERAGE(H60:H72)</f>
        <v>33</v>
      </c>
      <c r="R61" s="3">
        <f>SUM(P61:Q61)</f>
        <v>37.75</v>
      </c>
      <c r="T61" t="s">
        <v>61</v>
      </c>
      <c r="U61" t="s">
        <v>223</v>
      </c>
      <c r="V61">
        <v>10</v>
      </c>
      <c r="W61">
        <v>2</v>
      </c>
      <c r="X61">
        <v>247</v>
      </c>
      <c r="Y61">
        <v>5</v>
      </c>
      <c r="Z61">
        <v>32</v>
      </c>
      <c r="AE61" t="s">
        <v>61</v>
      </c>
      <c r="AF61" t="s">
        <v>223</v>
      </c>
      <c r="AG61">
        <v>10</v>
      </c>
      <c r="AH61">
        <v>2</v>
      </c>
      <c r="AI61">
        <v>247</v>
      </c>
      <c r="AJ61">
        <v>5</v>
      </c>
      <c r="AK61">
        <v>32</v>
      </c>
    </row>
    <row r="62" spans="1:56" x14ac:dyDescent="0.2">
      <c r="A62" t="s">
        <v>57</v>
      </c>
      <c r="B62">
        <v>21</v>
      </c>
      <c r="C62">
        <v>17</v>
      </c>
      <c r="D62">
        <f t="shared" si="9"/>
        <v>38</v>
      </c>
      <c r="E62">
        <v>220</v>
      </c>
      <c r="F62">
        <f t="shared" si="12"/>
        <v>35</v>
      </c>
      <c r="G62">
        <v>6</v>
      </c>
      <c r="H62">
        <v>29</v>
      </c>
      <c r="I62">
        <f t="shared" si="2"/>
        <v>293</v>
      </c>
      <c r="J62" t="s">
        <v>223</v>
      </c>
      <c r="K62" t="s">
        <v>199</v>
      </c>
      <c r="M62" s="3">
        <f>STDEV(B60:B72)</f>
        <v>4.6992907266238957</v>
      </c>
      <c r="N62" s="3">
        <f>STDEV(C60:C72)</f>
        <v>8.6598166402311456</v>
      </c>
      <c r="O62" s="3">
        <f>STDEV(E60:E72)</f>
        <v>14.241158873511878</v>
      </c>
      <c r="P62" s="3">
        <f>STDEV(G60:G72)</f>
        <v>4.6343578548999353</v>
      </c>
      <c r="Q62" s="3">
        <f>STDEV(H60:H72)</f>
        <v>7.019453488180349</v>
      </c>
      <c r="T62" t="s">
        <v>62</v>
      </c>
      <c r="U62" t="s">
        <v>223</v>
      </c>
      <c r="V62">
        <v>21</v>
      </c>
      <c r="W62">
        <v>4</v>
      </c>
      <c r="X62">
        <v>240</v>
      </c>
      <c r="Y62">
        <v>1</v>
      </c>
      <c r="Z62">
        <v>30</v>
      </c>
      <c r="AE62" t="s">
        <v>62</v>
      </c>
      <c r="AF62" t="s">
        <v>223</v>
      </c>
      <c r="AG62">
        <v>21</v>
      </c>
      <c r="AH62">
        <v>4</v>
      </c>
      <c r="AI62">
        <v>240</v>
      </c>
      <c r="AJ62">
        <v>1</v>
      </c>
      <c r="AK62">
        <v>30</v>
      </c>
    </row>
    <row r="63" spans="1:56" x14ac:dyDescent="0.2">
      <c r="A63" t="s">
        <v>58</v>
      </c>
      <c r="B63" s="5">
        <v>19</v>
      </c>
      <c r="C63" s="5">
        <v>22</v>
      </c>
      <c r="D63" s="6">
        <f t="shared" si="9"/>
        <v>41</v>
      </c>
      <c r="E63" s="5">
        <v>202</v>
      </c>
      <c r="F63">
        <f t="shared" si="12"/>
        <v>50</v>
      </c>
      <c r="G63" s="2">
        <v>18</v>
      </c>
      <c r="H63">
        <v>32</v>
      </c>
      <c r="I63">
        <f t="shared" si="2"/>
        <v>293</v>
      </c>
      <c r="J63" t="s">
        <v>223</v>
      </c>
      <c r="K63" t="s">
        <v>200</v>
      </c>
      <c r="M63" s="3"/>
      <c r="N63" s="3"/>
      <c r="O63" s="3"/>
      <c r="P63" s="3"/>
      <c r="Q63" s="3"/>
      <c r="T63" t="s">
        <v>63</v>
      </c>
      <c r="U63" t="s">
        <v>223</v>
      </c>
      <c r="V63">
        <v>10</v>
      </c>
      <c r="W63">
        <v>2</v>
      </c>
      <c r="X63">
        <v>223</v>
      </c>
      <c r="Y63">
        <v>4</v>
      </c>
      <c r="Z63">
        <v>55</v>
      </c>
      <c r="AE63" t="s">
        <v>63</v>
      </c>
      <c r="AF63" t="s">
        <v>223</v>
      </c>
      <c r="AG63">
        <v>10</v>
      </c>
      <c r="AH63">
        <v>2</v>
      </c>
      <c r="AI63">
        <v>223</v>
      </c>
      <c r="AJ63">
        <v>4</v>
      </c>
      <c r="AK63">
        <v>55</v>
      </c>
    </row>
    <row r="64" spans="1:56" x14ac:dyDescent="0.2">
      <c r="A64" t="s">
        <v>59</v>
      </c>
      <c r="B64">
        <v>13</v>
      </c>
      <c r="C64">
        <v>2</v>
      </c>
      <c r="D64">
        <f t="shared" si="9"/>
        <v>15</v>
      </c>
      <c r="E64">
        <v>246</v>
      </c>
      <c r="F64">
        <f t="shared" si="12"/>
        <v>34</v>
      </c>
      <c r="G64">
        <v>3</v>
      </c>
      <c r="H64">
        <v>31</v>
      </c>
      <c r="I64">
        <f t="shared" si="2"/>
        <v>295</v>
      </c>
      <c r="J64" t="s">
        <v>223</v>
      </c>
      <c r="M64" s="3"/>
      <c r="N64" s="3"/>
      <c r="O64" s="3"/>
      <c r="P64" s="3"/>
      <c r="Q64" s="3"/>
      <c r="T64" t="s">
        <v>64</v>
      </c>
      <c r="U64" t="s">
        <v>223</v>
      </c>
      <c r="V64">
        <v>12</v>
      </c>
      <c r="W64">
        <v>29</v>
      </c>
      <c r="X64">
        <v>222</v>
      </c>
      <c r="Y64">
        <v>3</v>
      </c>
      <c r="Z64">
        <v>30</v>
      </c>
      <c r="AE64" t="s">
        <v>64</v>
      </c>
      <c r="AF64" t="s">
        <v>223</v>
      </c>
      <c r="AG64">
        <v>12</v>
      </c>
      <c r="AH64">
        <v>29</v>
      </c>
      <c r="AI64">
        <v>222</v>
      </c>
      <c r="AJ64">
        <v>3</v>
      </c>
      <c r="AK64">
        <v>30</v>
      </c>
    </row>
    <row r="65" spans="1:37" x14ac:dyDescent="0.2">
      <c r="A65" t="s">
        <v>60</v>
      </c>
      <c r="B65">
        <v>10</v>
      </c>
      <c r="C65">
        <v>11</v>
      </c>
      <c r="D65">
        <f t="shared" si="9"/>
        <v>21</v>
      </c>
      <c r="E65">
        <v>239</v>
      </c>
      <c r="F65">
        <f t="shared" si="12"/>
        <v>35</v>
      </c>
      <c r="G65">
        <v>3</v>
      </c>
      <c r="H65">
        <v>32</v>
      </c>
      <c r="I65">
        <f t="shared" si="2"/>
        <v>295</v>
      </c>
      <c r="J65" t="s">
        <v>223</v>
      </c>
      <c r="M65" s="3"/>
      <c r="N65" s="3"/>
      <c r="O65" s="3"/>
      <c r="P65" s="3"/>
      <c r="Q65" s="3"/>
      <c r="T65" t="s">
        <v>65</v>
      </c>
      <c r="U65" t="s">
        <v>223</v>
      </c>
      <c r="V65">
        <v>8</v>
      </c>
      <c r="W65">
        <v>8</v>
      </c>
      <c r="X65">
        <v>243</v>
      </c>
      <c r="Y65">
        <v>3</v>
      </c>
      <c r="Z65">
        <v>33</v>
      </c>
      <c r="AE65" t="s">
        <v>65</v>
      </c>
      <c r="AF65" t="s">
        <v>223</v>
      </c>
      <c r="AG65">
        <v>8</v>
      </c>
      <c r="AH65">
        <v>8</v>
      </c>
      <c r="AI65">
        <v>243</v>
      </c>
      <c r="AJ65">
        <v>3</v>
      </c>
      <c r="AK65">
        <v>33</v>
      </c>
    </row>
    <row r="66" spans="1:37" x14ac:dyDescent="0.2">
      <c r="A66" t="s">
        <v>61</v>
      </c>
      <c r="B66">
        <v>10</v>
      </c>
      <c r="C66">
        <v>2</v>
      </c>
      <c r="D66">
        <f t="shared" si="9"/>
        <v>12</v>
      </c>
      <c r="E66">
        <v>247</v>
      </c>
      <c r="F66">
        <f t="shared" si="12"/>
        <v>37</v>
      </c>
      <c r="G66">
        <v>5</v>
      </c>
      <c r="H66">
        <v>32</v>
      </c>
      <c r="I66">
        <f t="shared" si="2"/>
        <v>296</v>
      </c>
      <c r="J66" t="s">
        <v>223</v>
      </c>
      <c r="M66" s="3"/>
      <c r="N66" s="3"/>
      <c r="O66" s="3"/>
      <c r="P66" s="3"/>
      <c r="Q66" s="3"/>
      <c r="T66" t="s">
        <v>66</v>
      </c>
      <c r="U66" t="s">
        <v>223</v>
      </c>
      <c r="V66">
        <v>12</v>
      </c>
      <c r="W66">
        <v>4</v>
      </c>
      <c r="X66">
        <v>241</v>
      </c>
      <c r="Y66">
        <v>8</v>
      </c>
      <c r="Z66">
        <v>30</v>
      </c>
      <c r="AE66" t="s">
        <v>66</v>
      </c>
      <c r="AF66" t="s">
        <v>223</v>
      </c>
      <c r="AG66">
        <v>12</v>
      </c>
      <c r="AH66">
        <v>4</v>
      </c>
      <c r="AI66">
        <v>241</v>
      </c>
      <c r="AJ66">
        <v>8</v>
      </c>
      <c r="AK66">
        <v>30</v>
      </c>
    </row>
    <row r="67" spans="1:37" x14ac:dyDescent="0.2">
      <c r="A67" t="s">
        <v>62</v>
      </c>
      <c r="B67">
        <v>21</v>
      </c>
      <c r="C67">
        <v>4</v>
      </c>
      <c r="D67">
        <f t="shared" si="9"/>
        <v>25</v>
      </c>
      <c r="E67">
        <v>240</v>
      </c>
      <c r="F67">
        <f t="shared" si="12"/>
        <v>31</v>
      </c>
      <c r="G67">
        <v>1</v>
      </c>
      <c r="H67">
        <v>30</v>
      </c>
      <c r="I67">
        <f t="shared" ref="I67:I98" si="13">SUM(B67+C67+E67+G67+H67)</f>
        <v>296</v>
      </c>
      <c r="J67" t="s">
        <v>223</v>
      </c>
      <c r="M67" s="3"/>
      <c r="N67" s="3"/>
      <c r="O67" s="3"/>
      <c r="P67" s="3"/>
      <c r="Q67" s="3"/>
    </row>
    <row r="68" spans="1:37" x14ac:dyDescent="0.2">
      <c r="A68" t="s">
        <v>63</v>
      </c>
      <c r="B68">
        <v>10</v>
      </c>
      <c r="C68">
        <v>2</v>
      </c>
      <c r="D68">
        <f t="shared" si="9"/>
        <v>12</v>
      </c>
      <c r="E68">
        <v>223</v>
      </c>
      <c r="F68">
        <f t="shared" si="12"/>
        <v>59</v>
      </c>
      <c r="G68">
        <v>4</v>
      </c>
      <c r="H68">
        <v>55</v>
      </c>
      <c r="I68">
        <f t="shared" si="13"/>
        <v>294</v>
      </c>
      <c r="J68" t="s">
        <v>223</v>
      </c>
      <c r="M68" s="3"/>
      <c r="N68" s="3"/>
      <c r="O68" s="3"/>
      <c r="P68" s="3"/>
      <c r="Q68" s="3"/>
    </row>
    <row r="69" spans="1:37" x14ac:dyDescent="0.2">
      <c r="A69" t="s">
        <v>64</v>
      </c>
      <c r="B69">
        <v>12</v>
      </c>
      <c r="C69">
        <v>29</v>
      </c>
      <c r="D69">
        <f t="shared" si="9"/>
        <v>41</v>
      </c>
      <c r="E69">
        <v>222</v>
      </c>
      <c r="F69">
        <f t="shared" si="12"/>
        <v>33</v>
      </c>
      <c r="G69">
        <v>3</v>
      </c>
      <c r="H69">
        <v>30</v>
      </c>
      <c r="I69">
        <f t="shared" si="13"/>
        <v>296</v>
      </c>
      <c r="J69" t="s">
        <v>223</v>
      </c>
      <c r="M69" s="3"/>
      <c r="N69" s="3"/>
      <c r="O69" s="3"/>
      <c r="P69" s="3"/>
      <c r="Q69" s="3"/>
      <c r="T69" t="s">
        <v>68</v>
      </c>
      <c r="U69" t="s">
        <v>224</v>
      </c>
      <c r="V69">
        <v>8</v>
      </c>
      <c r="W69">
        <v>4</v>
      </c>
      <c r="X69">
        <v>250</v>
      </c>
      <c r="Y69">
        <v>3</v>
      </c>
      <c r="Z69">
        <v>31</v>
      </c>
      <c r="AE69" t="s">
        <v>68</v>
      </c>
      <c r="AF69" t="s">
        <v>224</v>
      </c>
      <c r="AG69">
        <v>8</v>
      </c>
      <c r="AH69">
        <v>4</v>
      </c>
      <c r="AI69">
        <v>250</v>
      </c>
      <c r="AJ69">
        <v>3</v>
      </c>
      <c r="AK69">
        <v>31</v>
      </c>
    </row>
    <row r="70" spans="1:37" x14ac:dyDescent="0.2">
      <c r="A70" t="s">
        <v>65</v>
      </c>
      <c r="B70">
        <v>8</v>
      </c>
      <c r="C70">
        <v>8</v>
      </c>
      <c r="D70">
        <f t="shared" si="9"/>
        <v>16</v>
      </c>
      <c r="E70">
        <v>243</v>
      </c>
      <c r="F70">
        <f t="shared" si="12"/>
        <v>36</v>
      </c>
      <c r="G70">
        <v>3</v>
      </c>
      <c r="H70">
        <v>33</v>
      </c>
      <c r="I70">
        <f t="shared" si="13"/>
        <v>295</v>
      </c>
      <c r="J70" t="s">
        <v>223</v>
      </c>
      <c r="M70" s="3"/>
      <c r="N70" s="3"/>
      <c r="O70" s="3"/>
      <c r="P70" s="3"/>
      <c r="Q70" s="3"/>
      <c r="T70" t="s">
        <v>69</v>
      </c>
      <c r="U70" t="s">
        <v>224</v>
      </c>
      <c r="V70">
        <v>11</v>
      </c>
      <c r="W70">
        <v>2</v>
      </c>
      <c r="X70">
        <v>250</v>
      </c>
      <c r="Y70">
        <v>1</v>
      </c>
      <c r="Z70">
        <v>31</v>
      </c>
      <c r="AE70" t="s">
        <v>69</v>
      </c>
      <c r="AF70" t="s">
        <v>224</v>
      </c>
      <c r="AG70">
        <v>11</v>
      </c>
      <c r="AH70">
        <v>2</v>
      </c>
      <c r="AI70">
        <v>250</v>
      </c>
      <c r="AJ70">
        <v>1</v>
      </c>
      <c r="AK70">
        <v>31</v>
      </c>
    </row>
    <row r="71" spans="1:37" x14ac:dyDescent="0.2">
      <c r="A71" t="s">
        <v>66</v>
      </c>
      <c r="B71">
        <v>12</v>
      </c>
      <c r="C71">
        <v>4</v>
      </c>
      <c r="D71">
        <f t="shared" si="9"/>
        <v>16</v>
      </c>
      <c r="E71">
        <v>241</v>
      </c>
      <c r="F71">
        <f t="shared" si="12"/>
        <v>38</v>
      </c>
      <c r="G71">
        <v>8</v>
      </c>
      <c r="H71">
        <v>30</v>
      </c>
      <c r="I71">
        <f t="shared" si="13"/>
        <v>295</v>
      </c>
      <c r="J71" t="s">
        <v>223</v>
      </c>
      <c r="M71" s="3"/>
      <c r="N71" s="3"/>
      <c r="O71" s="3"/>
      <c r="P71" s="3"/>
      <c r="Q71" s="3"/>
      <c r="T71" t="s">
        <v>70</v>
      </c>
      <c r="U71" t="s">
        <v>224</v>
      </c>
      <c r="V71">
        <v>9</v>
      </c>
      <c r="W71">
        <v>4</v>
      </c>
      <c r="X71">
        <v>242</v>
      </c>
      <c r="Y71">
        <v>1</v>
      </c>
      <c r="Z71">
        <v>40</v>
      </c>
      <c r="AE71" t="s">
        <v>70</v>
      </c>
      <c r="AF71" t="s">
        <v>224</v>
      </c>
      <c r="AG71">
        <v>9</v>
      </c>
      <c r="AH71">
        <v>4</v>
      </c>
      <c r="AI71">
        <v>242</v>
      </c>
      <c r="AJ71">
        <v>1</v>
      </c>
      <c r="AK71">
        <v>40</v>
      </c>
    </row>
    <row r="72" spans="1:37" x14ac:dyDescent="0.2">
      <c r="A72" s="34" t="s">
        <v>67</v>
      </c>
      <c r="B72" s="110"/>
      <c r="C72" s="110"/>
      <c r="D72" s="110"/>
      <c r="E72" s="110"/>
      <c r="F72" s="110"/>
      <c r="G72" s="110"/>
      <c r="H72" s="110"/>
      <c r="I72" s="110"/>
      <c r="J72" s="110" t="s">
        <v>882</v>
      </c>
      <c r="M72" s="3"/>
      <c r="N72" s="3"/>
      <c r="O72" s="3"/>
      <c r="P72" s="3"/>
      <c r="Q72" s="3"/>
      <c r="T72" t="s">
        <v>71</v>
      </c>
      <c r="U72" t="s">
        <v>224</v>
      </c>
      <c r="V72">
        <v>9</v>
      </c>
      <c r="W72">
        <v>3</v>
      </c>
      <c r="X72">
        <v>239</v>
      </c>
      <c r="Y72">
        <v>4</v>
      </c>
      <c r="Z72">
        <v>41</v>
      </c>
      <c r="AE72" t="s">
        <v>71</v>
      </c>
      <c r="AF72" t="s">
        <v>224</v>
      </c>
      <c r="AG72">
        <v>9</v>
      </c>
      <c r="AH72">
        <v>3</v>
      </c>
      <c r="AI72">
        <v>239</v>
      </c>
      <c r="AJ72">
        <v>4</v>
      </c>
      <c r="AK72">
        <v>41</v>
      </c>
    </row>
    <row r="73" spans="1:37" x14ac:dyDescent="0.2">
      <c r="A73" s="1" t="s">
        <v>566</v>
      </c>
      <c r="B73" s="1">
        <f>SUM(B60:B72)</f>
        <v>155</v>
      </c>
      <c r="C73" s="1">
        <f t="shared" ref="C73:H73" si="14">SUM(C60:C72)</f>
        <v>119</v>
      </c>
      <c r="D73" s="1"/>
      <c r="E73" s="1">
        <f t="shared" si="14"/>
        <v>2813</v>
      </c>
      <c r="F73" s="1"/>
      <c r="G73" s="1">
        <f t="shared" si="14"/>
        <v>57</v>
      </c>
      <c r="H73" s="1">
        <f t="shared" si="14"/>
        <v>396</v>
      </c>
      <c r="I73" s="1">
        <f t="shared" si="13"/>
        <v>3540</v>
      </c>
      <c r="J73" s="1" t="s">
        <v>223</v>
      </c>
      <c r="M73" s="3"/>
      <c r="N73" s="3"/>
      <c r="O73" s="3"/>
      <c r="P73" s="3"/>
      <c r="Q73" s="3"/>
      <c r="T73" t="s">
        <v>72</v>
      </c>
      <c r="U73" t="s">
        <v>224</v>
      </c>
      <c r="V73">
        <v>21</v>
      </c>
      <c r="W73">
        <v>2</v>
      </c>
      <c r="X73">
        <v>227</v>
      </c>
      <c r="Y73">
        <v>3</v>
      </c>
      <c r="Z73">
        <v>41</v>
      </c>
      <c r="AE73" t="s">
        <v>72</v>
      </c>
      <c r="AF73" t="s">
        <v>224</v>
      </c>
      <c r="AG73">
        <v>21</v>
      </c>
      <c r="AH73">
        <v>2</v>
      </c>
      <c r="AI73">
        <v>227</v>
      </c>
      <c r="AJ73">
        <v>3</v>
      </c>
      <c r="AK73">
        <v>41</v>
      </c>
    </row>
    <row r="74" spans="1:37" x14ac:dyDescent="0.2">
      <c r="A74" s="1"/>
      <c r="B74" s="15">
        <f>B73/I73</f>
        <v>4.3785310734463276E-2</v>
      </c>
      <c r="C74" s="15">
        <f>C73/I73</f>
        <v>3.3615819209039548E-2</v>
      </c>
      <c r="D74" s="15"/>
      <c r="E74" s="15">
        <f>E73/I73</f>
        <v>0.79463276836158192</v>
      </c>
      <c r="F74" s="15"/>
      <c r="G74" s="15">
        <f>G73/I73</f>
        <v>1.6101694915254237E-2</v>
      </c>
      <c r="H74" s="15">
        <f>H73/I73</f>
        <v>0.11186440677966102</v>
      </c>
      <c r="I74" s="1"/>
      <c r="J74" s="1"/>
      <c r="M74" s="3"/>
      <c r="N74" s="3"/>
      <c r="O74" s="3"/>
      <c r="P74" s="3"/>
      <c r="Q74" s="3"/>
      <c r="T74" t="s">
        <v>73</v>
      </c>
      <c r="U74" t="s">
        <v>224</v>
      </c>
      <c r="V74">
        <v>10</v>
      </c>
      <c r="W74">
        <v>4</v>
      </c>
      <c r="X74">
        <v>241</v>
      </c>
      <c r="Y74">
        <v>2</v>
      </c>
      <c r="Z74">
        <v>40</v>
      </c>
      <c r="AE74" t="s">
        <v>73</v>
      </c>
      <c r="AF74" t="s">
        <v>224</v>
      </c>
      <c r="AG74">
        <v>10</v>
      </c>
      <c r="AH74">
        <v>4</v>
      </c>
      <c r="AI74">
        <v>241</v>
      </c>
      <c r="AJ74">
        <v>2</v>
      </c>
      <c r="AK74">
        <v>40</v>
      </c>
    </row>
    <row r="75" spans="1:37" x14ac:dyDescent="0.2">
      <c r="A75" t="s">
        <v>68</v>
      </c>
      <c r="B75">
        <v>8</v>
      </c>
      <c r="C75">
        <v>4</v>
      </c>
      <c r="D75">
        <f>B75+C75</f>
        <v>12</v>
      </c>
      <c r="E75">
        <v>250</v>
      </c>
      <c r="F75">
        <f>G75+H75</f>
        <v>34</v>
      </c>
      <c r="G75">
        <v>3</v>
      </c>
      <c r="H75">
        <v>31</v>
      </c>
      <c r="I75">
        <f t="shared" si="13"/>
        <v>296</v>
      </c>
      <c r="J75" t="s">
        <v>224</v>
      </c>
      <c r="K75" t="s">
        <v>579</v>
      </c>
      <c r="M75" s="3"/>
      <c r="N75" s="3"/>
      <c r="O75" s="3"/>
      <c r="P75" s="3"/>
      <c r="Q75" s="3"/>
      <c r="T75" t="s">
        <v>75</v>
      </c>
      <c r="U75" t="s">
        <v>224</v>
      </c>
      <c r="V75">
        <v>11</v>
      </c>
      <c r="W75">
        <v>9</v>
      </c>
      <c r="X75">
        <v>242</v>
      </c>
      <c r="Y75">
        <v>2</v>
      </c>
      <c r="Z75">
        <v>31</v>
      </c>
      <c r="AE75" t="s">
        <v>75</v>
      </c>
      <c r="AF75" t="s">
        <v>224</v>
      </c>
      <c r="AG75">
        <v>11</v>
      </c>
      <c r="AH75">
        <v>9</v>
      </c>
      <c r="AI75">
        <v>242</v>
      </c>
      <c r="AJ75">
        <v>2</v>
      </c>
      <c r="AK75">
        <v>31</v>
      </c>
    </row>
    <row r="76" spans="1:37" x14ac:dyDescent="0.2">
      <c r="A76" t="s">
        <v>69</v>
      </c>
      <c r="B76">
        <v>11</v>
      </c>
      <c r="C76">
        <v>2</v>
      </c>
      <c r="D76">
        <f t="shared" ref="D76:D85" si="15">B76+C76</f>
        <v>13</v>
      </c>
      <c r="E76">
        <v>250</v>
      </c>
      <c r="F76">
        <f t="shared" ref="F76:F95" si="16">G76+H76</f>
        <v>32</v>
      </c>
      <c r="G76">
        <v>1</v>
      </c>
      <c r="H76">
        <v>31</v>
      </c>
      <c r="I76">
        <f t="shared" si="13"/>
        <v>295</v>
      </c>
      <c r="J76" t="s">
        <v>224</v>
      </c>
      <c r="K76" t="s">
        <v>198</v>
      </c>
      <c r="L76" s="3">
        <f>SUM(M76:N76)</f>
        <v>15.09090909090909</v>
      </c>
      <c r="M76" s="3">
        <f>AVERAGE(B75:B86)</f>
        <v>10.727272727272727</v>
      </c>
      <c r="N76" s="3">
        <f>AVERAGE(C75:C86)</f>
        <v>4.3636363636363633</v>
      </c>
      <c r="O76" s="3">
        <f>AVERAGE(E75:E86)</f>
        <v>243.18181818181819</v>
      </c>
      <c r="P76" s="3">
        <f>AVERAGE(G75:G86)</f>
        <v>2.1818181818181817</v>
      </c>
      <c r="Q76" s="3">
        <f>AVERAGE(H75:H86)</f>
        <v>35.18181818181818</v>
      </c>
      <c r="R76" s="3">
        <f>SUM(P76:Q76)</f>
        <v>37.36363636363636</v>
      </c>
      <c r="T76" t="s">
        <v>76</v>
      </c>
      <c r="U76" t="s">
        <v>224</v>
      </c>
      <c r="V76">
        <v>10</v>
      </c>
      <c r="W76">
        <v>6</v>
      </c>
      <c r="X76">
        <v>247</v>
      </c>
      <c r="Y76">
        <v>2</v>
      </c>
      <c r="Z76">
        <v>31</v>
      </c>
      <c r="AE76" t="s">
        <v>76</v>
      </c>
      <c r="AF76" t="s">
        <v>224</v>
      </c>
      <c r="AG76">
        <v>10</v>
      </c>
      <c r="AH76">
        <v>6</v>
      </c>
      <c r="AI76">
        <v>247</v>
      </c>
      <c r="AJ76">
        <v>2</v>
      </c>
      <c r="AK76">
        <v>31</v>
      </c>
    </row>
    <row r="77" spans="1:37" x14ac:dyDescent="0.2">
      <c r="A77" t="s">
        <v>70</v>
      </c>
      <c r="B77">
        <v>9</v>
      </c>
      <c r="C77">
        <v>4</v>
      </c>
      <c r="D77">
        <f t="shared" si="15"/>
        <v>13</v>
      </c>
      <c r="E77">
        <v>242</v>
      </c>
      <c r="F77">
        <f t="shared" si="16"/>
        <v>41</v>
      </c>
      <c r="G77">
        <v>1</v>
      </c>
      <c r="H77">
        <v>40</v>
      </c>
      <c r="I77">
        <f t="shared" si="13"/>
        <v>296</v>
      </c>
      <c r="J77" t="s">
        <v>224</v>
      </c>
      <c r="K77" t="s">
        <v>199</v>
      </c>
      <c r="M77" s="3">
        <f>STDEV(B75:B86)</f>
        <v>3.5239440713753991</v>
      </c>
      <c r="N77" s="3">
        <f>STDEV(C75:C86)</f>
        <v>2.0626549528569855</v>
      </c>
      <c r="O77" s="3">
        <f>STDEV(E75:E86)</f>
        <v>6.5546652365804592</v>
      </c>
      <c r="P77" s="3">
        <f>STDEV(G75:G86)</f>
        <v>0.98164981721404265</v>
      </c>
      <c r="Q77" s="3">
        <f>STDEV(H75:H86)</f>
        <v>4.5126085985421334</v>
      </c>
      <c r="T77" t="s">
        <v>77</v>
      </c>
      <c r="U77" t="s">
        <v>224</v>
      </c>
      <c r="V77">
        <v>10</v>
      </c>
      <c r="W77">
        <v>6</v>
      </c>
      <c r="X77">
        <v>244</v>
      </c>
      <c r="Y77">
        <v>2</v>
      </c>
      <c r="Z77">
        <v>34</v>
      </c>
      <c r="AE77" t="s">
        <v>77</v>
      </c>
      <c r="AF77" t="s">
        <v>224</v>
      </c>
      <c r="AG77">
        <v>10</v>
      </c>
      <c r="AH77">
        <v>6</v>
      </c>
      <c r="AI77">
        <v>244</v>
      </c>
      <c r="AJ77">
        <v>2</v>
      </c>
      <c r="AK77">
        <v>34</v>
      </c>
    </row>
    <row r="78" spans="1:37" x14ac:dyDescent="0.2">
      <c r="A78" t="s">
        <v>71</v>
      </c>
      <c r="B78">
        <v>9</v>
      </c>
      <c r="C78">
        <v>3</v>
      </c>
      <c r="D78">
        <f t="shared" si="15"/>
        <v>12</v>
      </c>
      <c r="E78">
        <v>239</v>
      </c>
      <c r="F78">
        <f t="shared" si="16"/>
        <v>45</v>
      </c>
      <c r="G78">
        <v>4</v>
      </c>
      <c r="H78">
        <v>41</v>
      </c>
      <c r="I78">
        <f t="shared" si="13"/>
        <v>296</v>
      </c>
      <c r="J78" t="s">
        <v>224</v>
      </c>
      <c r="K78" t="s">
        <v>203</v>
      </c>
      <c r="M78" s="3"/>
      <c r="N78" s="3"/>
      <c r="O78" s="3"/>
      <c r="P78" s="3"/>
      <c r="Q78" s="3"/>
      <c r="T78" t="s">
        <v>78</v>
      </c>
      <c r="U78" t="s">
        <v>224</v>
      </c>
      <c r="V78">
        <v>10</v>
      </c>
      <c r="W78">
        <v>5</v>
      </c>
      <c r="X78">
        <v>249</v>
      </c>
      <c r="Y78">
        <v>1</v>
      </c>
      <c r="Z78">
        <v>31</v>
      </c>
      <c r="AE78" t="s">
        <v>78</v>
      </c>
      <c r="AF78" t="s">
        <v>224</v>
      </c>
      <c r="AG78">
        <v>10</v>
      </c>
      <c r="AH78">
        <v>5</v>
      </c>
      <c r="AI78">
        <v>249</v>
      </c>
      <c r="AJ78">
        <v>1</v>
      </c>
      <c r="AK78">
        <v>31</v>
      </c>
    </row>
    <row r="79" spans="1:37" x14ac:dyDescent="0.2">
      <c r="A79" t="s">
        <v>72</v>
      </c>
      <c r="B79">
        <v>21</v>
      </c>
      <c r="C79">
        <v>2</v>
      </c>
      <c r="D79">
        <f t="shared" si="15"/>
        <v>23</v>
      </c>
      <c r="E79">
        <v>227</v>
      </c>
      <c r="F79">
        <f t="shared" si="16"/>
        <v>44</v>
      </c>
      <c r="G79">
        <v>3</v>
      </c>
      <c r="H79">
        <v>41</v>
      </c>
      <c r="I79">
        <f t="shared" si="13"/>
        <v>294</v>
      </c>
      <c r="J79" t="s">
        <v>224</v>
      </c>
      <c r="M79" s="3"/>
      <c r="N79" s="3"/>
      <c r="O79" s="3"/>
      <c r="P79" s="3"/>
      <c r="Q79" s="3"/>
      <c r="T79" t="s">
        <v>79</v>
      </c>
      <c r="U79" t="s">
        <v>224</v>
      </c>
      <c r="V79">
        <v>9</v>
      </c>
      <c r="W79">
        <v>3</v>
      </c>
      <c r="X79">
        <v>244</v>
      </c>
      <c r="Y79">
        <v>3</v>
      </c>
      <c r="Z79">
        <v>36</v>
      </c>
      <c r="AE79" t="s">
        <v>79</v>
      </c>
      <c r="AF79" t="s">
        <v>224</v>
      </c>
      <c r="AG79">
        <v>9</v>
      </c>
      <c r="AH79">
        <v>3</v>
      </c>
      <c r="AI79">
        <v>244</v>
      </c>
      <c r="AJ79">
        <v>3</v>
      </c>
      <c r="AK79">
        <v>36</v>
      </c>
    </row>
    <row r="80" spans="1:37" x14ac:dyDescent="0.2">
      <c r="A80" t="s">
        <v>73</v>
      </c>
      <c r="B80">
        <v>10</v>
      </c>
      <c r="C80">
        <v>4</v>
      </c>
      <c r="D80">
        <f t="shared" si="15"/>
        <v>14</v>
      </c>
      <c r="E80">
        <v>241</v>
      </c>
      <c r="F80">
        <f t="shared" si="16"/>
        <v>42</v>
      </c>
      <c r="G80">
        <v>2</v>
      </c>
      <c r="H80">
        <v>40</v>
      </c>
      <c r="I80">
        <f t="shared" si="13"/>
        <v>297</v>
      </c>
      <c r="J80" t="s">
        <v>224</v>
      </c>
      <c r="M80" s="3"/>
      <c r="N80" s="3"/>
      <c r="O80" s="3"/>
      <c r="P80" s="3"/>
      <c r="Q80" s="3"/>
    </row>
    <row r="81" spans="1:37" x14ac:dyDescent="0.2">
      <c r="A81" s="34" t="s">
        <v>74</v>
      </c>
      <c r="B81" s="110"/>
      <c r="C81" s="110"/>
      <c r="D81" s="110"/>
      <c r="E81" s="110"/>
      <c r="F81" s="110"/>
      <c r="G81" s="110"/>
      <c r="H81" s="110"/>
      <c r="I81" s="110"/>
      <c r="J81" s="110" t="s">
        <v>882</v>
      </c>
      <c r="M81" s="3"/>
      <c r="N81" s="3"/>
      <c r="O81" s="3"/>
      <c r="P81" s="3"/>
      <c r="Q81" s="3"/>
    </row>
    <row r="82" spans="1:37" x14ac:dyDescent="0.2">
      <c r="A82" t="s">
        <v>75</v>
      </c>
      <c r="B82">
        <v>11</v>
      </c>
      <c r="C82">
        <v>9</v>
      </c>
      <c r="D82">
        <f t="shared" si="15"/>
        <v>20</v>
      </c>
      <c r="E82">
        <v>242</v>
      </c>
      <c r="F82">
        <f t="shared" si="16"/>
        <v>33</v>
      </c>
      <c r="G82">
        <v>2</v>
      </c>
      <c r="H82">
        <v>31</v>
      </c>
      <c r="I82">
        <f t="shared" si="13"/>
        <v>295</v>
      </c>
      <c r="J82" t="s">
        <v>224</v>
      </c>
      <c r="M82" s="3"/>
      <c r="N82" s="3"/>
      <c r="O82" s="3"/>
      <c r="P82" s="3"/>
      <c r="Q82" s="3"/>
      <c r="T82" t="s">
        <v>80</v>
      </c>
      <c r="U82" t="s">
        <v>225</v>
      </c>
      <c r="V82">
        <v>6</v>
      </c>
      <c r="W82">
        <v>6</v>
      </c>
      <c r="X82">
        <v>246</v>
      </c>
      <c r="Y82">
        <v>2</v>
      </c>
      <c r="Z82">
        <v>36</v>
      </c>
      <c r="AE82" t="s">
        <v>80</v>
      </c>
      <c r="AF82" t="s">
        <v>225</v>
      </c>
      <c r="AG82">
        <v>6</v>
      </c>
      <c r="AH82">
        <v>6</v>
      </c>
      <c r="AI82">
        <v>246</v>
      </c>
      <c r="AJ82">
        <v>2</v>
      </c>
      <c r="AK82">
        <v>36</v>
      </c>
    </row>
    <row r="83" spans="1:37" x14ac:dyDescent="0.2">
      <c r="A83" t="s">
        <v>76</v>
      </c>
      <c r="B83">
        <v>10</v>
      </c>
      <c r="C83">
        <v>6</v>
      </c>
      <c r="D83">
        <f t="shared" si="15"/>
        <v>16</v>
      </c>
      <c r="E83">
        <v>247</v>
      </c>
      <c r="F83">
        <f t="shared" si="16"/>
        <v>33</v>
      </c>
      <c r="G83">
        <v>2</v>
      </c>
      <c r="H83">
        <v>31</v>
      </c>
      <c r="I83">
        <f t="shared" si="13"/>
        <v>296</v>
      </c>
      <c r="J83" t="s">
        <v>224</v>
      </c>
      <c r="M83" s="3"/>
      <c r="N83" s="3"/>
      <c r="O83" s="3"/>
      <c r="P83" s="3"/>
      <c r="Q83" s="3"/>
      <c r="T83" t="s">
        <v>81</v>
      </c>
      <c r="U83" t="s">
        <v>225</v>
      </c>
      <c r="V83">
        <v>18</v>
      </c>
      <c r="W83">
        <v>9</v>
      </c>
      <c r="X83">
        <v>192</v>
      </c>
      <c r="Y83">
        <v>20</v>
      </c>
      <c r="Z83">
        <v>55</v>
      </c>
      <c r="AE83" t="s">
        <v>81</v>
      </c>
      <c r="AF83" t="s">
        <v>225</v>
      </c>
      <c r="AG83">
        <v>18</v>
      </c>
      <c r="AH83">
        <v>9</v>
      </c>
      <c r="AI83">
        <v>192</v>
      </c>
      <c r="AJ83">
        <v>20</v>
      </c>
      <c r="AK83">
        <v>55</v>
      </c>
    </row>
    <row r="84" spans="1:37" x14ac:dyDescent="0.2">
      <c r="A84" t="s">
        <v>77</v>
      </c>
      <c r="B84">
        <v>10</v>
      </c>
      <c r="C84">
        <v>6</v>
      </c>
      <c r="D84">
        <f t="shared" si="15"/>
        <v>16</v>
      </c>
      <c r="E84">
        <v>244</v>
      </c>
      <c r="F84">
        <f t="shared" si="16"/>
        <v>36</v>
      </c>
      <c r="G84">
        <v>2</v>
      </c>
      <c r="H84">
        <v>34</v>
      </c>
      <c r="I84">
        <f t="shared" si="13"/>
        <v>296</v>
      </c>
      <c r="J84" t="s">
        <v>224</v>
      </c>
      <c r="M84" s="3"/>
      <c r="N84" s="3"/>
      <c r="O84" s="3"/>
      <c r="P84" s="3"/>
      <c r="Q84" s="3"/>
      <c r="T84" t="s">
        <v>82</v>
      </c>
      <c r="U84" t="s">
        <v>225</v>
      </c>
      <c r="V84">
        <v>7</v>
      </c>
      <c r="W84">
        <v>5</v>
      </c>
      <c r="X84">
        <v>241</v>
      </c>
      <c r="Y84">
        <v>1</v>
      </c>
      <c r="Z84">
        <v>37</v>
      </c>
      <c r="AE84" t="s">
        <v>82</v>
      </c>
      <c r="AF84" t="s">
        <v>225</v>
      </c>
      <c r="AG84">
        <v>7</v>
      </c>
      <c r="AH84">
        <v>5</v>
      </c>
      <c r="AI84">
        <v>241</v>
      </c>
      <c r="AJ84">
        <v>1</v>
      </c>
      <c r="AK84">
        <v>37</v>
      </c>
    </row>
    <row r="85" spans="1:37" x14ac:dyDescent="0.2">
      <c r="A85" t="s">
        <v>78</v>
      </c>
      <c r="B85">
        <v>10</v>
      </c>
      <c r="C85">
        <v>5</v>
      </c>
      <c r="D85">
        <f t="shared" si="15"/>
        <v>15</v>
      </c>
      <c r="E85">
        <v>249</v>
      </c>
      <c r="F85">
        <f t="shared" si="16"/>
        <v>32</v>
      </c>
      <c r="G85">
        <v>1</v>
      </c>
      <c r="H85">
        <v>31</v>
      </c>
      <c r="I85">
        <f t="shared" si="13"/>
        <v>296</v>
      </c>
      <c r="J85" t="s">
        <v>224</v>
      </c>
      <c r="M85" s="3"/>
      <c r="N85" s="3"/>
      <c r="O85" s="3"/>
      <c r="P85" s="3"/>
      <c r="Q85" s="3"/>
      <c r="T85" t="s">
        <v>83</v>
      </c>
      <c r="U85" t="s">
        <v>225</v>
      </c>
      <c r="V85">
        <v>6</v>
      </c>
      <c r="W85">
        <v>13</v>
      </c>
      <c r="X85">
        <v>234</v>
      </c>
      <c r="Y85">
        <v>4</v>
      </c>
      <c r="Z85">
        <v>39</v>
      </c>
      <c r="AE85" t="s">
        <v>83</v>
      </c>
      <c r="AF85" t="s">
        <v>225</v>
      </c>
      <c r="AG85">
        <v>6</v>
      </c>
      <c r="AH85">
        <v>13</v>
      </c>
      <c r="AI85">
        <v>234</v>
      </c>
      <c r="AJ85">
        <v>4</v>
      </c>
      <c r="AK85">
        <v>39</v>
      </c>
    </row>
    <row r="86" spans="1:37" x14ac:dyDescent="0.2">
      <c r="A86" t="s">
        <v>79</v>
      </c>
      <c r="B86">
        <v>9</v>
      </c>
      <c r="C86">
        <v>3</v>
      </c>
      <c r="D86">
        <f>B86+C86</f>
        <v>12</v>
      </c>
      <c r="E86">
        <v>244</v>
      </c>
      <c r="F86">
        <f t="shared" si="16"/>
        <v>39</v>
      </c>
      <c r="G86">
        <v>3</v>
      </c>
      <c r="H86">
        <v>36</v>
      </c>
      <c r="I86">
        <f t="shared" si="13"/>
        <v>295</v>
      </c>
      <c r="J86" t="s">
        <v>224</v>
      </c>
      <c r="M86" s="3"/>
      <c r="N86" s="3"/>
      <c r="O86" s="3"/>
      <c r="P86" s="3"/>
      <c r="Q86" s="3"/>
      <c r="T86" t="s">
        <v>84</v>
      </c>
      <c r="U86" t="s">
        <v>225</v>
      </c>
      <c r="V86">
        <v>17</v>
      </c>
      <c r="W86">
        <v>3</v>
      </c>
      <c r="X86">
        <v>225</v>
      </c>
      <c r="Y86">
        <v>14</v>
      </c>
      <c r="Z86">
        <v>35</v>
      </c>
      <c r="AE86" t="s">
        <v>84</v>
      </c>
      <c r="AF86" t="s">
        <v>225</v>
      </c>
      <c r="AG86">
        <v>17</v>
      </c>
      <c r="AH86">
        <v>3</v>
      </c>
      <c r="AI86">
        <v>225</v>
      </c>
      <c r="AJ86">
        <v>14</v>
      </c>
      <c r="AK86">
        <v>35</v>
      </c>
    </row>
    <row r="87" spans="1:37" x14ac:dyDescent="0.2">
      <c r="A87" s="1" t="s">
        <v>566</v>
      </c>
      <c r="B87" s="1">
        <f>SUM(B75:B86)</f>
        <v>118</v>
      </c>
      <c r="C87" s="1">
        <f t="shared" ref="C87:H87" si="17">SUM(C75:C86)</f>
        <v>48</v>
      </c>
      <c r="D87" s="1"/>
      <c r="E87" s="1">
        <f t="shared" si="17"/>
        <v>2675</v>
      </c>
      <c r="F87" s="1"/>
      <c r="G87" s="1">
        <f t="shared" si="17"/>
        <v>24</v>
      </c>
      <c r="H87" s="1">
        <f t="shared" si="17"/>
        <v>387</v>
      </c>
      <c r="I87" s="1">
        <f t="shared" si="13"/>
        <v>3252</v>
      </c>
      <c r="J87" s="1" t="s">
        <v>224</v>
      </c>
      <c r="M87" s="3"/>
      <c r="N87" s="3"/>
      <c r="O87" s="3"/>
      <c r="P87" s="3"/>
      <c r="Q87" s="3"/>
      <c r="T87" t="s">
        <v>85</v>
      </c>
      <c r="U87" t="s">
        <v>225</v>
      </c>
      <c r="V87">
        <v>16</v>
      </c>
      <c r="W87">
        <v>9</v>
      </c>
      <c r="X87">
        <v>233</v>
      </c>
      <c r="Y87">
        <v>4</v>
      </c>
      <c r="Z87">
        <v>34</v>
      </c>
      <c r="AE87" t="s">
        <v>85</v>
      </c>
      <c r="AF87" t="s">
        <v>225</v>
      </c>
      <c r="AG87">
        <v>16</v>
      </c>
      <c r="AH87">
        <v>9</v>
      </c>
      <c r="AI87">
        <v>233</v>
      </c>
      <c r="AJ87">
        <v>4</v>
      </c>
      <c r="AK87">
        <v>34</v>
      </c>
    </row>
    <row r="88" spans="1:37" x14ac:dyDescent="0.2">
      <c r="A88" s="1"/>
      <c r="B88" s="15">
        <f>B87/I87</f>
        <v>3.6285362853628537E-2</v>
      </c>
      <c r="C88" s="15">
        <f>C87/I87</f>
        <v>1.4760147601476014E-2</v>
      </c>
      <c r="D88" s="15"/>
      <c r="E88" s="15">
        <f>E87/I87</f>
        <v>0.82257072570725709</v>
      </c>
      <c r="F88" s="15"/>
      <c r="G88" s="15">
        <f>G87/I87</f>
        <v>7.3800738007380072E-3</v>
      </c>
      <c r="H88" s="15">
        <f>H87/I87</f>
        <v>0.11900369003690037</v>
      </c>
      <c r="I88" s="1"/>
      <c r="J88" s="1"/>
      <c r="M88" s="3"/>
      <c r="N88" s="3"/>
      <c r="O88" s="3"/>
      <c r="P88" s="3"/>
      <c r="Q88" s="3"/>
      <c r="T88" t="s">
        <v>86</v>
      </c>
      <c r="U88" t="s">
        <v>225</v>
      </c>
      <c r="V88">
        <v>20</v>
      </c>
      <c r="W88">
        <v>3</v>
      </c>
      <c r="X88">
        <v>236</v>
      </c>
      <c r="Y88">
        <v>2</v>
      </c>
      <c r="Z88">
        <v>34</v>
      </c>
      <c r="AE88" t="s">
        <v>86</v>
      </c>
      <c r="AF88" t="s">
        <v>225</v>
      </c>
      <c r="AG88">
        <v>20</v>
      </c>
      <c r="AH88">
        <v>3</v>
      </c>
      <c r="AI88">
        <v>236</v>
      </c>
      <c r="AJ88">
        <v>2</v>
      </c>
      <c r="AK88">
        <v>34</v>
      </c>
    </row>
    <row r="89" spans="1:37" x14ac:dyDescent="0.2">
      <c r="A89" t="s">
        <v>80</v>
      </c>
      <c r="B89">
        <v>6</v>
      </c>
      <c r="C89">
        <v>6</v>
      </c>
      <c r="D89">
        <f t="shared" ref="D89:D95" si="18">B89+C89</f>
        <v>12</v>
      </c>
      <c r="E89">
        <v>246</v>
      </c>
      <c r="F89">
        <f t="shared" si="16"/>
        <v>38</v>
      </c>
      <c r="G89">
        <v>2</v>
      </c>
      <c r="H89">
        <v>36</v>
      </c>
      <c r="I89">
        <f t="shared" si="13"/>
        <v>296</v>
      </c>
      <c r="J89" t="s">
        <v>225</v>
      </c>
      <c r="K89" t="s">
        <v>580</v>
      </c>
      <c r="M89" s="3"/>
      <c r="N89" s="3"/>
      <c r="O89" s="3"/>
      <c r="P89" s="3"/>
      <c r="Q89" s="3"/>
    </row>
    <row r="90" spans="1:37" x14ac:dyDescent="0.2">
      <c r="A90" t="s">
        <v>81</v>
      </c>
      <c r="B90">
        <v>18</v>
      </c>
      <c r="C90">
        <v>9</v>
      </c>
      <c r="D90">
        <f t="shared" si="18"/>
        <v>27</v>
      </c>
      <c r="E90">
        <v>192</v>
      </c>
      <c r="F90">
        <f t="shared" si="16"/>
        <v>75</v>
      </c>
      <c r="G90">
        <v>20</v>
      </c>
      <c r="H90">
        <v>55</v>
      </c>
      <c r="I90">
        <f t="shared" si="13"/>
        <v>294</v>
      </c>
      <c r="J90" t="s">
        <v>225</v>
      </c>
      <c r="K90" t="s">
        <v>198</v>
      </c>
      <c r="L90" s="3">
        <f>SUM(M90:N90)</f>
        <v>19.714285714285715</v>
      </c>
      <c r="M90" s="3">
        <f>AVERAGE(B89:B95)</f>
        <v>12.857142857142858</v>
      </c>
      <c r="N90" s="3">
        <f>AVERAGE(C89:C95)</f>
        <v>6.8571428571428568</v>
      </c>
      <c r="O90" s="3">
        <f>AVERAGE(E89:E95)</f>
        <v>229.57142857142858</v>
      </c>
      <c r="P90" s="3">
        <f>AVERAGE(G89:G95)</f>
        <v>6.7142857142857144</v>
      </c>
      <c r="Q90" s="3">
        <f>AVERAGE(H89:H95)</f>
        <v>38.571428571428569</v>
      </c>
      <c r="R90" s="3">
        <f>SUM(P90:Q90)</f>
        <v>45.285714285714285</v>
      </c>
    </row>
    <row r="91" spans="1:37" x14ac:dyDescent="0.2">
      <c r="A91" t="s">
        <v>82</v>
      </c>
      <c r="B91">
        <v>7</v>
      </c>
      <c r="C91">
        <v>5</v>
      </c>
      <c r="D91">
        <f t="shared" si="18"/>
        <v>12</v>
      </c>
      <c r="E91">
        <v>241</v>
      </c>
      <c r="F91">
        <f t="shared" si="16"/>
        <v>38</v>
      </c>
      <c r="G91">
        <v>1</v>
      </c>
      <c r="H91">
        <v>37</v>
      </c>
      <c r="I91">
        <f t="shared" si="13"/>
        <v>291</v>
      </c>
      <c r="J91" t="s">
        <v>225</v>
      </c>
      <c r="K91" t="s">
        <v>199</v>
      </c>
      <c r="M91" s="3">
        <f>STDEV(B89:B95)</f>
        <v>6.2297290317897307</v>
      </c>
      <c r="N91" s="3">
        <f>STDEV(C89:C95)</f>
        <v>3.6709931185158156</v>
      </c>
      <c r="O91" s="3">
        <f>STDEV(E89:E95)</f>
        <v>17.821869924871734</v>
      </c>
      <c r="P91" s="3">
        <f>STDEV(G89:G95)</f>
        <v>7.3192505471139988</v>
      </c>
      <c r="Q91" s="3">
        <f>STDEV(H89:H95)</f>
        <v>7.457817885886441</v>
      </c>
    </row>
    <row r="92" spans="1:37" x14ac:dyDescent="0.2">
      <c r="A92" t="s">
        <v>83</v>
      </c>
      <c r="B92">
        <v>6</v>
      </c>
      <c r="C92">
        <v>13</v>
      </c>
      <c r="D92">
        <f t="shared" si="18"/>
        <v>19</v>
      </c>
      <c r="E92">
        <v>234</v>
      </c>
      <c r="F92">
        <f t="shared" si="16"/>
        <v>43</v>
      </c>
      <c r="G92">
        <v>4</v>
      </c>
      <c r="H92">
        <v>39</v>
      </c>
      <c r="I92">
        <f t="shared" si="13"/>
        <v>296</v>
      </c>
      <c r="J92" t="s">
        <v>225</v>
      </c>
      <c r="K92" t="s">
        <v>202</v>
      </c>
      <c r="M92" s="3"/>
      <c r="N92" s="3"/>
      <c r="O92" s="3"/>
      <c r="P92" s="3"/>
      <c r="Q92" s="3"/>
    </row>
    <row r="93" spans="1:37" x14ac:dyDescent="0.2">
      <c r="A93" t="s">
        <v>84</v>
      </c>
      <c r="B93">
        <v>17</v>
      </c>
      <c r="C93">
        <v>3</v>
      </c>
      <c r="D93">
        <f t="shared" si="18"/>
        <v>20</v>
      </c>
      <c r="E93">
        <v>225</v>
      </c>
      <c r="F93">
        <f t="shared" si="16"/>
        <v>49</v>
      </c>
      <c r="G93">
        <v>14</v>
      </c>
      <c r="H93">
        <v>35</v>
      </c>
      <c r="I93">
        <f t="shared" si="13"/>
        <v>294</v>
      </c>
      <c r="J93" t="s">
        <v>225</v>
      </c>
      <c r="M93" s="3"/>
      <c r="N93" s="3"/>
      <c r="O93" s="3"/>
      <c r="P93" s="3"/>
      <c r="Q93" s="3"/>
    </row>
    <row r="94" spans="1:37" x14ac:dyDescent="0.2">
      <c r="A94" t="s">
        <v>85</v>
      </c>
      <c r="B94">
        <v>16</v>
      </c>
      <c r="C94">
        <v>9</v>
      </c>
      <c r="D94">
        <f t="shared" si="18"/>
        <v>25</v>
      </c>
      <c r="E94">
        <v>233</v>
      </c>
      <c r="F94">
        <f t="shared" si="16"/>
        <v>38</v>
      </c>
      <c r="G94">
        <v>4</v>
      </c>
      <c r="H94">
        <v>34</v>
      </c>
      <c r="I94">
        <f t="shared" si="13"/>
        <v>296</v>
      </c>
      <c r="J94" t="s">
        <v>225</v>
      </c>
      <c r="M94" s="3"/>
      <c r="N94" s="3"/>
      <c r="O94" s="3"/>
      <c r="P94" s="3"/>
      <c r="Q94" s="3"/>
    </row>
    <row r="95" spans="1:37" x14ac:dyDescent="0.2">
      <c r="A95" t="s">
        <v>86</v>
      </c>
      <c r="B95">
        <v>20</v>
      </c>
      <c r="C95">
        <v>3</v>
      </c>
      <c r="D95">
        <f t="shared" si="18"/>
        <v>23</v>
      </c>
      <c r="E95">
        <v>236</v>
      </c>
      <c r="F95">
        <f t="shared" si="16"/>
        <v>36</v>
      </c>
      <c r="G95">
        <v>2</v>
      </c>
      <c r="H95">
        <v>34</v>
      </c>
      <c r="I95">
        <f t="shared" si="13"/>
        <v>295</v>
      </c>
      <c r="J95" t="s">
        <v>225</v>
      </c>
      <c r="M95" s="3"/>
      <c r="N95" s="3"/>
      <c r="O95" s="3"/>
      <c r="P95" s="3"/>
      <c r="Q95" s="3"/>
    </row>
    <row r="96" spans="1:37" x14ac:dyDescent="0.2">
      <c r="A96" s="1" t="s">
        <v>566</v>
      </c>
      <c r="B96" s="1">
        <f>SUM(B89:B95)</f>
        <v>90</v>
      </c>
      <c r="C96" s="1">
        <f t="shared" ref="C96:H96" si="19">SUM(C89:C95)</f>
        <v>48</v>
      </c>
      <c r="D96" s="1"/>
      <c r="E96" s="1">
        <f t="shared" si="19"/>
        <v>1607</v>
      </c>
      <c r="F96" s="1"/>
      <c r="G96" s="1">
        <f t="shared" si="19"/>
        <v>47</v>
      </c>
      <c r="H96" s="1">
        <f t="shared" si="19"/>
        <v>270</v>
      </c>
      <c r="I96" s="1">
        <f t="shared" si="13"/>
        <v>2062</v>
      </c>
      <c r="J96" s="1" t="s">
        <v>225</v>
      </c>
      <c r="M96" s="3"/>
      <c r="N96" s="3"/>
      <c r="O96" s="3"/>
      <c r="P96" s="3"/>
      <c r="Q96" s="3"/>
      <c r="AE96" t="s">
        <v>87</v>
      </c>
      <c r="AF96" t="s">
        <v>563</v>
      </c>
      <c r="AG96">
        <v>5</v>
      </c>
      <c r="AH96">
        <v>5</v>
      </c>
      <c r="AI96">
        <v>260</v>
      </c>
      <c r="AJ96">
        <v>4</v>
      </c>
      <c r="AK96">
        <v>21</v>
      </c>
    </row>
    <row r="97" spans="1:37" x14ac:dyDescent="0.2">
      <c r="A97" s="1"/>
      <c r="B97" s="15">
        <f>B96/I96</f>
        <v>4.3646944713870033E-2</v>
      </c>
      <c r="C97" s="15">
        <f>C96/I96</f>
        <v>2.3278370514064017E-2</v>
      </c>
      <c r="D97" s="15"/>
      <c r="E97" s="15">
        <f>E96/I96</f>
        <v>0.77934044616876819</v>
      </c>
      <c r="F97" s="15"/>
      <c r="G97" s="15">
        <f>G96/I96</f>
        <v>2.2793404461687681E-2</v>
      </c>
      <c r="H97" s="15">
        <f>H96/I96</f>
        <v>0.13094083414161009</v>
      </c>
      <c r="I97" s="1"/>
      <c r="J97" s="1"/>
      <c r="M97" s="3"/>
      <c r="N97" s="3"/>
      <c r="O97" s="3"/>
      <c r="P97" s="3"/>
      <c r="Q97" s="3"/>
      <c r="AE97" t="s">
        <v>88</v>
      </c>
      <c r="AF97" t="s">
        <v>563</v>
      </c>
      <c r="AG97">
        <v>5</v>
      </c>
      <c r="AH97">
        <v>4</v>
      </c>
      <c r="AI97">
        <v>265</v>
      </c>
      <c r="AJ97">
        <v>6</v>
      </c>
      <c r="AK97">
        <v>17</v>
      </c>
    </row>
    <row r="98" spans="1:37" x14ac:dyDescent="0.2">
      <c r="A98" s="17" t="s">
        <v>604</v>
      </c>
      <c r="B98" s="20">
        <f>SUM(B89:B95,B75:B86,B60:B72,B47:B57,B32:B44,B17:B29,B2:B14)</f>
        <v>870</v>
      </c>
      <c r="C98" s="20">
        <f t="shared" ref="C98:H98" si="20">SUM(C89:C95,C75:C86,C60:C72,C47:C57,C32:C44,C17:C29,C2:C14)</f>
        <v>703</v>
      </c>
      <c r="D98" s="20"/>
      <c r="E98" s="20">
        <f t="shared" si="20"/>
        <v>17303</v>
      </c>
      <c r="F98" s="20"/>
      <c r="G98" s="20">
        <f t="shared" si="20"/>
        <v>491</v>
      </c>
      <c r="H98" s="20">
        <f t="shared" si="20"/>
        <v>2986</v>
      </c>
      <c r="I98" s="17">
        <f t="shared" si="13"/>
        <v>22353</v>
      </c>
      <c r="J98" s="17" t="s">
        <v>605</v>
      </c>
      <c r="K98" s="17"/>
      <c r="L98" s="17"/>
      <c r="M98" s="19"/>
      <c r="N98" s="19"/>
      <c r="O98" s="19"/>
      <c r="P98" s="19"/>
      <c r="Q98" s="19"/>
      <c r="AE98" t="s">
        <v>89</v>
      </c>
      <c r="AF98" t="s">
        <v>563</v>
      </c>
      <c r="AG98">
        <v>5</v>
      </c>
      <c r="AH98">
        <v>4</v>
      </c>
      <c r="AI98">
        <v>264</v>
      </c>
      <c r="AJ98">
        <v>6</v>
      </c>
      <c r="AK98">
        <v>17</v>
      </c>
    </row>
    <row r="99" spans="1:37" ht="51" x14ac:dyDescent="0.2">
      <c r="A99" s="17"/>
      <c r="B99" s="18">
        <f>B98/I98</f>
        <v>3.8920950208025766E-2</v>
      </c>
      <c r="C99" s="18">
        <f>C98/I98</f>
        <v>3.14499172370599E-2</v>
      </c>
      <c r="D99" s="18"/>
      <c r="E99" s="18">
        <f>E98/I98</f>
        <v>0.77407954189594241</v>
      </c>
      <c r="F99" s="18"/>
      <c r="G99" s="18">
        <f>G98/I98</f>
        <v>2.1965731669127186E-2</v>
      </c>
      <c r="H99" s="18">
        <f>H98/I98</f>
        <v>0.13358385898984476</v>
      </c>
      <c r="I99" s="17"/>
      <c r="J99" s="17"/>
      <c r="K99" s="21" t="s">
        <v>612</v>
      </c>
      <c r="L99" s="17" t="s">
        <v>625</v>
      </c>
      <c r="M99" s="21" t="s">
        <v>0</v>
      </c>
      <c r="N99" s="21" t="s">
        <v>1</v>
      </c>
      <c r="O99" s="21" t="s">
        <v>2</v>
      </c>
      <c r="P99" s="21" t="s">
        <v>3</v>
      </c>
      <c r="Q99" s="21" t="s">
        <v>4</v>
      </c>
      <c r="R99" s="21" t="s">
        <v>883</v>
      </c>
      <c r="T99" t="s">
        <v>585</v>
      </c>
      <c r="U99" t="s">
        <v>197</v>
      </c>
      <c r="V99" t="s">
        <v>0</v>
      </c>
      <c r="W99" t="s">
        <v>1</v>
      </c>
      <c r="X99" t="s">
        <v>2</v>
      </c>
      <c r="Y99" t="s">
        <v>3</v>
      </c>
      <c r="Z99" t="s">
        <v>4</v>
      </c>
      <c r="AE99" t="s">
        <v>90</v>
      </c>
      <c r="AF99" t="s">
        <v>563</v>
      </c>
      <c r="AG99">
        <v>5</v>
      </c>
      <c r="AH99">
        <v>6</v>
      </c>
      <c r="AI99">
        <v>262</v>
      </c>
      <c r="AJ99">
        <v>6</v>
      </c>
      <c r="AK99">
        <v>17</v>
      </c>
    </row>
    <row r="100" spans="1:37" ht="68" x14ac:dyDescent="0.2">
      <c r="A100" s="17"/>
      <c r="B100" s="21" t="s">
        <v>0</v>
      </c>
      <c r="C100" s="21" t="s">
        <v>1</v>
      </c>
      <c r="D100" s="21"/>
      <c r="E100" s="21" t="s">
        <v>2</v>
      </c>
      <c r="F100" s="21"/>
      <c r="G100" s="21" t="s">
        <v>3</v>
      </c>
      <c r="H100" s="21" t="s">
        <v>4</v>
      </c>
      <c r="I100" s="21" t="s">
        <v>206</v>
      </c>
      <c r="J100" s="17"/>
      <c r="K100" s="111" t="s">
        <v>614</v>
      </c>
      <c r="L100" s="19">
        <f>SUM(M100:N100)</f>
        <v>20.69736842105263</v>
      </c>
      <c r="M100" s="19">
        <f>AVERAGE(B89:B95,B75:B86,B60:B72,B47:B57,B32:B44,B17:B29,B2:B14)</f>
        <v>11.447368421052632</v>
      </c>
      <c r="N100" s="19">
        <f>AVERAGE(C89:C95,C75:C86,C60:C72,C47:C57,C32:C44,C17:C29,C2:C14)</f>
        <v>9.25</v>
      </c>
      <c r="O100" s="19">
        <f>AVERAGE(E89:E95,E75:E86,E60:E72,E47:E57,E32:E44,E17:E29,E2:E14)</f>
        <v>227.67105263157896</v>
      </c>
      <c r="P100" s="19">
        <f>AVERAGE(G89:G95,G75:G86,G60:G72,G47:G57,G32:G44,G17:G29,G2:G14)</f>
        <v>6.4605263157894735</v>
      </c>
      <c r="Q100" s="19">
        <f>AVERAGE(H89:H95,H75:H86,H60:H72,H47:H57,H32:H44,H17:H29,H2:H14)</f>
        <v>39.289473684210527</v>
      </c>
      <c r="R100" s="19">
        <f>SUM(P100:Q100)</f>
        <v>45.75</v>
      </c>
      <c r="T100" t="s">
        <v>87</v>
      </c>
      <c r="U100" t="s">
        <v>563</v>
      </c>
      <c r="V100">
        <v>5</v>
      </c>
      <c r="W100">
        <v>5</v>
      </c>
      <c r="X100">
        <v>260</v>
      </c>
      <c r="Y100">
        <v>4</v>
      </c>
      <c r="Z100">
        <v>21</v>
      </c>
      <c r="AE100" t="s">
        <v>91</v>
      </c>
      <c r="AF100" t="s">
        <v>563</v>
      </c>
      <c r="AG100">
        <v>5</v>
      </c>
      <c r="AH100">
        <v>3</v>
      </c>
      <c r="AI100">
        <v>264</v>
      </c>
      <c r="AJ100">
        <v>6</v>
      </c>
      <c r="AK100">
        <v>18</v>
      </c>
    </row>
    <row r="101" spans="1:37" x14ac:dyDescent="0.2">
      <c r="A101" s="17"/>
      <c r="B101" s="18"/>
      <c r="C101" s="18"/>
      <c r="D101" s="18"/>
      <c r="E101" s="18"/>
      <c r="F101" s="18"/>
      <c r="G101" s="18"/>
      <c r="H101" s="18"/>
      <c r="I101" s="17"/>
      <c r="J101" s="17"/>
      <c r="K101" s="17" t="s">
        <v>199</v>
      </c>
      <c r="L101" s="19">
        <f>STDEV(D2:D14,D17:D29,D32:D44,D47:D57,D60:D72,D75:D86,D89:D95)</f>
        <v>10.398743176419099</v>
      </c>
      <c r="M101" s="19">
        <f>STDEV(B89:B95,B75:B86,B60:B72,B47:B57,B32:B44,B17:B29,B2:B14)</f>
        <v>5.5362917477124949</v>
      </c>
      <c r="N101" s="19">
        <f>STDEV(C89:C95,C75:C86,C60:C72,C47:C57,C32:C44,C17:C29,C2:C14)</f>
        <v>7.8928237448119081</v>
      </c>
      <c r="O101" s="19">
        <f>STDEV(E89:E95,E75:E86,E60:E72,E47:E57,E32:E44,E17:E29,E2:E14)</f>
        <v>20.922325019235466</v>
      </c>
      <c r="P101" s="19">
        <f>STDEV(G89:G95,G75:G86,G60:G72,G47:G57,G32:G44,G17:G29,G2:G14)</f>
        <v>6.6762080843818001</v>
      </c>
      <c r="Q101" s="19">
        <f>STDEV(H89:H95,H75:H86,H60:H72,H47:H57,H32:H44,H17:H29,H2:H14)</f>
        <v>11.687960517243017</v>
      </c>
      <c r="R101" s="19">
        <f>STDEV(F89:F95,F75:F86,F60:F72,F47:F57,F32:F44,F17:F29,F2:F14)</f>
        <v>15.227278154680173</v>
      </c>
      <c r="T101" t="s">
        <v>88</v>
      </c>
      <c r="U101" t="s">
        <v>563</v>
      </c>
      <c r="V101">
        <v>5</v>
      </c>
      <c r="W101">
        <v>4</v>
      </c>
      <c r="X101">
        <v>265</v>
      </c>
      <c r="Y101">
        <v>6</v>
      </c>
      <c r="Z101">
        <v>17</v>
      </c>
      <c r="AE101" t="s">
        <v>92</v>
      </c>
      <c r="AF101" t="s">
        <v>563</v>
      </c>
      <c r="AG101">
        <v>5</v>
      </c>
      <c r="AH101">
        <v>9</v>
      </c>
      <c r="AI101">
        <v>256</v>
      </c>
      <c r="AJ101">
        <v>5</v>
      </c>
      <c r="AK101">
        <v>19</v>
      </c>
    </row>
    <row r="102" spans="1:37" x14ac:dyDescent="0.2">
      <c r="K102" s="17" t="s">
        <v>908</v>
      </c>
      <c r="L102" s="17"/>
      <c r="M102" s="3"/>
      <c r="N102" s="3"/>
      <c r="O102" s="3"/>
      <c r="P102" s="3"/>
      <c r="Q102" s="3"/>
      <c r="T102" t="s">
        <v>89</v>
      </c>
      <c r="U102" t="s">
        <v>563</v>
      </c>
      <c r="V102">
        <v>5</v>
      </c>
      <c r="W102">
        <v>4</v>
      </c>
      <c r="X102">
        <v>264</v>
      </c>
      <c r="Y102">
        <v>6</v>
      </c>
      <c r="Z102">
        <v>17</v>
      </c>
      <c r="AE102" t="s">
        <v>93</v>
      </c>
      <c r="AF102" t="s">
        <v>563</v>
      </c>
      <c r="AG102">
        <v>4</v>
      </c>
      <c r="AH102">
        <v>4</v>
      </c>
      <c r="AI102">
        <v>265</v>
      </c>
      <c r="AJ102">
        <v>5</v>
      </c>
      <c r="AK102">
        <v>18</v>
      </c>
    </row>
    <row r="103" spans="1:37" x14ac:dyDescent="0.2">
      <c r="K103">
        <v>83</v>
      </c>
      <c r="M103" s="3"/>
      <c r="N103" s="3"/>
      <c r="O103" s="3"/>
      <c r="P103" s="3"/>
      <c r="Q103" s="3"/>
      <c r="T103" t="s">
        <v>90</v>
      </c>
      <c r="U103" t="s">
        <v>563</v>
      </c>
      <c r="V103">
        <v>5</v>
      </c>
      <c r="W103">
        <v>6</v>
      </c>
      <c r="X103">
        <v>262</v>
      </c>
      <c r="Y103">
        <v>6</v>
      </c>
      <c r="Z103">
        <v>17</v>
      </c>
      <c r="AE103" t="s">
        <v>94</v>
      </c>
      <c r="AF103" t="s">
        <v>563</v>
      </c>
      <c r="AG103">
        <v>5</v>
      </c>
      <c r="AH103">
        <v>3</v>
      </c>
      <c r="AI103">
        <v>250</v>
      </c>
      <c r="AJ103">
        <v>3</v>
      </c>
      <c r="AK103">
        <v>34</v>
      </c>
    </row>
    <row r="104" spans="1:37" x14ac:dyDescent="0.2">
      <c r="M104" s="3"/>
      <c r="N104" s="3"/>
      <c r="O104" s="3"/>
      <c r="P104" s="3"/>
      <c r="Q104" s="3"/>
      <c r="T104" t="s">
        <v>91</v>
      </c>
      <c r="U104" t="s">
        <v>563</v>
      </c>
      <c r="V104">
        <v>5</v>
      </c>
      <c r="W104">
        <v>3</v>
      </c>
      <c r="X104">
        <v>264</v>
      </c>
      <c r="Y104">
        <v>6</v>
      </c>
      <c r="Z104">
        <v>18</v>
      </c>
      <c r="AE104" t="s">
        <v>95</v>
      </c>
      <c r="AF104" t="s">
        <v>563</v>
      </c>
      <c r="AG104">
        <v>5</v>
      </c>
      <c r="AH104">
        <v>4</v>
      </c>
      <c r="AI104">
        <v>248</v>
      </c>
      <c r="AJ104">
        <v>5</v>
      </c>
      <c r="AK104">
        <v>31</v>
      </c>
    </row>
    <row r="105" spans="1:3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22"/>
      <c r="N105" s="22"/>
      <c r="O105" s="22"/>
      <c r="P105" s="22"/>
      <c r="Q105" s="22"/>
      <c r="T105" t="s">
        <v>92</v>
      </c>
      <c r="U105" t="s">
        <v>563</v>
      </c>
      <c r="V105">
        <v>5</v>
      </c>
      <c r="W105">
        <v>9</v>
      </c>
      <c r="X105">
        <v>256</v>
      </c>
      <c r="Y105">
        <v>5</v>
      </c>
      <c r="Z105">
        <v>19</v>
      </c>
      <c r="AE105" t="s">
        <v>96</v>
      </c>
      <c r="AF105" t="s">
        <v>563</v>
      </c>
      <c r="AG105">
        <v>7</v>
      </c>
      <c r="AH105">
        <v>5</v>
      </c>
      <c r="AI105">
        <v>245</v>
      </c>
      <c r="AJ105">
        <v>2</v>
      </c>
      <c r="AK105">
        <v>33</v>
      </c>
    </row>
    <row r="106" spans="1:37" ht="52" x14ac:dyDescent="0.25">
      <c r="A106" s="23" t="s">
        <v>585</v>
      </c>
      <c r="B106" s="24" t="s">
        <v>0</v>
      </c>
      <c r="C106" s="24" t="s">
        <v>1</v>
      </c>
      <c r="D106" s="4" t="s">
        <v>627</v>
      </c>
      <c r="E106" s="24" t="s">
        <v>2</v>
      </c>
      <c r="F106" s="4" t="s">
        <v>626</v>
      </c>
      <c r="G106" s="24" t="s">
        <v>3</v>
      </c>
      <c r="H106" s="24" t="s">
        <v>4</v>
      </c>
      <c r="I106" s="24" t="s">
        <v>206</v>
      </c>
      <c r="J106" s="24" t="s">
        <v>197</v>
      </c>
      <c r="K106" s="24" t="s">
        <v>606</v>
      </c>
      <c r="L106" s="24"/>
      <c r="M106" s="12"/>
      <c r="N106" s="12"/>
      <c r="O106" s="12"/>
      <c r="P106" s="12"/>
      <c r="Q106" s="12"/>
      <c r="T106" t="s">
        <v>93</v>
      </c>
      <c r="U106" t="s">
        <v>563</v>
      </c>
      <c r="V106">
        <v>4</v>
      </c>
      <c r="W106">
        <v>4</v>
      </c>
      <c r="X106">
        <v>265</v>
      </c>
      <c r="Y106">
        <v>5</v>
      </c>
      <c r="Z106">
        <v>18</v>
      </c>
      <c r="AE106" t="s">
        <v>97</v>
      </c>
      <c r="AF106" t="s">
        <v>563</v>
      </c>
      <c r="AG106">
        <v>2</v>
      </c>
      <c r="AH106">
        <v>5</v>
      </c>
      <c r="AI106">
        <v>222</v>
      </c>
      <c r="AJ106">
        <v>26</v>
      </c>
      <c r="AK106">
        <v>41</v>
      </c>
    </row>
    <row r="107" spans="1:37" x14ac:dyDescent="0.2">
      <c r="A107" t="s">
        <v>87</v>
      </c>
      <c r="B107">
        <v>5</v>
      </c>
      <c r="C107">
        <v>5</v>
      </c>
      <c r="D107">
        <f t="shared" ref="D107:D127" si="21">B107+C107</f>
        <v>10</v>
      </c>
      <c r="E107">
        <v>260</v>
      </c>
      <c r="F107">
        <f>G107+H107</f>
        <v>25</v>
      </c>
      <c r="G107">
        <v>4</v>
      </c>
      <c r="H107">
        <v>21</v>
      </c>
      <c r="I107">
        <f>SUM(B107:H107)</f>
        <v>330</v>
      </c>
      <c r="J107" t="s">
        <v>563</v>
      </c>
      <c r="K107" t="s">
        <v>586</v>
      </c>
      <c r="L107" t="s">
        <v>625</v>
      </c>
      <c r="M107" s="3" t="s">
        <v>0</v>
      </c>
      <c r="N107" s="3" t="s">
        <v>1</v>
      </c>
      <c r="O107" s="3" t="s">
        <v>2</v>
      </c>
      <c r="P107" s="3" t="s">
        <v>3</v>
      </c>
      <c r="Q107" s="3" t="s">
        <v>4</v>
      </c>
      <c r="R107" t="s">
        <v>883</v>
      </c>
      <c r="AE107" t="s">
        <v>98</v>
      </c>
      <c r="AF107" t="s">
        <v>563</v>
      </c>
      <c r="AG107">
        <v>7</v>
      </c>
      <c r="AH107">
        <v>33</v>
      </c>
      <c r="AI107">
        <v>221</v>
      </c>
      <c r="AJ107">
        <v>3</v>
      </c>
      <c r="AK107">
        <v>32</v>
      </c>
    </row>
    <row r="108" spans="1:37" x14ac:dyDescent="0.2">
      <c r="A108" t="s">
        <v>88</v>
      </c>
      <c r="B108">
        <v>5</v>
      </c>
      <c r="C108">
        <v>4</v>
      </c>
      <c r="D108">
        <f t="shared" si="21"/>
        <v>9</v>
      </c>
      <c r="E108">
        <v>265</v>
      </c>
      <c r="F108">
        <f t="shared" ref="F108:F127" si="22">G108+H108</f>
        <v>23</v>
      </c>
      <c r="G108">
        <v>6</v>
      </c>
      <c r="H108">
        <v>17</v>
      </c>
      <c r="I108">
        <f t="shared" ref="I108:I113" si="23">SUM(B108:H108)</f>
        <v>329</v>
      </c>
      <c r="J108" t="s">
        <v>563</v>
      </c>
      <c r="K108" t="s">
        <v>198</v>
      </c>
      <c r="L108" s="3">
        <f>SUM(M108:N108)</f>
        <v>12.105263157894736</v>
      </c>
      <c r="M108" s="3">
        <f>AVERAGE(B107:B127)</f>
        <v>6.1578947368421053</v>
      </c>
      <c r="N108" s="3">
        <f>AVERAGE(C107:C127)</f>
        <v>5.9473684210526319</v>
      </c>
      <c r="O108" s="3">
        <f>AVERAGE(E107:E127)</f>
        <v>251</v>
      </c>
      <c r="P108" s="3">
        <f>AVERAGE(G107:G127)</f>
        <v>6.7368421052631575</v>
      </c>
      <c r="Q108" s="3">
        <f>AVERAGE(H107:H127)</f>
        <v>19.631578947368421</v>
      </c>
      <c r="R108" s="3">
        <f>SUM(P108:Q108)</f>
        <v>26.368421052631579</v>
      </c>
      <c r="T108" t="s">
        <v>102</v>
      </c>
      <c r="U108" t="s">
        <v>564</v>
      </c>
      <c r="V108">
        <v>4</v>
      </c>
      <c r="W108">
        <v>13</v>
      </c>
      <c r="X108">
        <v>256</v>
      </c>
      <c r="Y108">
        <v>7</v>
      </c>
      <c r="Z108">
        <v>16</v>
      </c>
      <c r="AE108" t="s">
        <v>99</v>
      </c>
      <c r="AF108" t="s">
        <v>563</v>
      </c>
      <c r="AG108">
        <v>1</v>
      </c>
      <c r="AH108">
        <v>4</v>
      </c>
      <c r="AI108">
        <v>250</v>
      </c>
      <c r="AJ108">
        <v>4</v>
      </c>
      <c r="AK108">
        <v>36</v>
      </c>
    </row>
    <row r="109" spans="1:37" x14ac:dyDescent="0.2">
      <c r="A109" t="s">
        <v>89</v>
      </c>
      <c r="B109">
        <v>5</v>
      </c>
      <c r="C109">
        <v>4</v>
      </c>
      <c r="D109">
        <f t="shared" si="21"/>
        <v>9</v>
      </c>
      <c r="E109">
        <v>264</v>
      </c>
      <c r="F109">
        <f t="shared" si="22"/>
        <v>23</v>
      </c>
      <c r="G109">
        <v>6</v>
      </c>
      <c r="H109">
        <v>17</v>
      </c>
      <c r="I109">
        <f t="shared" si="23"/>
        <v>328</v>
      </c>
      <c r="J109" t="s">
        <v>563</v>
      </c>
      <c r="K109" t="s">
        <v>199</v>
      </c>
      <c r="L109" s="3">
        <f>STDEV(D107:D127)</f>
        <v>5.0099316566873799</v>
      </c>
      <c r="M109" s="3">
        <f>STDEV(B107:B127)</f>
        <v>3.1138250485132488</v>
      </c>
      <c r="N109" s="3">
        <f>STDEV(C107:C127)</f>
        <v>2.7982868610500149</v>
      </c>
      <c r="O109" s="3">
        <f>STDEV(E107:E127)</f>
        <v>27.566082218713795</v>
      </c>
      <c r="P109" s="3">
        <f>STDEV(G107:G127)</f>
        <v>2.1817960303677926</v>
      </c>
      <c r="Q109" s="3">
        <f>STDEV(H107:H127)</f>
        <v>4.5608299234506964</v>
      </c>
      <c r="R109" s="3">
        <f>STDEV(F107:F127)</f>
        <v>5.1338801258111584</v>
      </c>
      <c r="T109" t="s">
        <v>103</v>
      </c>
      <c r="U109" t="s">
        <v>564</v>
      </c>
      <c r="V109">
        <v>14</v>
      </c>
      <c r="W109">
        <v>9</v>
      </c>
      <c r="X109">
        <v>232</v>
      </c>
      <c r="Y109">
        <v>4</v>
      </c>
      <c r="Z109">
        <v>35</v>
      </c>
      <c r="AE109" t="s">
        <v>100</v>
      </c>
      <c r="AF109" t="s">
        <v>563</v>
      </c>
      <c r="AG109">
        <v>1</v>
      </c>
      <c r="AH109">
        <v>6</v>
      </c>
      <c r="AI109">
        <v>248</v>
      </c>
      <c r="AJ109">
        <v>5</v>
      </c>
      <c r="AK109">
        <v>35</v>
      </c>
    </row>
    <row r="110" spans="1:37" x14ac:dyDescent="0.2">
      <c r="A110" t="s">
        <v>90</v>
      </c>
      <c r="B110" s="6">
        <v>5</v>
      </c>
      <c r="C110" s="6">
        <v>6</v>
      </c>
      <c r="D110">
        <f t="shared" si="21"/>
        <v>11</v>
      </c>
      <c r="E110" s="6">
        <v>262</v>
      </c>
      <c r="F110">
        <f t="shared" si="22"/>
        <v>23</v>
      </c>
      <c r="G110" s="6">
        <v>6</v>
      </c>
      <c r="H110" s="6">
        <v>17</v>
      </c>
      <c r="I110">
        <f t="shared" si="23"/>
        <v>330</v>
      </c>
      <c r="J110" t="s">
        <v>563</v>
      </c>
      <c r="K110" t="s">
        <v>601</v>
      </c>
      <c r="M110" s="3"/>
      <c r="N110" s="3"/>
      <c r="O110" s="3"/>
      <c r="P110" s="3"/>
      <c r="Q110" s="3"/>
      <c r="T110" t="s">
        <v>104</v>
      </c>
      <c r="U110" t="s">
        <v>564</v>
      </c>
      <c r="V110">
        <v>5</v>
      </c>
      <c r="W110">
        <v>6</v>
      </c>
      <c r="X110">
        <v>252</v>
      </c>
      <c r="Y110">
        <v>11</v>
      </c>
      <c r="Z110">
        <v>21</v>
      </c>
      <c r="AE110" t="s">
        <v>101</v>
      </c>
      <c r="AF110" t="s">
        <v>563</v>
      </c>
      <c r="AG110">
        <v>1</v>
      </c>
      <c r="AH110">
        <v>7</v>
      </c>
      <c r="AI110">
        <v>247</v>
      </c>
      <c r="AJ110">
        <v>4</v>
      </c>
      <c r="AK110">
        <v>35</v>
      </c>
    </row>
    <row r="111" spans="1:37" x14ac:dyDescent="0.2">
      <c r="A111" t="s">
        <v>91</v>
      </c>
      <c r="B111" s="6">
        <v>5</v>
      </c>
      <c r="C111" s="6">
        <v>3</v>
      </c>
      <c r="D111">
        <f t="shared" si="21"/>
        <v>8</v>
      </c>
      <c r="E111" s="6">
        <v>264</v>
      </c>
      <c r="F111">
        <f t="shared" si="22"/>
        <v>24</v>
      </c>
      <c r="G111" s="6">
        <v>6</v>
      </c>
      <c r="H111" s="6">
        <v>18</v>
      </c>
      <c r="I111">
        <f t="shared" si="23"/>
        <v>328</v>
      </c>
      <c r="J111" t="s">
        <v>563</v>
      </c>
      <c r="M111" s="3"/>
      <c r="N111" s="3"/>
      <c r="O111" s="3"/>
      <c r="P111" s="3"/>
      <c r="Q111" s="3"/>
      <c r="T111" t="s">
        <v>105</v>
      </c>
      <c r="U111" t="s">
        <v>564</v>
      </c>
      <c r="V111">
        <v>4</v>
      </c>
      <c r="W111">
        <v>6</v>
      </c>
      <c r="X111">
        <v>263</v>
      </c>
      <c r="Y111">
        <v>5</v>
      </c>
      <c r="Z111">
        <v>17</v>
      </c>
    </row>
    <row r="112" spans="1:37" x14ac:dyDescent="0.2">
      <c r="A112" t="s">
        <v>92</v>
      </c>
      <c r="B112" s="6">
        <v>5</v>
      </c>
      <c r="C112" s="6">
        <v>9</v>
      </c>
      <c r="D112">
        <f t="shared" si="21"/>
        <v>14</v>
      </c>
      <c r="E112" s="6">
        <v>256</v>
      </c>
      <c r="F112">
        <f t="shared" si="22"/>
        <v>24</v>
      </c>
      <c r="G112" s="6">
        <v>5</v>
      </c>
      <c r="H112" s="6">
        <v>19</v>
      </c>
      <c r="I112">
        <f t="shared" si="23"/>
        <v>332</v>
      </c>
      <c r="J112" t="s">
        <v>563</v>
      </c>
      <c r="M112" s="3"/>
      <c r="N112" s="3"/>
      <c r="O112" s="3"/>
      <c r="P112" s="3"/>
      <c r="Q112" s="3"/>
      <c r="T112" t="s">
        <v>106</v>
      </c>
      <c r="U112" t="s">
        <v>564</v>
      </c>
      <c r="V112">
        <v>15</v>
      </c>
      <c r="W112">
        <v>11</v>
      </c>
      <c r="X112">
        <v>143</v>
      </c>
      <c r="Y112">
        <v>10</v>
      </c>
      <c r="Z112">
        <v>27</v>
      </c>
    </row>
    <row r="113" spans="1:37" x14ac:dyDescent="0.2">
      <c r="A113" t="s">
        <v>93</v>
      </c>
      <c r="B113">
        <v>4</v>
      </c>
      <c r="C113">
        <v>4</v>
      </c>
      <c r="D113">
        <f t="shared" si="21"/>
        <v>8</v>
      </c>
      <c r="E113">
        <v>265</v>
      </c>
      <c r="F113">
        <f t="shared" si="22"/>
        <v>23</v>
      </c>
      <c r="G113">
        <v>5</v>
      </c>
      <c r="H113">
        <v>18</v>
      </c>
      <c r="I113">
        <f t="shared" si="23"/>
        <v>327</v>
      </c>
      <c r="J113" t="s">
        <v>563</v>
      </c>
      <c r="M113" s="3"/>
      <c r="N113" s="3"/>
      <c r="O113" s="3"/>
      <c r="P113" s="3"/>
      <c r="Q113" s="3"/>
      <c r="T113" t="s">
        <v>107</v>
      </c>
      <c r="U113" t="s">
        <v>564</v>
      </c>
      <c r="V113">
        <v>6</v>
      </c>
      <c r="W113">
        <v>3</v>
      </c>
      <c r="X113">
        <v>250</v>
      </c>
      <c r="Y113">
        <v>11</v>
      </c>
      <c r="Z113">
        <v>21</v>
      </c>
      <c r="AE113" t="s">
        <v>102</v>
      </c>
      <c r="AF113" t="s">
        <v>564</v>
      </c>
      <c r="AG113">
        <v>4</v>
      </c>
      <c r="AH113">
        <v>13</v>
      </c>
      <c r="AI113">
        <v>256</v>
      </c>
      <c r="AJ113">
        <v>7</v>
      </c>
      <c r="AK113">
        <v>16</v>
      </c>
    </row>
    <row r="114" spans="1:37" x14ac:dyDescent="0.2">
      <c r="M114" s="3"/>
      <c r="N114" s="3"/>
      <c r="O114" s="3"/>
      <c r="P114" s="3"/>
      <c r="Q114" s="3"/>
      <c r="AE114" t="s">
        <v>103</v>
      </c>
      <c r="AF114" t="s">
        <v>564</v>
      </c>
      <c r="AG114">
        <v>14</v>
      </c>
      <c r="AH114">
        <v>9</v>
      </c>
      <c r="AI114">
        <v>232</v>
      </c>
      <c r="AJ114">
        <v>4</v>
      </c>
      <c r="AK114">
        <v>35</v>
      </c>
    </row>
    <row r="115" spans="1:37" x14ac:dyDescent="0.2">
      <c r="A115" t="s">
        <v>102</v>
      </c>
      <c r="B115">
        <v>4</v>
      </c>
      <c r="C115">
        <v>13</v>
      </c>
      <c r="D115">
        <f t="shared" si="21"/>
        <v>17</v>
      </c>
      <c r="E115">
        <v>256</v>
      </c>
      <c r="F115">
        <f t="shared" si="22"/>
        <v>23</v>
      </c>
      <c r="G115">
        <v>7</v>
      </c>
      <c r="H115">
        <v>16</v>
      </c>
      <c r="I115">
        <f t="shared" ref="I115:I120" si="24">SUM(B115:H115)</f>
        <v>336</v>
      </c>
      <c r="J115" t="s">
        <v>564</v>
      </c>
      <c r="M115" s="3"/>
      <c r="N115" s="3"/>
      <c r="O115" s="3"/>
      <c r="P115" s="3"/>
      <c r="Q115" s="3"/>
      <c r="T115" t="s">
        <v>149</v>
      </c>
      <c r="U115" t="s">
        <v>565</v>
      </c>
      <c r="V115">
        <v>7</v>
      </c>
      <c r="W115">
        <v>8</v>
      </c>
      <c r="X115">
        <v>242</v>
      </c>
      <c r="Y115">
        <v>9</v>
      </c>
      <c r="Z115">
        <v>18</v>
      </c>
      <c r="AE115" t="s">
        <v>104</v>
      </c>
      <c r="AF115" t="s">
        <v>564</v>
      </c>
      <c r="AG115">
        <v>5</v>
      </c>
      <c r="AH115">
        <v>6</v>
      </c>
      <c r="AI115">
        <v>252</v>
      </c>
      <c r="AJ115">
        <v>11</v>
      </c>
      <c r="AK115">
        <v>21</v>
      </c>
    </row>
    <row r="116" spans="1:37" x14ac:dyDescent="0.2">
      <c r="A116" t="s">
        <v>103</v>
      </c>
      <c r="B116">
        <v>14</v>
      </c>
      <c r="C116">
        <v>9</v>
      </c>
      <c r="D116">
        <f t="shared" si="21"/>
        <v>23</v>
      </c>
      <c r="E116">
        <v>232</v>
      </c>
      <c r="F116">
        <f t="shared" si="22"/>
        <v>39</v>
      </c>
      <c r="G116">
        <v>4</v>
      </c>
      <c r="H116">
        <v>35</v>
      </c>
      <c r="I116">
        <f t="shared" si="24"/>
        <v>356</v>
      </c>
      <c r="J116" t="s">
        <v>564</v>
      </c>
      <c r="M116" s="3"/>
      <c r="N116" s="3"/>
      <c r="O116" s="3"/>
      <c r="P116" s="3"/>
      <c r="Q116" s="3"/>
      <c r="R116" s="3"/>
      <c r="S116" s="3"/>
      <c r="T116" t="s">
        <v>150</v>
      </c>
      <c r="U116" t="s">
        <v>565</v>
      </c>
      <c r="V116">
        <v>5</v>
      </c>
      <c r="W116">
        <v>5</v>
      </c>
      <c r="X116">
        <v>258</v>
      </c>
      <c r="Y116">
        <v>8</v>
      </c>
      <c r="Z116">
        <v>17</v>
      </c>
      <c r="AE116" t="s">
        <v>105</v>
      </c>
      <c r="AF116" t="s">
        <v>564</v>
      </c>
      <c r="AG116">
        <v>4</v>
      </c>
      <c r="AH116">
        <v>6</v>
      </c>
      <c r="AI116">
        <v>263</v>
      </c>
      <c r="AJ116">
        <v>5</v>
      </c>
      <c r="AK116">
        <v>17</v>
      </c>
    </row>
    <row r="117" spans="1:37" x14ac:dyDescent="0.2">
      <c r="A117" t="s">
        <v>104</v>
      </c>
      <c r="B117">
        <v>5</v>
      </c>
      <c r="C117">
        <v>6</v>
      </c>
      <c r="D117">
        <f t="shared" si="21"/>
        <v>11</v>
      </c>
      <c r="E117">
        <v>252</v>
      </c>
      <c r="F117">
        <f t="shared" si="22"/>
        <v>32</v>
      </c>
      <c r="G117">
        <v>11</v>
      </c>
      <c r="H117">
        <v>21</v>
      </c>
      <c r="I117">
        <f t="shared" si="24"/>
        <v>338</v>
      </c>
      <c r="J117" t="s">
        <v>564</v>
      </c>
      <c r="M117" s="3"/>
      <c r="N117" s="3"/>
      <c r="O117" s="3"/>
      <c r="P117" s="3"/>
      <c r="Q117" s="3"/>
      <c r="T117" t="s">
        <v>151</v>
      </c>
      <c r="U117" t="s">
        <v>565</v>
      </c>
      <c r="V117">
        <v>5</v>
      </c>
      <c r="W117">
        <v>5</v>
      </c>
      <c r="X117">
        <v>263</v>
      </c>
      <c r="Y117">
        <v>6</v>
      </c>
      <c r="Z117">
        <v>17</v>
      </c>
      <c r="AE117" t="s">
        <v>106</v>
      </c>
      <c r="AF117" t="s">
        <v>564</v>
      </c>
      <c r="AG117">
        <v>15</v>
      </c>
      <c r="AH117">
        <v>11</v>
      </c>
      <c r="AI117">
        <v>143</v>
      </c>
      <c r="AJ117">
        <v>10</v>
      </c>
      <c r="AK117">
        <v>27</v>
      </c>
    </row>
    <row r="118" spans="1:37" x14ac:dyDescent="0.2">
      <c r="A118" t="s">
        <v>105</v>
      </c>
      <c r="B118">
        <v>4</v>
      </c>
      <c r="C118">
        <v>6</v>
      </c>
      <c r="D118">
        <f t="shared" si="21"/>
        <v>10</v>
      </c>
      <c r="E118">
        <v>263</v>
      </c>
      <c r="F118">
        <f t="shared" si="22"/>
        <v>22</v>
      </c>
      <c r="G118">
        <v>5</v>
      </c>
      <c r="H118">
        <v>17</v>
      </c>
      <c r="I118">
        <f t="shared" si="24"/>
        <v>327</v>
      </c>
      <c r="J118" t="s">
        <v>564</v>
      </c>
      <c r="M118" s="3"/>
      <c r="N118" s="3"/>
      <c r="O118" s="3"/>
      <c r="P118" s="3"/>
      <c r="T118" t="s">
        <v>152</v>
      </c>
      <c r="U118" t="s">
        <v>565</v>
      </c>
      <c r="V118">
        <v>4</v>
      </c>
      <c r="W118">
        <v>4</v>
      </c>
      <c r="X118">
        <v>264</v>
      </c>
      <c r="Y118">
        <v>6</v>
      </c>
      <c r="Z118">
        <v>17</v>
      </c>
      <c r="AE118" t="s">
        <v>107</v>
      </c>
      <c r="AF118" t="s">
        <v>564</v>
      </c>
      <c r="AG118">
        <v>6</v>
      </c>
      <c r="AH118">
        <v>3</v>
      </c>
      <c r="AI118">
        <v>250</v>
      </c>
      <c r="AJ118">
        <v>11</v>
      </c>
      <c r="AK118">
        <v>21</v>
      </c>
    </row>
    <row r="119" spans="1:37" x14ac:dyDescent="0.2">
      <c r="A119" t="s">
        <v>106</v>
      </c>
      <c r="B119">
        <v>15</v>
      </c>
      <c r="C119">
        <v>11</v>
      </c>
      <c r="D119">
        <f t="shared" si="21"/>
        <v>26</v>
      </c>
      <c r="E119">
        <v>143</v>
      </c>
      <c r="F119">
        <f t="shared" si="22"/>
        <v>37</v>
      </c>
      <c r="G119">
        <v>10</v>
      </c>
      <c r="H119">
        <v>27</v>
      </c>
      <c r="I119">
        <f t="shared" si="24"/>
        <v>269</v>
      </c>
      <c r="J119" t="s">
        <v>564</v>
      </c>
      <c r="M119" s="3"/>
      <c r="N119" s="3"/>
      <c r="O119" s="3"/>
      <c r="P119" s="3"/>
      <c r="Q119" s="3"/>
      <c r="T119" t="s">
        <v>153</v>
      </c>
      <c r="U119" t="s">
        <v>565</v>
      </c>
      <c r="V119">
        <v>6</v>
      </c>
      <c r="W119">
        <v>4</v>
      </c>
      <c r="X119">
        <v>260</v>
      </c>
      <c r="Y119">
        <v>5</v>
      </c>
      <c r="Z119">
        <v>18</v>
      </c>
      <c r="AE119" t="s">
        <v>108</v>
      </c>
      <c r="AF119" t="s">
        <v>564</v>
      </c>
      <c r="AG119">
        <v>4</v>
      </c>
      <c r="AH119">
        <v>3</v>
      </c>
      <c r="AI119">
        <v>254</v>
      </c>
      <c r="AJ119">
        <v>4</v>
      </c>
      <c r="AK119">
        <v>29</v>
      </c>
    </row>
    <row r="120" spans="1:37" x14ac:dyDescent="0.2">
      <c r="A120" t="s">
        <v>107</v>
      </c>
      <c r="B120">
        <v>6</v>
      </c>
      <c r="C120">
        <v>3</v>
      </c>
      <c r="D120">
        <f t="shared" si="21"/>
        <v>9</v>
      </c>
      <c r="E120">
        <v>250</v>
      </c>
      <c r="F120">
        <f t="shared" si="22"/>
        <v>32</v>
      </c>
      <c r="G120">
        <v>11</v>
      </c>
      <c r="H120">
        <v>21</v>
      </c>
      <c r="I120">
        <f t="shared" si="24"/>
        <v>332</v>
      </c>
      <c r="J120" t="s">
        <v>564</v>
      </c>
      <c r="M120" s="3"/>
      <c r="N120" s="3"/>
      <c r="O120" s="3"/>
      <c r="P120" s="3"/>
      <c r="Q120" s="3"/>
      <c r="T120" t="s">
        <v>154</v>
      </c>
      <c r="U120" t="s">
        <v>565</v>
      </c>
      <c r="V120">
        <v>8</v>
      </c>
      <c r="W120">
        <v>4</v>
      </c>
      <c r="X120">
        <v>250</v>
      </c>
      <c r="Y120">
        <v>8</v>
      </c>
      <c r="Z120">
        <v>22</v>
      </c>
      <c r="AE120" t="s">
        <v>109</v>
      </c>
      <c r="AF120" t="s">
        <v>564</v>
      </c>
      <c r="AG120">
        <v>4</v>
      </c>
      <c r="AH120">
        <v>0</v>
      </c>
      <c r="AI120">
        <v>259</v>
      </c>
      <c r="AJ120">
        <v>4</v>
      </c>
      <c r="AK120">
        <v>28</v>
      </c>
    </row>
    <row r="121" spans="1:37" x14ac:dyDescent="0.2">
      <c r="M121" s="3"/>
      <c r="N121" s="3"/>
      <c r="O121" s="3"/>
      <c r="P121" s="3"/>
      <c r="Q121" s="3"/>
      <c r="AE121" t="s">
        <v>110</v>
      </c>
      <c r="AF121" t="s">
        <v>564</v>
      </c>
      <c r="AG121">
        <v>4</v>
      </c>
      <c r="AH121">
        <v>5</v>
      </c>
      <c r="AI121">
        <v>254</v>
      </c>
      <c r="AJ121">
        <v>4</v>
      </c>
      <c r="AK121">
        <v>28</v>
      </c>
    </row>
    <row r="122" spans="1:37" x14ac:dyDescent="0.2">
      <c r="A122" t="s">
        <v>149</v>
      </c>
      <c r="B122">
        <v>7</v>
      </c>
      <c r="C122">
        <v>8</v>
      </c>
      <c r="D122">
        <f t="shared" si="21"/>
        <v>15</v>
      </c>
      <c r="E122">
        <v>242</v>
      </c>
      <c r="F122">
        <f t="shared" si="22"/>
        <v>27</v>
      </c>
      <c r="G122">
        <v>9</v>
      </c>
      <c r="H122">
        <v>18</v>
      </c>
      <c r="I122">
        <f t="shared" ref="I122:I127" si="25">SUM(B122:H122)</f>
        <v>326</v>
      </c>
      <c r="J122" t="s">
        <v>565</v>
      </c>
      <c r="M122" s="3"/>
      <c r="N122" s="3"/>
      <c r="O122" s="3"/>
      <c r="P122" s="3"/>
      <c r="Q122" s="3"/>
      <c r="AE122" t="s">
        <v>111</v>
      </c>
      <c r="AF122" t="s">
        <v>564</v>
      </c>
      <c r="AG122">
        <v>4</v>
      </c>
      <c r="AH122">
        <v>4</v>
      </c>
      <c r="AI122">
        <v>256</v>
      </c>
      <c r="AJ122">
        <v>4</v>
      </c>
      <c r="AK122">
        <v>28</v>
      </c>
    </row>
    <row r="123" spans="1:37" x14ac:dyDescent="0.2">
      <c r="A123" t="s">
        <v>150</v>
      </c>
      <c r="B123">
        <v>5</v>
      </c>
      <c r="C123">
        <v>5</v>
      </c>
      <c r="D123">
        <f t="shared" si="21"/>
        <v>10</v>
      </c>
      <c r="E123">
        <v>258</v>
      </c>
      <c r="F123">
        <f t="shared" si="22"/>
        <v>25</v>
      </c>
      <c r="G123">
        <v>8</v>
      </c>
      <c r="H123">
        <v>17</v>
      </c>
      <c r="I123">
        <f t="shared" si="25"/>
        <v>328</v>
      </c>
      <c r="J123" t="s">
        <v>565</v>
      </c>
      <c r="M123" s="3"/>
      <c r="N123" s="3"/>
      <c r="O123" s="3"/>
      <c r="P123" s="3"/>
      <c r="Q123" s="3"/>
      <c r="T123" t="s">
        <v>108</v>
      </c>
      <c r="U123" t="s">
        <v>564</v>
      </c>
      <c r="V123">
        <v>4</v>
      </c>
      <c r="W123">
        <v>3</v>
      </c>
      <c r="X123">
        <v>254</v>
      </c>
      <c r="Y123">
        <v>4</v>
      </c>
      <c r="Z123">
        <v>29</v>
      </c>
      <c r="AE123" t="s">
        <v>112</v>
      </c>
      <c r="AF123" t="s">
        <v>564</v>
      </c>
      <c r="AG123">
        <v>5</v>
      </c>
      <c r="AH123">
        <v>4</v>
      </c>
      <c r="AI123">
        <v>251</v>
      </c>
      <c r="AJ123">
        <v>5</v>
      </c>
      <c r="AK123">
        <v>30</v>
      </c>
    </row>
    <row r="124" spans="1:37" x14ac:dyDescent="0.2">
      <c r="A124" t="s">
        <v>151</v>
      </c>
      <c r="B124">
        <v>5</v>
      </c>
      <c r="C124">
        <v>5</v>
      </c>
      <c r="D124">
        <f t="shared" si="21"/>
        <v>10</v>
      </c>
      <c r="E124">
        <v>263</v>
      </c>
      <c r="F124">
        <f t="shared" si="22"/>
        <v>23</v>
      </c>
      <c r="G124">
        <v>6</v>
      </c>
      <c r="H124">
        <v>17</v>
      </c>
      <c r="I124">
        <f t="shared" si="25"/>
        <v>329</v>
      </c>
      <c r="J124" t="s">
        <v>565</v>
      </c>
      <c r="M124" s="3"/>
      <c r="N124" s="3"/>
      <c r="O124" s="3"/>
      <c r="P124" s="3"/>
      <c r="Q124" s="3"/>
      <c r="T124" t="s">
        <v>109</v>
      </c>
      <c r="U124" t="s">
        <v>564</v>
      </c>
      <c r="V124">
        <v>4</v>
      </c>
      <c r="W124">
        <v>0</v>
      </c>
      <c r="X124">
        <v>259</v>
      </c>
      <c r="Y124">
        <v>4</v>
      </c>
      <c r="Z124">
        <v>28</v>
      </c>
      <c r="AE124" t="s">
        <v>113</v>
      </c>
      <c r="AF124" t="s">
        <v>564</v>
      </c>
      <c r="AG124">
        <v>8</v>
      </c>
      <c r="AH124">
        <v>17</v>
      </c>
      <c r="AI124">
        <v>238</v>
      </c>
      <c r="AJ124">
        <v>4</v>
      </c>
      <c r="AK124">
        <v>29</v>
      </c>
    </row>
    <row r="125" spans="1:37" x14ac:dyDescent="0.2">
      <c r="A125" t="s">
        <v>152</v>
      </c>
      <c r="B125">
        <v>4</v>
      </c>
      <c r="C125">
        <v>4</v>
      </c>
      <c r="D125">
        <f t="shared" si="21"/>
        <v>8</v>
      </c>
      <c r="E125">
        <v>264</v>
      </c>
      <c r="F125">
        <f t="shared" si="22"/>
        <v>23</v>
      </c>
      <c r="G125">
        <v>6</v>
      </c>
      <c r="H125">
        <v>17</v>
      </c>
      <c r="I125">
        <f t="shared" si="25"/>
        <v>326</v>
      </c>
      <c r="J125" t="s">
        <v>565</v>
      </c>
      <c r="M125" s="3"/>
      <c r="N125" s="3"/>
      <c r="O125" s="3"/>
      <c r="P125" s="3"/>
      <c r="Q125" s="3"/>
      <c r="T125" t="s">
        <v>110</v>
      </c>
      <c r="U125" t="s">
        <v>564</v>
      </c>
      <c r="V125">
        <v>4</v>
      </c>
      <c r="W125">
        <v>5</v>
      </c>
      <c r="X125">
        <v>254</v>
      </c>
      <c r="Y125">
        <v>4</v>
      </c>
      <c r="Z125">
        <v>28</v>
      </c>
      <c r="AE125" t="s">
        <v>114</v>
      </c>
      <c r="AF125" t="s">
        <v>564</v>
      </c>
      <c r="AG125">
        <v>6</v>
      </c>
      <c r="AH125">
        <v>6</v>
      </c>
      <c r="AI125">
        <v>263</v>
      </c>
      <c r="AJ125">
        <v>3</v>
      </c>
      <c r="AK125">
        <v>18</v>
      </c>
    </row>
    <row r="126" spans="1:37" x14ac:dyDescent="0.2">
      <c r="A126" t="s">
        <v>153</v>
      </c>
      <c r="B126">
        <v>6</v>
      </c>
      <c r="C126">
        <v>4</v>
      </c>
      <c r="D126">
        <f t="shared" si="21"/>
        <v>10</v>
      </c>
      <c r="E126">
        <v>260</v>
      </c>
      <c r="F126">
        <f t="shared" si="22"/>
        <v>23</v>
      </c>
      <c r="G126">
        <v>5</v>
      </c>
      <c r="H126">
        <v>18</v>
      </c>
      <c r="I126">
        <f t="shared" si="25"/>
        <v>326</v>
      </c>
      <c r="J126" t="s">
        <v>565</v>
      </c>
      <c r="M126" s="3"/>
      <c r="N126" s="3"/>
      <c r="O126" s="3"/>
      <c r="P126" s="3"/>
      <c r="Q126" s="3"/>
      <c r="T126" t="s">
        <v>111</v>
      </c>
      <c r="U126" t="s">
        <v>564</v>
      </c>
      <c r="V126">
        <v>4</v>
      </c>
      <c r="W126">
        <v>4</v>
      </c>
      <c r="X126">
        <v>256</v>
      </c>
      <c r="Y126">
        <v>4</v>
      </c>
      <c r="Z126">
        <v>28</v>
      </c>
      <c r="AE126" t="s">
        <v>115</v>
      </c>
      <c r="AF126" t="s">
        <v>564</v>
      </c>
      <c r="AG126">
        <v>5</v>
      </c>
      <c r="AH126">
        <v>4</v>
      </c>
      <c r="AI126">
        <v>245</v>
      </c>
      <c r="AJ126">
        <v>20</v>
      </c>
      <c r="AK126">
        <v>20</v>
      </c>
    </row>
    <row r="127" spans="1:37" x14ac:dyDescent="0.2">
      <c r="A127" t="s">
        <v>154</v>
      </c>
      <c r="B127">
        <v>8</v>
      </c>
      <c r="C127">
        <v>4</v>
      </c>
      <c r="D127">
        <f t="shared" si="21"/>
        <v>12</v>
      </c>
      <c r="E127">
        <v>250</v>
      </c>
      <c r="F127">
        <f t="shared" si="22"/>
        <v>30</v>
      </c>
      <c r="G127">
        <v>8</v>
      </c>
      <c r="H127">
        <v>22</v>
      </c>
      <c r="I127">
        <f t="shared" si="25"/>
        <v>334</v>
      </c>
      <c r="J127" t="s">
        <v>565</v>
      </c>
      <c r="M127" s="3"/>
      <c r="N127" s="3"/>
      <c r="O127" s="3"/>
      <c r="P127" s="3"/>
      <c r="Q127" s="3"/>
      <c r="T127" t="s">
        <v>112</v>
      </c>
      <c r="U127" t="s">
        <v>564</v>
      </c>
      <c r="V127">
        <v>5</v>
      </c>
      <c r="W127">
        <v>4</v>
      </c>
      <c r="X127">
        <v>251</v>
      </c>
      <c r="Y127">
        <v>5</v>
      </c>
      <c r="Z127">
        <v>30</v>
      </c>
      <c r="AE127" t="s">
        <v>116</v>
      </c>
      <c r="AF127" t="s">
        <v>564</v>
      </c>
      <c r="AG127">
        <v>9</v>
      </c>
      <c r="AH127">
        <v>23</v>
      </c>
      <c r="AI127">
        <v>220</v>
      </c>
      <c r="AJ127">
        <v>12</v>
      </c>
      <c r="AK127">
        <v>20</v>
      </c>
    </row>
    <row r="128" spans="1:37" x14ac:dyDescent="0.2">
      <c r="A128" s="1" t="s">
        <v>566</v>
      </c>
      <c r="B128" s="1">
        <f>SUM(B107:B127)</f>
        <v>117</v>
      </c>
      <c r="C128" s="1">
        <f t="shared" ref="C128:I128" si="26">SUM(C107:C127)</f>
        <v>113</v>
      </c>
      <c r="D128" s="1"/>
      <c r="E128" s="1">
        <f t="shared" si="26"/>
        <v>4769</v>
      </c>
      <c r="F128" s="1"/>
      <c r="G128" s="1">
        <f t="shared" si="26"/>
        <v>128</v>
      </c>
      <c r="H128" s="1">
        <f t="shared" si="26"/>
        <v>373</v>
      </c>
      <c r="I128" s="1">
        <f t="shared" si="26"/>
        <v>6231</v>
      </c>
      <c r="J128" s="1" t="s">
        <v>587</v>
      </c>
      <c r="M128" s="3"/>
      <c r="N128" s="3"/>
      <c r="O128" s="3"/>
      <c r="P128" s="3"/>
      <c r="Q128" s="3"/>
      <c r="T128" t="s">
        <v>113</v>
      </c>
      <c r="U128" t="s">
        <v>564</v>
      </c>
      <c r="V128">
        <v>8</v>
      </c>
      <c r="W128">
        <v>17</v>
      </c>
      <c r="X128">
        <v>238</v>
      </c>
      <c r="Y128">
        <v>4</v>
      </c>
      <c r="Z128">
        <v>29</v>
      </c>
      <c r="AE128" t="s">
        <v>117</v>
      </c>
      <c r="AF128" t="s">
        <v>564</v>
      </c>
      <c r="AG128">
        <v>7</v>
      </c>
      <c r="AH128">
        <v>5</v>
      </c>
      <c r="AI128">
        <v>253</v>
      </c>
      <c r="AJ128">
        <v>11</v>
      </c>
      <c r="AK128">
        <v>18</v>
      </c>
    </row>
    <row r="129" spans="1:37" x14ac:dyDescent="0.2">
      <c r="A129" s="1"/>
      <c r="B129" s="15">
        <f>B128/I128</f>
        <v>1.8777082330284064E-2</v>
      </c>
      <c r="C129" s="15">
        <f>C128/I128</f>
        <v>1.8135130797624778E-2</v>
      </c>
      <c r="D129" s="15"/>
      <c r="E129" s="15">
        <f>E128/I128</f>
        <v>0.76536671481303165</v>
      </c>
      <c r="F129" s="15"/>
      <c r="G129" s="15">
        <f>G128/I128</f>
        <v>2.0542449045097094E-2</v>
      </c>
      <c r="H129" s="15">
        <f>H128/I128</f>
        <v>5.9861980420478252E-2</v>
      </c>
      <c r="I129" s="1"/>
      <c r="J129" s="1"/>
      <c r="M129" s="3"/>
      <c r="N129" s="3"/>
      <c r="O129" s="3"/>
      <c r="P129" s="3"/>
      <c r="Q129" s="3"/>
      <c r="AE129" t="s">
        <v>118</v>
      </c>
      <c r="AF129" t="s">
        <v>564</v>
      </c>
      <c r="AG129">
        <v>5</v>
      </c>
      <c r="AH129">
        <v>6</v>
      </c>
      <c r="AI129">
        <v>245</v>
      </c>
      <c r="AJ129">
        <v>20</v>
      </c>
      <c r="AK129">
        <v>20</v>
      </c>
    </row>
    <row r="130" spans="1:37" x14ac:dyDescent="0.2">
      <c r="A130" t="s">
        <v>108</v>
      </c>
      <c r="B130">
        <v>4</v>
      </c>
      <c r="C130">
        <v>3</v>
      </c>
      <c r="D130">
        <f t="shared" ref="D130:D142" si="27">B130+C130</f>
        <v>7</v>
      </c>
      <c r="E130">
        <v>254</v>
      </c>
      <c r="F130">
        <f t="shared" ref="F130:F142" si="28">G130+H130</f>
        <v>33</v>
      </c>
      <c r="G130">
        <v>4</v>
      </c>
      <c r="H130">
        <v>29</v>
      </c>
      <c r="I130">
        <f t="shared" ref="I130:I135" si="29">SUM(B130:H130)</f>
        <v>334</v>
      </c>
      <c r="J130" t="s">
        <v>564</v>
      </c>
      <c r="K130" t="s">
        <v>594</v>
      </c>
      <c r="T130" t="s">
        <v>155</v>
      </c>
      <c r="U130" t="s">
        <v>565</v>
      </c>
      <c r="V130">
        <v>8</v>
      </c>
      <c r="W130">
        <v>3</v>
      </c>
      <c r="X130">
        <v>250</v>
      </c>
      <c r="Y130">
        <v>4</v>
      </c>
      <c r="Z130">
        <v>30</v>
      </c>
      <c r="AE130" t="s">
        <v>119</v>
      </c>
      <c r="AF130" t="s">
        <v>564</v>
      </c>
      <c r="AG130">
        <v>6</v>
      </c>
      <c r="AH130">
        <v>11</v>
      </c>
      <c r="AI130">
        <v>226</v>
      </c>
      <c r="AJ130">
        <v>29</v>
      </c>
      <c r="AK130">
        <v>23</v>
      </c>
    </row>
    <row r="131" spans="1:37" x14ac:dyDescent="0.2">
      <c r="A131" t="s">
        <v>109</v>
      </c>
      <c r="B131">
        <v>4</v>
      </c>
      <c r="C131">
        <v>0</v>
      </c>
      <c r="D131">
        <f t="shared" si="27"/>
        <v>4</v>
      </c>
      <c r="E131">
        <v>259</v>
      </c>
      <c r="F131">
        <f t="shared" si="28"/>
        <v>32</v>
      </c>
      <c r="G131">
        <v>4</v>
      </c>
      <c r="H131">
        <v>28</v>
      </c>
      <c r="I131">
        <f t="shared" si="29"/>
        <v>331</v>
      </c>
      <c r="J131" t="s">
        <v>564</v>
      </c>
      <c r="K131" t="s">
        <v>198</v>
      </c>
      <c r="L131" s="3">
        <f>SUM(M131:N131)</f>
        <v>12.833333333333332</v>
      </c>
      <c r="M131" s="3">
        <f>AVERAGE(B130:B142)</f>
        <v>5.583333333333333</v>
      </c>
      <c r="N131" s="3">
        <f>AVERAGE(C130:C142)</f>
        <v>7.25</v>
      </c>
      <c r="O131" s="3">
        <f>AVERAGE(E130:E142)</f>
        <v>242.75</v>
      </c>
      <c r="P131" s="3">
        <f>AVERAGE(G130:G142)</f>
        <v>8.4166666666666661</v>
      </c>
      <c r="Q131" s="3">
        <f>AVERAGE(H130:H142)</f>
        <v>30.75</v>
      </c>
      <c r="R131" s="3">
        <f>SUM(P131:Q131)</f>
        <v>39.166666666666664</v>
      </c>
      <c r="T131" t="s">
        <v>156</v>
      </c>
      <c r="U131" t="s">
        <v>565</v>
      </c>
      <c r="V131">
        <v>5</v>
      </c>
      <c r="W131">
        <v>8</v>
      </c>
      <c r="X131">
        <v>244</v>
      </c>
      <c r="Y131">
        <v>8</v>
      </c>
      <c r="Z131">
        <v>31</v>
      </c>
      <c r="AE131" t="s">
        <v>120</v>
      </c>
      <c r="AF131" t="s">
        <v>564</v>
      </c>
      <c r="AG131">
        <v>5</v>
      </c>
      <c r="AH131">
        <v>3</v>
      </c>
      <c r="AI131">
        <v>254</v>
      </c>
      <c r="AJ131">
        <v>3</v>
      </c>
      <c r="AK131">
        <v>30</v>
      </c>
    </row>
    <row r="132" spans="1:37" x14ac:dyDescent="0.2">
      <c r="A132" t="s">
        <v>110</v>
      </c>
      <c r="B132">
        <v>4</v>
      </c>
      <c r="C132">
        <v>5</v>
      </c>
      <c r="D132">
        <f t="shared" si="27"/>
        <v>9</v>
      </c>
      <c r="E132">
        <v>254</v>
      </c>
      <c r="F132">
        <f t="shared" si="28"/>
        <v>32</v>
      </c>
      <c r="G132">
        <v>4</v>
      </c>
      <c r="H132">
        <v>28</v>
      </c>
      <c r="I132">
        <f t="shared" si="29"/>
        <v>336</v>
      </c>
      <c r="J132" t="s">
        <v>564</v>
      </c>
      <c r="K132" t="s">
        <v>199</v>
      </c>
      <c r="L132" s="3">
        <f>STDEV(D130:D142)</f>
        <v>11.707288587055761</v>
      </c>
      <c r="M132" s="3">
        <f>STDEV(B130:B142)</f>
        <v>2.2343733444579588</v>
      </c>
      <c r="N132" s="3">
        <f>STDEV(C130:C142)</f>
        <v>9.7432960635412389</v>
      </c>
      <c r="O132" s="3">
        <f>STDEV(E130:E142)</f>
        <v>18.340838684105034</v>
      </c>
      <c r="P132" s="3">
        <f>STDEV(G130:G142)</f>
        <v>10.202123961868592</v>
      </c>
      <c r="Q132" s="3">
        <f>STDEV(H130:H142)</f>
        <v>3.7929360179633451</v>
      </c>
      <c r="R132" s="3">
        <f>STDEV(F130:F142)</f>
        <v>13.927300419309447</v>
      </c>
      <c r="T132" t="s">
        <v>157</v>
      </c>
      <c r="U132" t="s">
        <v>565</v>
      </c>
      <c r="V132">
        <v>5</v>
      </c>
      <c r="W132">
        <v>3</v>
      </c>
      <c r="X132">
        <v>244</v>
      </c>
      <c r="Y132">
        <v>8</v>
      </c>
      <c r="Z132">
        <v>31</v>
      </c>
      <c r="AE132" t="s">
        <v>121</v>
      </c>
      <c r="AF132" t="s">
        <v>564</v>
      </c>
      <c r="AG132">
        <v>6</v>
      </c>
      <c r="AH132">
        <v>9</v>
      </c>
      <c r="AI132">
        <v>246</v>
      </c>
      <c r="AJ132">
        <v>4</v>
      </c>
      <c r="AK132">
        <v>31</v>
      </c>
    </row>
    <row r="133" spans="1:37" x14ac:dyDescent="0.2">
      <c r="A133" t="s">
        <v>111</v>
      </c>
      <c r="B133">
        <v>4</v>
      </c>
      <c r="C133">
        <v>4</v>
      </c>
      <c r="D133">
        <f t="shared" si="27"/>
        <v>8</v>
      </c>
      <c r="E133">
        <v>256</v>
      </c>
      <c r="F133">
        <f t="shared" si="28"/>
        <v>32</v>
      </c>
      <c r="G133">
        <v>4</v>
      </c>
      <c r="H133">
        <v>28</v>
      </c>
      <c r="I133">
        <f t="shared" si="29"/>
        <v>336</v>
      </c>
      <c r="J133" t="s">
        <v>564</v>
      </c>
      <c r="K133" t="s">
        <v>203</v>
      </c>
      <c r="T133" t="s">
        <v>158</v>
      </c>
      <c r="U133" t="s">
        <v>565</v>
      </c>
      <c r="V133">
        <v>11</v>
      </c>
      <c r="W133">
        <v>35</v>
      </c>
      <c r="X133">
        <v>206</v>
      </c>
      <c r="Y133">
        <v>11</v>
      </c>
      <c r="Z133">
        <v>32</v>
      </c>
      <c r="AE133" t="s">
        <v>122</v>
      </c>
      <c r="AF133" t="s">
        <v>564</v>
      </c>
      <c r="AG133">
        <v>5</v>
      </c>
      <c r="AH133">
        <v>1</v>
      </c>
      <c r="AI133">
        <v>254</v>
      </c>
      <c r="AJ133">
        <v>4</v>
      </c>
      <c r="AK133">
        <v>31</v>
      </c>
    </row>
    <row r="134" spans="1:37" x14ac:dyDescent="0.2">
      <c r="A134" t="s">
        <v>112</v>
      </c>
      <c r="B134">
        <v>5</v>
      </c>
      <c r="C134">
        <v>4</v>
      </c>
      <c r="D134">
        <f t="shared" si="27"/>
        <v>9</v>
      </c>
      <c r="E134">
        <v>251</v>
      </c>
      <c r="F134">
        <f t="shared" si="28"/>
        <v>35</v>
      </c>
      <c r="G134">
        <v>5</v>
      </c>
      <c r="H134">
        <v>30</v>
      </c>
      <c r="I134">
        <f t="shared" si="29"/>
        <v>339</v>
      </c>
      <c r="J134" t="s">
        <v>564</v>
      </c>
      <c r="M134" s="3"/>
      <c r="N134" s="3"/>
      <c r="O134" s="3"/>
      <c r="P134" s="3"/>
      <c r="Q134" s="3"/>
      <c r="T134" t="s">
        <v>159</v>
      </c>
      <c r="U134" t="s">
        <v>565</v>
      </c>
      <c r="V134">
        <v>4</v>
      </c>
      <c r="W134">
        <v>3</v>
      </c>
      <c r="X134">
        <v>205</v>
      </c>
      <c r="Y134">
        <v>40</v>
      </c>
      <c r="Z134">
        <v>42</v>
      </c>
      <c r="AE134" t="s">
        <v>123</v>
      </c>
      <c r="AF134" t="s">
        <v>564</v>
      </c>
      <c r="AG134">
        <v>5</v>
      </c>
      <c r="AH134">
        <v>18</v>
      </c>
      <c r="AI134">
        <v>239</v>
      </c>
      <c r="AJ134">
        <v>3</v>
      </c>
      <c r="AK134">
        <v>30</v>
      </c>
    </row>
    <row r="135" spans="1:37" x14ac:dyDescent="0.2">
      <c r="A135" t="s">
        <v>113</v>
      </c>
      <c r="B135">
        <v>8</v>
      </c>
      <c r="C135">
        <v>17</v>
      </c>
      <c r="D135">
        <f t="shared" si="27"/>
        <v>25</v>
      </c>
      <c r="E135">
        <v>238</v>
      </c>
      <c r="F135">
        <f t="shared" si="28"/>
        <v>33</v>
      </c>
      <c r="G135">
        <v>4</v>
      </c>
      <c r="H135">
        <v>29</v>
      </c>
      <c r="I135">
        <f t="shared" si="29"/>
        <v>354</v>
      </c>
      <c r="J135" t="s">
        <v>564</v>
      </c>
      <c r="M135" s="3"/>
      <c r="N135" s="3"/>
      <c r="O135" s="3"/>
      <c r="P135" s="3"/>
      <c r="Q135" s="3"/>
      <c r="T135" t="s">
        <v>160</v>
      </c>
      <c r="U135" t="s">
        <v>565</v>
      </c>
      <c r="V135">
        <v>5</v>
      </c>
      <c r="W135">
        <v>2</v>
      </c>
      <c r="X135">
        <v>252</v>
      </c>
      <c r="Y135">
        <v>5</v>
      </c>
      <c r="Z135">
        <v>31</v>
      </c>
      <c r="AE135" t="s">
        <v>124</v>
      </c>
      <c r="AF135" t="s">
        <v>564</v>
      </c>
      <c r="AG135">
        <v>8</v>
      </c>
      <c r="AH135">
        <v>3</v>
      </c>
      <c r="AI135">
        <v>247</v>
      </c>
      <c r="AJ135">
        <v>3</v>
      </c>
      <c r="AK135">
        <v>35</v>
      </c>
    </row>
    <row r="136" spans="1:37" x14ac:dyDescent="0.2">
      <c r="M136" s="3"/>
      <c r="N136" s="3"/>
      <c r="O136" s="3"/>
      <c r="P136" s="3"/>
      <c r="Q136" s="3"/>
      <c r="AE136" t="s">
        <v>125</v>
      </c>
      <c r="AF136" t="s">
        <v>564</v>
      </c>
      <c r="AG136">
        <v>5</v>
      </c>
      <c r="AH136">
        <v>2</v>
      </c>
      <c r="AI136">
        <v>231</v>
      </c>
      <c r="AJ136">
        <v>19</v>
      </c>
      <c r="AK136">
        <v>38</v>
      </c>
    </row>
    <row r="137" spans="1:37" x14ac:dyDescent="0.2">
      <c r="A137" t="s">
        <v>155</v>
      </c>
      <c r="B137">
        <v>8</v>
      </c>
      <c r="C137">
        <v>3</v>
      </c>
      <c r="D137">
        <f t="shared" si="27"/>
        <v>11</v>
      </c>
      <c r="E137">
        <v>250</v>
      </c>
      <c r="F137">
        <f t="shared" si="28"/>
        <v>34</v>
      </c>
      <c r="G137">
        <v>4</v>
      </c>
      <c r="H137">
        <v>30</v>
      </c>
      <c r="I137">
        <f t="shared" ref="I137:I142" si="30">SUM(B137:H137)</f>
        <v>340</v>
      </c>
      <c r="J137" t="s">
        <v>565</v>
      </c>
      <c r="M137" s="3"/>
      <c r="N137" s="3"/>
      <c r="O137" s="3"/>
      <c r="P137" s="3"/>
      <c r="Q137" s="3"/>
      <c r="AE137" t="s">
        <v>126</v>
      </c>
      <c r="AF137" t="s">
        <v>564</v>
      </c>
      <c r="AG137">
        <v>6</v>
      </c>
      <c r="AH137">
        <v>2</v>
      </c>
      <c r="AI137">
        <v>247</v>
      </c>
      <c r="AJ137">
        <v>7</v>
      </c>
      <c r="AK137">
        <v>32</v>
      </c>
    </row>
    <row r="138" spans="1:37" x14ac:dyDescent="0.2">
      <c r="A138" t="s">
        <v>156</v>
      </c>
      <c r="B138">
        <v>5</v>
      </c>
      <c r="C138">
        <v>8</v>
      </c>
      <c r="D138">
        <f t="shared" si="27"/>
        <v>13</v>
      </c>
      <c r="E138">
        <v>244</v>
      </c>
      <c r="F138">
        <f t="shared" si="28"/>
        <v>39</v>
      </c>
      <c r="G138">
        <v>8</v>
      </c>
      <c r="H138">
        <v>31</v>
      </c>
      <c r="I138">
        <f t="shared" si="30"/>
        <v>348</v>
      </c>
      <c r="J138" t="s">
        <v>565</v>
      </c>
      <c r="M138" s="3"/>
      <c r="N138" s="3"/>
      <c r="O138" s="3"/>
      <c r="P138" s="3"/>
      <c r="Q138" s="3"/>
      <c r="T138" t="s">
        <v>114</v>
      </c>
      <c r="U138" t="s">
        <v>564</v>
      </c>
      <c r="V138">
        <v>6</v>
      </c>
      <c r="W138">
        <v>6</v>
      </c>
      <c r="X138">
        <v>263</v>
      </c>
      <c r="Y138">
        <v>3</v>
      </c>
      <c r="Z138">
        <v>18</v>
      </c>
      <c r="AE138" t="s">
        <v>127</v>
      </c>
      <c r="AF138" t="s">
        <v>564</v>
      </c>
      <c r="AG138">
        <v>5</v>
      </c>
      <c r="AH138">
        <v>6</v>
      </c>
      <c r="AI138">
        <v>246</v>
      </c>
      <c r="AJ138">
        <v>6</v>
      </c>
      <c r="AK138">
        <v>31</v>
      </c>
    </row>
    <row r="139" spans="1:37" x14ac:dyDescent="0.2">
      <c r="A139" t="s">
        <v>157</v>
      </c>
      <c r="B139">
        <v>5</v>
      </c>
      <c r="C139">
        <v>3</v>
      </c>
      <c r="D139">
        <f t="shared" si="27"/>
        <v>8</v>
      </c>
      <c r="E139">
        <v>244</v>
      </c>
      <c r="F139">
        <f t="shared" si="28"/>
        <v>39</v>
      </c>
      <c r="G139">
        <v>8</v>
      </c>
      <c r="H139">
        <v>31</v>
      </c>
      <c r="I139">
        <f t="shared" si="30"/>
        <v>338</v>
      </c>
      <c r="J139" t="s">
        <v>565</v>
      </c>
      <c r="M139" s="3"/>
      <c r="N139" s="3"/>
      <c r="O139" s="3"/>
      <c r="P139" s="3"/>
      <c r="Q139" s="3"/>
      <c r="T139" t="s">
        <v>115</v>
      </c>
      <c r="U139" t="s">
        <v>564</v>
      </c>
      <c r="V139">
        <v>5</v>
      </c>
      <c r="W139">
        <v>4</v>
      </c>
      <c r="X139">
        <v>245</v>
      </c>
      <c r="Y139">
        <v>20</v>
      </c>
      <c r="Z139">
        <v>20</v>
      </c>
      <c r="AE139" t="s">
        <v>128</v>
      </c>
      <c r="AF139" t="s">
        <v>564</v>
      </c>
      <c r="AG139">
        <v>5</v>
      </c>
      <c r="AH139">
        <v>3</v>
      </c>
      <c r="AI139">
        <v>250</v>
      </c>
      <c r="AJ139">
        <v>7</v>
      </c>
      <c r="AK139">
        <v>29</v>
      </c>
    </row>
    <row r="140" spans="1:37" x14ac:dyDescent="0.2">
      <c r="A140" t="s">
        <v>158</v>
      </c>
      <c r="B140">
        <v>11</v>
      </c>
      <c r="C140">
        <v>35</v>
      </c>
      <c r="D140">
        <f t="shared" si="27"/>
        <v>46</v>
      </c>
      <c r="E140">
        <v>206</v>
      </c>
      <c r="F140">
        <f t="shared" si="28"/>
        <v>43</v>
      </c>
      <c r="G140">
        <v>11</v>
      </c>
      <c r="H140">
        <v>32</v>
      </c>
      <c r="I140">
        <f t="shared" si="30"/>
        <v>384</v>
      </c>
      <c r="J140" t="s">
        <v>565</v>
      </c>
      <c r="M140" s="3"/>
      <c r="N140" s="3"/>
      <c r="O140" s="3"/>
      <c r="P140" s="3"/>
      <c r="Q140" s="3"/>
      <c r="T140" t="s">
        <v>116</v>
      </c>
      <c r="U140" t="s">
        <v>564</v>
      </c>
      <c r="V140">
        <v>9</v>
      </c>
      <c r="W140">
        <v>23</v>
      </c>
      <c r="X140">
        <v>220</v>
      </c>
      <c r="Y140">
        <v>12</v>
      </c>
      <c r="Z140">
        <v>20</v>
      </c>
      <c r="AE140" t="s">
        <v>129</v>
      </c>
      <c r="AF140" t="s">
        <v>564</v>
      </c>
      <c r="AG140">
        <v>5</v>
      </c>
      <c r="AH140">
        <v>1</v>
      </c>
      <c r="AI140">
        <v>250</v>
      </c>
      <c r="AJ140">
        <v>5</v>
      </c>
      <c r="AK140">
        <v>32</v>
      </c>
    </row>
    <row r="141" spans="1:37" x14ac:dyDescent="0.2">
      <c r="A141" t="s">
        <v>159</v>
      </c>
      <c r="B141">
        <v>4</v>
      </c>
      <c r="C141">
        <v>3</v>
      </c>
      <c r="D141">
        <f t="shared" si="27"/>
        <v>7</v>
      </c>
      <c r="E141">
        <v>205</v>
      </c>
      <c r="F141">
        <f t="shared" si="28"/>
        <v>82</v>
      </c>
      <c r="G141">
        <v>40</v>
      </c>
      <c r="H141">
        <v>42</v>
      </c>
      <c r="I141">
        <f t="shared" si="30"/>
        <v>383</v>
      </c>
      <c r="J141" t="s">
        <v>565</v>
      </c>
      <c r="M141" s="3"/>
      <c r="N141" s="3"/>
      <c r="O141" s="3"/>
      <c r="P141" s="3"/>
      <c r="Q141" s="3"/>
      <c r="T141" t="s">
        <v>117</v>
      </c>
      <c r="U141" t="s">
        <v>564</v>
      </c>
      <c r="V141">
        <v>7</v>
      </c>
      <c r="W141">
        <v>5</v>
      </c>
      <c r="X141">
        <v>253</v>
      </c>
      <c r="Y141">
        <v>11</v>
      </c>
      <c r="Z141">
        <v>18</v>
      </c>
      <c r="AE141" t="s">
        <v>130</v>
      </c>
      <c r="AF141" t="s">
        <v>564</v>
      </c>
      <c r="AG141">
        <v>5</v>
      </c>
      <c r="AH141">
        <v>2</v>
      </c>
      <c r="AI141">
        <v>252</v>
      </c>
      <c r="AJ141">
        <v>5</v>
      </c>
      <c r="AK141">
        <v>30</v>
      </c>
    </row>
    <row r="142" spans="1:37" x14ac:dyDescent="0.2">
      <c r="A142" t="s">
        <v>160</v>
      </c>
      <c r="B142">
        <v>5</v>
      </c>
      <c r="C142">
        <v>2</v>
      </c>
      <c r="D142">
        <f t="shared" si="27"/>
        <v>7</v>
      </c>
      <c r="E142">
        <v>252</v>
      </c>
      <c r="F142">
        <f t="shared" si="28"/>
        <v>36</v>
      </c>
      <c r="G142">
        <v>5</v>
      </c>
      <c r="H142">
        <v>31</v>
      </c>
      <c r="I142">
        <f t="shared" si="30"/>
        <v>338</v>
      </c>
      <c r="J142" t="s">
        <v>565</v>
      </c>
      <c r="M142" s="3"/>
      <c r="N142" s="3"/>
      <c r="O142" s="3"/>
      <c r="P142" s="3"/>
      <c r="Q142" s="3"/>
      <c r="T142" t="s">
        <v>118</v>
      </c>
      <c r="U142" t="s">
        <v>564</v>
      </c>
      <c r="V142">
        <v>5</v>
      </c>
      <c r="W142">
        <v>6</v>
      </c>
      <c r="X142">
        <v>245</v>
      </c>
      <c r="Y142">
        <v>20</v>
      </c>
      <c r="Z142">
        <v>20</v>
      </c>
      <c r="AE142" t="s">
        <v>131</v>
      </c>
      <c r="AF142" t="s">
        <v>564</v>
      </c>
      <c r="AG142">
        <v>5</v>
      </c>
      <c r="AH142">
        <v>5</v>
      </c>
      <c r="AI142">
        <v>249</v>
      </c>
      <c r="AJ142">
        <v>5</v>
      </c>
      <c r="AK142">
        <v>30</v>
      </c>
    </row>
    <row r="143" spans="1:37" x14ac:dyDescent="0.2">
      <c r="A143" s="1" t="s">
        <v>566</v>
      </c>
      <c r="B143" s="1">
        <f>SUM(B130:B142)</f>
        <v>67</v>
      </c>
      <c r="C143" s="1">
        <f t="shared" ref="C143:I143" si="31">SUM(C130:C142)</f>
        <v>87</v>
      </c>
      <c r="D143" s="1"/>
      <c r="E143" s="1">
        <f t="shared" si="31"/>
        <v>2913</v>
      </c>
      <c r="F143" s="1"/>
      <c r="G143" s="1">
        <f t="shared" si="31"/>
        <v>101</v>
      </c>
      <c r="H143" s="1">
        <f t="shared" si="31"/>
        <v>369</v>
      </c>
      <c r="I143" s="1">
        <f t="shared" si="31"/>
        <v>4161</v>
      </c>
      <c r="J143" s="1" t="s">
        <v>588</v>
      </c>
      <c r="M143" s="3"/>
      <c r="N143" s="3"/>
      <c r="O143" s="3"/>
      <c r="P143" s="3"/>
      <c r="Q143" s="3"/>
      <c r="T143" t="s">
        <v>119</v>
      </c>
      <c r="U143" t="s">
        <v>564</v>
      </c>
      <c r="V143">
        <v>6</v>
      </c>
      <c r="W143">
        <v>11</v>
      </c>
      <c r="X143">
        <v>226</v>
      </c>
      <c r="Y143">
        <v>29</v>
      </c>
      <c r="Z143">
        <v>23</v>
      </c>
      <c r="AE143" t="s">
        <v>132</v>
      </c>
      <c r="AF143" t="s">
        <v>564</v>
      </c>
      <c r="AG143">
        <v>4</v>
      </c>
      <c r="AH143">
        <v>6</v>
      </c>
      <c r="AI143">
        <v>257</v>
      </c>
      <c r="AJ143">
        <v>9</v>
      </c>
      <c r="AK143">
        <v>19</v>
      </c>
    </row>
    <row r="144" spans="1:37" x14ac:dyDescent="0.2">
      <c r="A144" s="1"/>
      <c r="B144" s="15">
        <f>B143/I143</f>
        <v>1.6101898582071617E-2</v>
      </c>
      <c r="C144" s="15">
        <f>C143/I143</f>
        <v>2.0908435472242248E-2</v>
      </c>
      <c r="D144" s="15"/>
      <c r="E144" s="15">
        <f>E143/I143</f>
        <v>0.70007209805335258</v>
      </c>
      <c r="F144" s="15"/>
      <c r="G144" s="15">
        <f>G143/I143</f>
        <v>2.4273011295361691E-2</v>
      </c>
      <c r="H144" s="15">
        <f>H143/I143</f>
        <v>8.8680605623648157E-2</v>
      </c>
      <c r="I144" s="1"/>
      <c r="J144" s="1"/>
      <c r="M144" s="3"/>
      <c r="N144" s="3"/>
      <c r="O144" s="3"/>
      <c r="P144" s="3"/>
      <c r="Q144" s="3"/>
      <c r="AE144" t="s">
        <v>133</v>
      </c>
      <c r="AF144" t="s">
        <v>564</v>
      </c>
      <c r="AG144">
        <v>5</v>
      </c>
      <c r="AH144">
        <v>2</v>
      </c>
      <c r="AI144">
        <v>250</v>
      </c>
      <c r="AJ144">
        <v>5</v>
      </c>
      <c r="AK144">
        <v>33</v>
      </c>
    </row>
    <row r="145" spans="1:37" x14ac:dyDescent="0.2">
      <c r="A145" t="s">
        <v>114</v>
      </c>
      <c r="B145">
        <v>6</v>
      </c>
      <c r="C145">
        <v>6</v>
      </c>
      <c r="D145">
        <f t="shared" ref="D145:D157" si="32">B145+C145</f>
        <v>12</v>
      </c>
      <c r="E145">
        <v>263</v>
      </c>
      <c r="F145">
        <f t="shared" ref="F145:F172" si="33">G145+H145</f>
        <v>21</v>
      </c>
      <c r="G145">
        <v>3</v>
      </c>
      <c r="H145">
        <v>18</v>
      </c>
      <c r="I145">
        <f t="shared" ref="I145:I150" si="34">SUM(B145:H145)</f>
        <v>329</v>
      </c>
      <c r="J145" t="s">
        <v>564</v>
      </c>
      <c r="K145" t="s">
        <v>595</v>
      </c>
      <c r="M145" s="3"/>
      <c r="N145" s="3"/>
      <c r="O145" s="3"/>
      <c r="P145" s="3"/>
      <c r="Q145" s="3"/>
      <c r="T145" t="s">
        <v>161</v>
      </c>
      <c r="U145" t="s">
        <v>565</v>
      </c>
      <c r="V145">
        <v>9</v>
      </c>
      <c r="W145">
        <v>22</v>
      </c>
      <c r="X145">
        <v>221</v>
      </c>
      <c r="Y145">
        <v>23</v>
      </c>
      <c r="Z145">
        <v>20</v>
      </c>
      <c r="AE145" t="s">
        <v>134</v>
      </c>
      <c r="AF145" t="s">
        <v>564</v>
      </c>
      <c r="AG145">
        <v>6</v>
      </c>
      <c r="AH145">
        <v>5</v>
      </c>
      <c r="AI145">
        <v>228</v>
      </c>
      <c r="AJ145">
        <v>22</v>
      </c>
      <c r="AK145">
        <v>34</v>
      </c>
    </row>
    <row r="146" spans="1:37" x14ac:dyDescent="0.2">
      <c r="A146" t="s">
        <v>115</v>
      </c>
      <c r="B146">
        <v>5</v>
      </c>
      <c r="C146">
        <v>4</v>
      </c>
      <c r="D146">
        <f t="shared" si="32"/>
        <v>9</v>
      </c>
      <c r="E146">
        <v>245</v>
      </c>
      <c r="F146">
        <f t="shared" si="33"/>
        <v>40</v>
      </c>
      <c r="G146">
        <v>20</v>
      </c>
      <c r="H146">
        <v>20</v>
      </c>
      <c r="I146">
        <f t="shared" si="34"/>
        <v>343</v>
      </c>
      <c r="J146" t="s">
        <v>564</v>
      </c>
      <c r="K146" t="s">
        <v>198</v>
      </c>
      <c r="L146" s="3">
        <f>SUM(M146:N146)</f>
        <v>18.333333333333332</v>
      </c>
      <c r="M146" s="3">
        <f>AVERAGE(B145:B157)</f>
        <v>7.083333333333333</v>
      </c>
      <c r="N146" s="3">
        <f>AVERAGE(C145:C157)</f>
        <v>11.25</v>
      </c>
      <c r="O146" s="3">
        <f>AVERAGE(E145:E157)</f>
        <v>239.58333333333334</v>
      </c>
      <c r="P146" s="3">
        <f>AVERAGE(G145:G157)</f>
        <v>15.75</v>
      </c>
      <c r="Q146" s="3">
        <f>AVERAGE(H145:H157)</f>
        <v>19.916666666666668</v>
      </c>
      <c r="R146" s="3">
        <f>SUM(P146:Q146)</f>
        <v>35.666666666666671</v>
      </c>
      <c r="T146" t="s">
        <v>162</v>
      </c>
      <c r="U146" t="s">
        <v>565</v>
      </c>
      <c r="V146">
        <v>5</v>
      </c>
      <c r="W146">
        <v>7</v>
      </c>
      <c r="X146">
        <v>240</v>
      </c>
      <c r="Y146">
        <v>22</v>
      </c>
      <c r="Z146">
        <v>18</v>
      </c>
      <c r="AE146" t="s">
        <v>135</v>
      </c>
      <c r="AF146" t="s">
        <v>564</v>
      </c>
      <c r="AG146">
        <v>5</v>
      </c>
      <c r="AH146">
        <v>4</v>
      </c>
      <c r="AI146">
        <v>252</v>
      </c>
      <c r="AJ146">
        <v>3</v>
      </c>
      <c r="AK146">
        <v>32</v>
      </c>
    </row>
    <row r="147" spans="1:37" x14ac:dyDescent="0.2">
      <c r="A147" t="s">
        <v>116</v>
      </c>
      <c r="B147">
        <v>9</v>
      </c>
      <c r="C147">
        <v>23</v>
      </c>
      <c r="D147">
        <f t="shared" si="32"/>
        <v>32</v>
      </c>
      <c r="E147">
        <v>220</v>
      </c>
      <c r="F147">
        <f t="shared" si="33"/>
        <v>32</v>
      </c>
      <c r="G147">
        <v>12</v>
      </c>
      <c r="H147">
        <v>20</v>
      </c>
      <c r="I147">
        <f t="shared" si="34"/>
        <v>348</v>
      </c>
      <c r="J147" t="s">
        <v>564</v>
      </c>
      <c r="K147" t="s">
        <v>199</v>
      </c>
      <c r="L147" s="3">
        <f>STDEV(D145:D157)</f>
        <v>9.8103223312195116</v>
      </c>
      <c r="M147" s="3">
        <f>STDEV(B145:B157)</f>
        <v>2.9063670960444234</v>
      </c>
      <c r="N147" s="3">
        <f>STDEV(C145:C157)</f>
        <v>7.3747110883317752</v>
      </c>
      <c r="O147" s="3">
        <f>STDEV(E145:E157)</f>
        <v>13.707717357441945</v>
      </c>
      <c r="P147" s="3">
        <f>STDEV(G145:G157)</f>
        <v>7.4605020547608527</v>
      </c>
      <c r="Q147" s="3">
        <f>STDEV(H145:H157)</f>
        <v>3.3967453227875084</v>
      </c>
      <c r="R147" s="3">
        <f>STDEV(F145:F157)</f>
        <v>7.9238802860643176</v>
      </c>
      <c r="T147" t="s">
        <v>163</v>
      </c>
      <c r="U147" t="s">
        <v>565</v>
      </c>
      <c r="V147">
        <v>4</v>
      </c>
      <c r="W147">
        <v>4</v>
      </c>
      <c r="X147">
        <v>250</v>
      </c>
      <c r="Y147">
        <v>6</v>
      </c>
      <c r="Z147">
        <v>29</v>
      </c>
      <c r="AE147" t="s">
        <v>136</v>
      </c>
      <c r="AF147" t="s">
        <v>564</v>
      </c>
      <c r="AG147">
        <v>6</v>
      </c>
      <c r="AH147">
        <v>3</v>
      </c>
      <c r="AI147">
        <v>250</v>
      </c>
      <c r="AJ147">
        <v>4</v>
      </c>
      <c r="AK147">
        <v>33</v>
      </c>
    </row>
    <row r="148" spans="1:37" x14ac:dyDescent="0.2">
      <c r="A148" t="s">
        <v>117</v>
      </c>
      <c r="B148">
        <v>7</v>
      </c>
      <c r="C148">
        <v>5</v>
      </c>
      <c r="D148">
        <f t="shared" si="32"/>
        <v>12</v>
      </c>
      <c r="E148">
        <v>253</v>
      </c>
      <c r="F148">
        <f t="shared" si="33"/>
        <v>29</v>
      </c>
      <c r="G148">
        <v>11</v>
      </c>
      <c r="H148">
        <v>18</v>
      </c>
      <c r="I148">
        <f t="shared" si="34"/>
        <v>335</v>
      </c>
      <c r="J148" t="s">
        <v>564</v>
      </c>
      <c r="K148" t="s">
        <v>203</v>
      </c>
      <c r="M148" s="3"/>
      <c r="N148" s="3"/>
      <c r="O148" s="3"/>
      <c r="P148" s="3"/>
      <c r="Q148" s="3"/>
      <c r="T148" t="s">
        <v>164</v>
      </c>
      <c r="U148" t="s">
        <v>565</v>
      </c>
      <c r="V148">
        <v>5</v>
      </c>
      <c r="W148">
        <v>9</v>
      </c>
      <c r="X148">
        <v>250</v>
      </c>
      <c r="Y148">
        <v>16</v>
      </c>
      <c r="Z148">
        <v>16</v>
      </c>
      <c r="AE148" t="s">
        <v>137</v>
      </c>
      <c r="AF148" t="s">
        <v>564</v>
      </c>
      <c r="AG148">
        <v>5</v>
      </c>
      <c r="AH148">
        <v>17</v>
      </c>
      <c r="AI148">
        <v>232</v>
      </c>
      <c r="AJ148">
        <v>6</v>
      </c>
      <c r="AK148">
        <v>30</v>
      </c>
    </row>
    <row r="149" spans="1:37" x14ac:dyDescent="0.2">
      <c r="A149" t="s">
        <v>118</v>
      </c>
      <c r="B149">
        <v>5</v>
      </c>
      <c r="C149">
        <v>6</v>
      </c>
      <c r="D149">
        <f t="shared" si="32"/>
        <v>11</v>
      </c>
      <c r="E149">
        <v>245</v>
      </c>
      <c r="F149">
        <f t="shared" si="33"/>
        <v>40</v>
      </c>
      <c r="G149">
        <v>20</v>
      </c>
      <c r="H149">
        <v>20</v>
      </c>
      <c r="I149">
        <f t="shared" si="34"/>
        <v>347</v>
      </c>
      <c r="J149" t="s">
        <v>564</v>
      </c>
      <c r="M149" s="3"/>
      <c r="N149" s="3"/>
      <c r="O149" s="3"/>
      <c r="P149" s="3"/>
      <c r="Q149" s="3"/>
      <c r="T149" t="s">
        <v>165</v>
      </c>
      <c r="U149" t="s">
        <v>565</v>
      </c>
      <c r="V149">
        <v>14</v>
      </c>
      <c r="W149">
        <v>18</v>
      </c>
      <c r="X149">
        <v>230</v>
      </c>
      <c r="Y149">
        <v>12</v>
      </c>
      <c r="Z149">
        <v>20</v>
      </c>
      <c r="AE149" t="s">
        <v>138</v>
      </c>
      <c r="AF149" t="s">
        <v>564</v>
      </c>
      <c r="AG149">
        <v>4</v>
      </c>
      <c r="AH149">
        <v>17</v>
      </c>
      <c r="AI149">
        <v>239</v>
      </c>
      <c r="AJ149">
        <v>3</v>
      </c>
      <c r="AK149">
        <v>31</v>
      </c>
    </row>
    <row r="150" spans="1:37" x14ac:dyDescent="0.2">
      <c r="A150" t="s">
        <v>119</v>
      </c>
      <c r="B150">
        <v>6</v>
      </c>
      <c r="C150">
        <v>11</v>
      </c>
      <c r="D150">
        <f t="shared" si="32"/>
        <v>17</v>
      </c>
      <c r="E150">
        <v>226</v>
      </c>
      <c r="F150">
        <f t="shared" si="33"/>
        <v>52</v>
      </c>
      <c r="G150">
        <v>29</v>
      </c>
      <c r="H150">
        <v>23</v>
      </c>
      <c r="I150">
        <f t="shared" si="34"/>
        <v>364</v>
      </c>
      <c r="J150" t="s">
        <v>564</v>
      </c>
      <c r="M150" s="3"/>
      <c r="N150" s="3"/>
      <c r="O150" s="3"/>
      <c r="P150" s="3"/>
      <c r="Q150" s="3"/>
      <c r="T150" t="s">
        <v>166</v>
      </c>
      <c r="U150" t="s">
        <v>565</v>
      </c>
      <c r="V150">
        <v>10</v>
      </c>
      <c r="W150">
        <v>20</v>
      </c>
      <c r="X150">
        <v>232</v>
      </c>
      <c r="Y150">
        <v>15</v>
      </c>
      <c r="Z150">
        <v>17</v>
      </c>
      <c r="AE150" t="s">
        <v>139</v>
      </c>
      <c r="AF150" t="s">
        <v>564</v>
      </c>
      <c r="AG150">
        <v>4</v>
      </c>
      <c r="AH150">
        <v>12</v>
      </c>
      <c r="AI150">
        <v>243</v>
      </c>
      <c r="AJ150">
        <v>5</v>
      </c>
      <c r="AK150">
        <v>32</v>
      </c>
    </row>
    <row r="151" spans="1:37" x14ac:dyDescent="0.2">
      <c r="M151" s="3"/>
      <c r="N151" s="3"/>
      <c r="O151" s="3"/>
      <c r="P151" s="3"/>
      <c r="Q151" s="3"/>
      <c r="AE151" t="s">
        <v>140</v>
      </c>
      <c r="AF151" t="s">
        <v>564</v>
      </c>
      <c r="AG151">
        <v>6</v>
      </c>
      <c r="AH151">
        <v>4</v>
      </c>
      <c r="AI151">
        <v>241</v>
      </c>
      <c r="AJ151">
        <v>10</v>
      </c>
      <c r="AK151">
        <v>35</v>
      </c>
    </row>
    <row r="152" spans="1:37" x14ac:dyDescent="0.2">
      <c r="A152" t="s">
        <v>161</v>
      </c>
      <c r="B152">
        <v>9</v>
      </c>
      <c r="C152">
        <v>22</v>
      </c>
      <c r="D152">
        <f t="shared" si="32"/>
        <v>31</v>
      </c>
      <c r="E152">
        <v>221</v>
      </c>
      <c r="F152">
        <f t="shared" si="33"/>
        <v>43</v>
      </c>
      <c r="G152">
        <v>23</v>
      </c>
      <c r="H152">
        <v>20</v>
      </c>
      <c r="I152">
        <f t="shared" ref="I152:I157" si="35">SUM(B152:H152)</f>
        <v>369</v>
      </c>
      <c r="J152" t="s">
        <v>565</v>
      </c>
      <c r="M152" s="3"/>
      <c r="N152" s="3"/>
      <c r="O152" s="3"/>
      <c r="P152" s="3"/>
      <c r="Q152" s="3"/>
      <c r="AE152" t="s">
        <v>141</v>
      </c>
      <c r="AF152" t="s">
        <v>564</v>
      </c>
      <c r="AG152">
        <v>5</v>
      </c>
      <c r="AH152">
        <v>7</v>
      </c>
      <c r="AI152">
        <v>247</v>
      </c>
      <c r="AJ152">
        <v>4</v>
      </c>
      <c r="AK152">
        <v>31</v>
      </c>
    </row>
    <row r="153" spans="1:37" x14ac:dyDescent="0.2">
      <c r="A153" t="s">
        <v>162</v>
      </c>
      <c r="B153">
        <v>5</v>
      </c>
      <c r="C153">
        <v>7</v>
      </c>
      <c r="D153">
        <f t="shared" si="32"/>
        <v>12</v>
      </c>
      <c r="E153">
        <v>240</v>
      </c>
      <c r="F153">
        <f t="shared" si="33"/>
        <v>40</v>
      </c>
      <c r="G153">
        <v>22</v>
      </c>
      <c r="H153">
        <v>18</v>
      </c>
      <c r="I153">
        <f t="shared" si="35"/>
        <v>344</v>
      </c>
      <c r="J153" t="s">
        <v>565</v>
      </c>
      <c r="M153" s="3"/>
      <c r="N153" s="3"/>
      <c r="O153" s="3"/>
      <c r="P153" s="3"/>
      <c r="Q153" s="3"/>
      <c r="T153" t="s">
        <v>120</v>
      </c>
      <c r="U153" t="s">
        <v>564</v>
      </c>
      <c r="V153">
        <v>5</v>
      </c>
      <c r="W153">
        <v>3</v>
      </c>
      <c r="X153">
        <v>254</v>
      </c>
      <c r="Y153">
        <v>3</v>
      </c>
      <c r="Z153">
        <v>30</v>
      </c>
      <c r="AE153" t="s">
        <v>142</v>
      </c>
      <c r="AF153" t="s">
        <v>564</v>
      </c>
      <c r="AG153">
        <v>4</v>
      </c>
      <c r="AH153">
        <v>4</v>
      </c>
      <c r="AI153">
        <v>249</v>
      </c>
      <c r="AJ153">
        <v>6</v>
      </c>
      <c r="AK153">
        <v>33</v>
      </c>
    </row>
    <row r="154" spans="1:37" x14ac:dyDescent="0.2">
      <c r="A154" t="s">
        <v>163</v>
      </c>
      <c r="B154">
        <v>4</v>
      </c>
      <c r="C154">
        <v>4</v>
      </c>
      <c r="D154">
        <f t="shared" si="32"/>
        <v>8</v>
      </c>
      <c r="E154">
        <v>250</v>
      </c>
      <c r="F154">
        <f t="shared" si="33"/>
        <v>35</v>
      </c>
      <c r="G154">
        <v>6</v>
      </c>
      <c r="H154">
        <v>29</v>
      </c>
      <c r="I154">
        <f t="shared" si="35"/>
        <v>336</v>
      </c>
      <c r="J154" t="s">
        <v>565</v>
      </c>
      <c r="M154" s="3"/>
      <c r="N154" s="3"/>
      <c r="O154" s="3"/>
      <c r="P154" s="3"/>
      <c r="Q154" s="3"/>
      <c r="T154" t="s">
        <v>121</v>
      </c>
      <c r="U154" t="s">
        <v>564</v>
      </c>
      <c r="V154">
        <v>6</v>
      </c>
      <c r="W154">
        <v>9</v>
      </c>
      <c r="X154">
        <v>246</v>
      </c>
      <c r="Y154">
        <v>4</v>
      </c>
      <c r="Z154">
        <v>31</v>
      </c>
      <c r="AE154" t="s">
        <v>143</v>
      </c>
      <c r="AF154" t="s">
        <v>564</v>
      </c>
      <c r="AG154">
        <v>5</v>
      </c>
      <c r="AH154">
        <v>5</v>
      </c>
      <c r="AI154">
        <v>250</v>
      </c>
      <c r="AJ154">
        <v>3</v>
      </c>
      <c r="AK154">
        <v>33</v>
      </c>
    </row>
    <row r="155" spans="1:37" x14ac:dyDescent="0.2">
      <c r="A155" t="s">
        <v>164</v>
      </c>
      <c r="B155">
        <v>5</v>
      </c>
      <c r="C155">
        <v>9</v>
      </c>
      <c r="D155">
        <f t="shared" si="32"/>
        <v>14</v>
      </c>
      <c r="E155">
        <v>250</v>
      </c>
      <c r="F155">
        <f t="shared" si="33"/>
        <v>32</v>
      </c>
      <c r="G155">
        <v>16</v>
      </c>
      <c r="H155">
        <v>16</v>
      </c>
      <c r="I155">
        <f t="shared" si="35"/>
        <v>342</v>
      </c>
      <c r="J155" t="s">
        <v>565</v>
      </c>
      <c r="M155" s="3"/>
      <c r="N155" s="3"/>
      <c r="O155" s="3"/>
      <c r="P155" s="3"/>
      <c r="Q155" s="3"/>
      <c r="T155" t="s">
        <v>122</v>
      </c>
      <c r="U155" t="s">
        <v>564</v>
      </c>
      <c r="V155">
        <v>5</v>
      </c>
      <c r="W155">
        <v>1</v>
      </c>
      <c r="X155">
        <v>254</v>
      </c>
      <c r="Y155">
        <v>4</v>
      </c>
      <c r="Z155">
        <v>31</v>
      </c>
      <c r="AE155" t="s">
        <v>144</v>
      </c>
      <c r="AF155" t="s">
        <v>564</v>
      </c>
      <c r="AG155">
        <v>4</v>
      </c>
      <c r="AH155">
        <v>6</v>
      </c>
      <c r="AI155">
        <v>198</v>
      </c>
      <c r="AJ155">
        <v>40</v>
      </c>
      <c r="AK155">
        <v>47</v>
      </c>
    </row>
    <row r="156" spans="1:37" x14ac:dyDescent="0.2">
      <c r="A156" t="s">
        <v>165</v>
      </c>
      <c r="B156">
        <v>14</v>
      </c>
      <c r="C156">
        <v>18</v>
      </c>
      <c r="D156">
        <f t="shared" si="32"/>
        <v>32</v>
      </c>
      <c r="E156">
        <v>230</v>
      </c>
      <c r="F156">
        <f t="shared" si="33"/>
        <v>32</v>
      </c>
      <c r="G156">
        <v>12</v>
      </c>
      <c r="H156">
        <v>20</v>
      </c>
      <c r="I156">
        <f t="shared" si="35"/>
        <v>358</v>
      </c>
      <c r="J156" t="s">
        <v>565</v>
      </c>
      <c r="M156" s="3"/>
      <c r="N156" s="3"/>
      <c r="O156" s="3"/>
      <c r="P156" s="3"/>
      <c r="Q156" s="3"/>
      <c r="T156" t="s">
        <v>123</v>
      </c>
      <c r="U156" t="s">
        <v>564</v>
      </c>
      <c r="V156">
        <v>5</v>
      </c>
      <c r="W156">
        <v>18</v>
      </c>
      <c r="X156">
        <v>239</v>
      </c>
      <c r="Y156">
        <v>3</v>
      </c>
      <c r="Z156">
        <v>30</v>
      </c>
      <c r="AE156" t="s">
        <v>145</v>
      </c>
      <c r="AF156" t="s">
        <v>564</v>
      </c>
      <c r="AG156">
        <v>4</v>
      </c>
      <c r="AH156">
        <v>8</v>
      </c>
      <c r="AI156">
        <v>228</v>
      </c>
      <c r="AJ156">
        <v>12</v>
      </c>
      <c r="AK156">
        <v>37</v>
      </c>
    </row>
    <row r="157" spans="1:37" x14ac:dyDescent="0.2">
      <c r="A157" t="s">
        <v>166</v>
      </c>
      <c r="B157">
        <v>10</v>
      </c>
      <c r="C157">
        <v>20</v>
      </c>
      <c r="D157">
        <f t="shared" si="32"/>
        <v>30</v>
      </c>
      <c r="E157">
        <v>232</v>
      </c>
      <c r="F157">
        <f t="shared" si="33"/>
        <v>32</v>
      </c>
      <c r="G157">
        <v>15</v>
      </c>
      <c r="H157">
        <v>17</v>
      </c>
      <c r="I157">
        <f t="shared" si="35"/>
        <v>356</v>
      </c>
      <c r="J157" t="s">
        <v>565</v>
      </c>
      <c r="M157" s="3"/>
      <c r="N157" s="3"/>
      <c r="O157" s="3"/>
      <c r="P157" s="3"/>
      <c r="Q157" s="3"/>
      <c r="T157" t="s">
        <v>124</v>
      </c>
      <c r="U157" t="s">
        <v>564</v>
      </c>
      <c r="V157">
        <v>8</v>
      </c>
      <c r="W157">
        <v>3</v>
      </c>
      <c r="X157">
        <v>247</v>
      </c>
      <c r="Y157">
        <v>3</v>
      </c>
      <c r="Z157">
        <v>35</v>
      </c>
      <c r="AE157" t="s">
        <v>146</v>
      </c>
      <c r="AF157" t="s">
        <v>564</v>
      </c>
      <c r="AG157">
        <v>4</v>
      </c>
      <c r="AH157">
        <v>6</v>
      </c>
      <c r="AI157">
        <v>248</v>
      </c>
      <c r="AJ157">
        <v>5</v>
      </c>
      <c r="AK157">
        <v>33</v>
      </c>
    </row>
    <row r="158" spans="1:37" x14ac:dyDescent="0.2">
      <c r="A158" s="1" t="s">
        <v>566</v>
      </c>
      <c r="B158" s="1">
        <f>SUM(B145:B157)</f>
        <v>85</v>
      </c>
      <c r="C158" s="1">
        <f t="shared" ref="C158:I158" si="36">SUM(C145:C157)</f>
        <v>135</v>
      </c>
      <c r="D158" s="1"/>
      <c r="E158" s="1">
        <f t="shared" si="36"/>
        <v>2875</v>
      </c>
      <c r="F158" s="1"/>
      <c r="G158" s="1">
        <f t="shared" si="36"/>
        <v>189</v>
      </c>
      <c r="H158" s="1">
        <f t="shared" si="36"/>
        <v>239</v>
      </c>
      <c r="I158" s="1">
        <f t="shared" si="36"/>
        <v>4171</v>
      </c>
      <c r="J158" s="1" t="s">
        <v>589</v>
      </c>
      <c r="T158" t="s">
        <v>125</v>
      </c>
      <c r="U158" t="s">
        <v>564</v>
      </c>
      <c r="V158">
        <v>5</v>
      </c>
      <c r="W158">
        <v>2</v>
      </c>
      <c r="X158">
        <v>231</v>
      </c>
      <c r="Y158">
        <v>19</v>
      </c>
      <c r="Z158">
        <v>38</v>
      </c>
      <c r="AE158" t="s">
        <v>147</v>
      </c>
      <c r="AF158" t="s">
        <v>564</v>
      </c>
      <c r="AG158">
        <v>6</v>
      </c>
      <c r="AH158">
        <v>5</v>
      </c>
      <c r="AI158">
        <v>246</v>
      </c>
      <c r="AJ158">
        <v>3</v>
      </c>
      <c r="AK158">
        <v>33</v>
      </c>
    </row>
    <row r="159" spans="1:37" x14ac:dyDescent="0.2">
      <c r="A159" s="1"/>
      <c r="B159" s="15">
        <f>B158/I158</f>
        <v>2.0378806041716616E-2</v>
      </c>
      <c r="C159" s="15">
        <f>C158/I158</f>
        <v>3.2366339007432271E-2</v>
      </c>
      <c r="D159" s="15"/>
      <c r="E159" s="15">
        <f>E158/I158</f>
        <v>0.68928314552865022</v>
      </c>
      <c r="F159" s="15"/>
      <c r="G159" s="15">
        <f>G158/I158</f>
        <v>4.5312874610405181E-2</v>
      </c>
      <c r="H159" s="15">
        <f>H158/I158</f>
        <v>5.7300407576120836E-2</v>
      </c>
      <c r="I159" s="1"/>
      <c r="J159" s="1"/>
      <c r="AE159" t="s">
        <v>148</v>
      </c>
      <c r="AF159" t="s">
        <v>564</v>
      </c>
      <c r="AG159">
        <v>4</v>
      </c>
      <c r="AH159">
        <v>6</v>
      </c>
      <c r="AI159">
        <v>243</v>
      </c>
      <c r="AJ159">
        <v>9</v>
      </c>
      <c r="AK159">
        <v>33</v>
      </c>
    </row>
    <row r="160" spans="1:37" x14ac:dyDescent="0.2">
      <c r="A160" t="s">
        <v>120</v>
      </c>
      <c r="B160">
        <v>5</v>
      </c>
      <c r="C160">
        <v>3</v>
      </c>
      <c r="D160">
        <f t="shared" ref="D160:D172" si="37">B160+C160</f>
        <v>8</v>
      </c>
      <c r="E160">
        <v>254</v>
      </c>
      <c r="F160">
        <f t="shared" si="33"/>
        <v>33</v>
      </c>
      <c r="G160">
        <v>3</v>
      </c>
      <c r="H160">
        <v>30</v>
      </c>
      <c r="I160">
        <f t="shared" ref="I160:I165" si="38">SUM(B160:H160)</f>
        <v>336</v>
      </c>
      <c r="J160" t="s">
        <v>564</v>
      </c>
      <c r="K160" t="s">
        <v>596</v>
      </c>
      <c r="M160" s="3"/>
      <c r="N160" s="3"/>
      <c r="O160" s="3"/>
      <c r="P160" s="3"/>
      <c r="Q160" s="3"/>
      <c r="T160" t="s">
        <v>167</v>
      </c>
      <c r="U160" t="s">
        <v>565</v>
      </c>
      <c r="V160">
        <v>6</v>
      </c>
      <c r="W160">
        <v>2</v>
      </c>
      <c r="X160">
        <v>234</v>
      </c>
      <c r="Y160">
        <v>7</v>
      </c>
      <c r="Z160">
        <v>31</v>
      </c>
    </row>
    <row r="161" spans="1:37" x14ac:dyDescent="0.2">
      <c r="A161" t="s">
        <v>121</v>
      </c>
      <c r="B161">
        <v>6</v>
      </c>
      <c r="C161">
        <v>9</v>
      </c>
      <c r="D161">
        <f t="shared" si="37"/>
        <v>15</v>
      </c>
      <c r="E161">
        <v>246</v>
      </c>
      <c r="F161">
        <f t="shared" si="33"/>
        <v>35</v>
      </c>
      <c r="G161">
        <v>4</v>
      </c>
      <c r="H161">
        <v>31</v>
      </c>
      <c r="I161">
        <f t="shared" si="38"/>
        <v>346</v>
      </c>
      <c r="J161" t="s">
        <v>564</v>
      </c>
      <c r="K161" t="s">
        <v>198</v>
      </c>
      <c r="L161" s="3">
        <f>SUM(M161:N161)</f>
        <v>9.5</v>
      </c>
      <c r="M161" s="3">
        <f>AVERAGE(B160:B172)</f>
        <v>5.416666666666667</v>
      </c>
      <c r="N161" s="3">
        <f>AVERAGE(C160:C172)</f>
        <v>4.083333333333333</v>
      </c>
      <c r="O161" s="3">
        <f>AVERAGE(E160:E172)</f>
        <v>246.16666666666666</v>
      </c>
      <c r="P161" s="3">
        <f>AVERAGE(G160:G172)</f>
        <v>5.916666666666667</v>
      </c>
      <c r="Q161" s="3">
        <f>AVERAGE(H160:H172)</f>
        <v>32</v>
      </c>
      <c r="R161" s="3">
        <f>SUM(P161:Q161)</f>
        <v>37.916666666666664</v>
      </c>
      <c r="T161" t="s">
        <v>168</v>
      </c>
      <c r="U161" t="s">
        <v>565</v>
      </c>
      <c r="V161">
        <v>5</v>
      </c>
      <c r="W161">
        <v>1</v>
      </c>
      <c r="X161">
        <v>252</v>
      </c>
      <c r="Y161">
        <v>8</v>
      </c>
      <c r="Z161">
        <v>30</v>
      </c>
    </row>
    <row r="162" spans="1:37" x14ac:dyDescent="0.2">
      <c r="A162" t="s">
        <v>122</v>
      </c>
      <c r="B162">
        <v>5</v>
      </c>
      <c r="C162">
        <v>1</v>
      </c>
      <c r="D162">
        <f t="shared" si="37"/>
        <v>6</v>
      </c>
      <c r="E162">
        <v>254</v>
      </c>
      <c r="F162">
        <f t="shared" si="33"/>
        <v>35</v>
      </c>
      <c r="G162">
        <v>4</v>
      </c>
      <c r="H162">
        <v>31</v>
      </c>
      <c r="I162">
        <f t="shared" si="38"/>
        <v>336</v>
      </c>
      <c r="J162" t="s">
        <v>564</v>
      </c>
      <c r="K162" t="s">
        <v>199</v>
      </c>
      <c r="L162" s="3">
        <f>STDEV(D160:D172)</f>
        <v>5.0722059034775713</v>
      </c>
      <c r="M162" s="3">
        <f>STDEV(B160:B172)</f>
        <v>0.90033663737852099</v>
      </c>
      <c r="N162" s="3">
        <f>STDEV(C160:C172)</f>
        <v>4.9992423668416235</v>
      </c>
      <c r="O162" s="3">
        <f>STDEV(E160:E172)</f>
        <v>7.9981058363650694</v>
      </c>
      <c r="P162" s="3">
        <f>STDEV(G160:G172)</f>
        <v>4.5016831868925999</v>
      </c>
      <c r="Q162" s="3">
        <f>STDEV(H160:H172)</f>
        <v>2.9232609437842774</v>
      </c>
      <c r="R162" s="3">
        <f>STDEV(F160:F172)</f>
        <v>6.3740715307241409</v>
      </c>
      <c r="T162" t="s">
        <v>169</v>
      </c>
      <c r="U162" t="s">
        <v>565</v>
      </c>
      <c r="V162">
        <v>5</v>
      </c>
      <c r="W162">
        <v>6</v>
      </c>
      <c r="X162">
        <v>244</v>
      </c>
      <c r="Y162">
        <v>4</v>
      </c>
      <c r="Z162">
        <v>31</v>
      </c>
      <c r="AE162" t="s">
        <v>149</v>
      </c>
      <c r="AF162" t="s">
        <v>565</v>
      </c>
      <c r="AG162">
        <v>7</v>
      </c>
      <c r="AH162">
        <v>8</v>
      </c>
      <c r="AI162">
        <v>242</v>
      </c>
      <c r="AJ162">
        <v>9</v>
      </c>
      <c r="AK162">
        <v>18</v>
      </c>
    </row>
    <row r="163" spans="1:37" x14ac:dyDescent="0.2">
      <c r="A163" t="s">
        <v>123</v>
      </c>
      <c r="B163">
        <v>5</v>
      </c>
      <c r="C163">
        <v>18</v>
      </c>
      <c r="D163">
        <f t="shared" si="37"/>
        <v>23</v>
      </c>
      <c r="E163">
        <v>239</v>
      </c>
      <c r="F163">
        <f t="shared" si="33"/>
        <v>33</v>
      </c>
      <c r="G163">
        <v>3</v>
      </c>
      <c r="H163">
        <v>30</v>
      </c>
      <c r="I163">
        <f t="shared" si="38"/>
        <v>351</v>
      </c>
      <c r="J163" t="s">
        <v>564</v>
      </c>
      <c r="K163" t="s">
        <v>203</v>
      </c>
      <c r="M163" s="3"/>
      <c r="N163" s="3"/>
      <c r="O163" s="3"/>
      <c r="P163" s="3"/>
      <c r="Q163" s="3"/>
      <c r="T163" t="s">
        <v>170</v>
      </c>
      <c r="U163" t="s">
        <v>565</v>
      </c>
      <c r="V163">
        <v>5</v>
      </c>
      <c r="W163">
        <v>1</v>
      </c>
      <c r="X163">
        <v>252</v>
      </c>
      <c r="Y163">
        <v>7</v>
      </c>
      <c r="Z163">
        <v>30</v>
      </c>
      <c r="AE163" t="s">
        <v>150</v>
      </c>
      <c r="AF163" t="s">
        <v>565</v>
      </c>
      <c r="AG163">
        <v>5</v>
      </c>
      <c r="AH163">
        <v>5</v>
      </c>
      <c r="AI163">
        <v>258</v>
      </c>
      <c r="AJ163">
        <v>8</v>
      </c>
      <c r="AK163">
        <v>17</v>
      </c>
    </row>
    <row r="164" spans="1:37" x14ac:dyDescent="0.2">
      <c r="A164" t="s">
        <v>124</v>
      </c>
      <c r="B164">
        <v>8</v>
      </c>
      <c r="C164">
        <v>3</v>
      </c>
      <c r="D164">
        <f t="shared" si="37"/>
        <v>11</v>
      </c>
      <c r="E164">
        <v>247</v>
      </c>
      <c r="F164">
        <f t="shared" si="33"/>
        <v>38</v>
      </c>
      <c r="G164">
        <v>3</v>
      </c>
      <c r="H164">
        <v>35</v>
      </c>
      <c r="I164">
        <f t="shared" si="38"/>
        <v>345</v>
      </c>
      <c r="J164" t="s">
        <v>564</v>
      </c>
      <c r="M164" s="3"/>
      <c r="N164" s="3"/>
      <c r="O164" s="3"/>
      <c r="P164" s="3"/>
      <c r="Q164" s="3"/>
      <c r="T164" t="s">
        <v>171</v>
      </c>
      <c r="U164" t="s">
        <v>565</v>
      </c>
      <c r="V164">
        <v>5</v>
      </c>
      <c r="W164">
        <v>1</v>
      </c>
      <c r="X164">
        <v>255</v>
      </c>
      <c r="Y164">
        <v>6</v>
      </c>
      <c r="Z164">
        <v>30</v>
      </c>
      <c r="AE164" t="s">
        <v>151</v>
      </c>
      <c r="AF164" t="s">
        <v>565</v>
      </c>
      <c r="AG164">
        <v>5</v>
      </c>
      <c r="AH164">
        <v>5</v>
      </c>
      <c r="AI164">
        <v>263</v>
      </c>
      <c r="AJ164">
        <v>6</v>
      </c>
      <c r="AK164">
        <v>17</v>
      </c>
    </row>
    <row r="165" spans="1:37" x14ac:dyDescent="0.2">
      <c r="A165" t="s">
        <v>125</v>
      </c>
      <c r="B165">
        <v>5</v>
      </c>
      <c r="C165">
        <v>2</v>
      </c>
      <c r="D165">
        <f t="shared" si="37"/>
        <v>7</v>
      </c>
      <c r="E165">
        <v>231</v>
      </c>
      <c r="F165">
        <f t="shared" si="33"/>
        <v>57</v>
      </c>
      <c r="G165">
        <v>19</v>
      </c>
      <c r="H165">
        <v>38</v>
      </c>
      <c r="I165">
        <f t="shared" si="38"/>
        <v>359</v>
      </c>
      <c r="J165" t="s">
        <v>564</v>
      </c>
      <c r="M165" s="3"/>
      <c r="N165" s="3"/>
      <c r="O165" s="3"/>
      <c r="P165" s="3"/>
      <c r="Q165" s="3"/>
      <c r="T165" t="s">
        <v>172</v>
      </c>
      <c r="U165" t="s">
        <v>565</v>
      </c>
      <c r="V165">
        <v>5</v>
      </c>
      <c r="W165">
        <v>2</v>
      </c>
      <c r="X165">
        <v>246</v>
      </c>
      <c r="Y165">
        <v>3</v>
      </c>
      <c r="Z165">
        <v>37</v>
      </c>
      <c r="AE165" t="s">
        <v>152</v>
      </c>
      <c r="AF165" t="s">
        <v>565</v>
      </c>
      <c r="AG165">
        <v>4</v>
      </c>
      <c r="AH165">
        <v>4</v>
      </c>
      <c r="AI165">
        <v>264</v>
      </c>
      <c r="AJ165">
        <v>6</v>
      </c>
      <c r="AK165">
        <v>17</v>
      </c>
    </row>
    <row r="166" spans="1:37" x14ac:dyDescent="0.2">
      <c r="AE166" t="s">
        <v>153</v>
      </c>
      <c r="AF166" t="s">
        <v>565</v>
      </c>
      <c r="AG166">
        <v>6</v>
      </c>
      <c r="AH166">
        <v>4</v>
      </c>
      <c r="AI166">
        <v>260</v>
      </c>
      <c r="AJ166">
        <v>5</v>
      </c>
      <c r="AK166">
        <v>18</v>
      </c>
    </row>
    <row r="167" spans="1:37" x14ac:dyDescent="0.2">
      <c r="A167" t="s">
        <v>167</v>
      </c>
      <c r="B167">
        <v>6</v>
      </c>
      <c r="C167">
        <v>2</v>
      </c>
      <c r="D167">
        <f t="shared" si="37"/>
        <v>8</v>
      </c>
      <c r="E167">
        <v>234</v>
      </c>
      <c r="F167">
        <f t="shared" si="33"/>
        <v>38</v>
      </c>
      <c r="G167">
        <v>7</v>
      </c>
      <c r="H167">
        <v>31</v>
      </c>
      <c r="I167">
        <f t="shared" ref="I167:I172" si="39">SUM(B167:H167)</f>
        <v>326</v>
      </c>
      <c r="J167" t="s">
        <v>565</v>
      </c>
      <c r="M167" s="3"/>
      <c r="N167" s="3"/>
      <c r="O167" s="3"/>
      <c r="P167" s="3"/>
      <c r="Q167" s="3"/>
      <c r="AE167" t="s">
        <v>154</v>
      </c>
      <c r="AF167" t="s">
        <v>565</v>
      </c>
      <c r="AG167">
        <v>8</v>
      </c>
      <c r="AH167">
        <v>4</v>
      </c>
      <c r="AI167">
        <v>250</v>
      </c>
      <c r="AJ167">
        <v>8</v>
      </c>
      <c r="AK167">
        <v>22</v>
      </c>
    </row>
    <row r="168" spans="1:37" x14ac:dyDescent="0.2">
      <c r="A168" t="s">
        <v>168</v>
      </c>
      <c r="B168">
        <v>5</v>
      </c>
      <c r="C168">
        <v>1</v>
      </c>
      <c r="D168">
        <f t="shared" si="37"/>
        <v>6</v>
      </c>
      <c r="E168">
        <v>252</v>
      </c>
      <c r="F168">
        <f t="shared" si="33"/>
        <v>38</v>
      </c>
      <c r="G168">
        <v>8</v>
      </c>
      <c r="H168">
        <v>30</v>
      </c>
      <c r="I168">
        <f t="shared" si="39"/>
        <v>340</v>
      </c>
      <c r="J168" t="s">
        <v>565</v>
      </c>
      <c r="M168" s="3"/>
      <c r="N168" s="3"/>
      <c r="O168" s="3"/>
      <c r="P168" s="3"/>
      <c r="Q168" s="3"/>
      <c r="T168" t="s">
        <v>94</v>
      </c>
      <c r="U168" t="s">
        <v>563</v>
      </c>
      <c r="V168">
        <v>5</v>
      </c>
      <c r="W168">
        <v>3</v>
      </c>
      <c r="X168">
        <v>250</v>
      </c>
      <c r="Y168">
        <v>3</v>
      </c>
      <c r="Z168">
        <v>34</v>
      </c>
      <c r="AE168" t="s">
        <v>155</v>
      </c>
      <c r="AF168" t="s">
        <v>565</v>
      </c>
      <c r="AG168">
        <v>8</v>
      </c>
      <c r="AH168">
        <v>3</v>
      </c>
      <c r="AI168">
        <v>250</v>
      </c>
      <c r="AJ168">
        <v>4</v>
      </c>
      <c r="AK168">
        <v>30</v>
      </c>
    </row>
    <row r="169" spans="1:37" x14ac:dyDescent="0.2">
      <c r="A169" t="s">
        <v>169</v>
      </c>
      <c r="B169">
        <v>5</v>
      </c>
      <c r="C169">
        <v>6</v>
      </c>
      <c r="D169">
        <f t="shared" si="37"/>
        <v>11</v>
      </c>
      <c r="E169">
        <v>244</v>
      </c>
      <c r="F169">
        <f t="shared" si="33"/>
        <v>35</v>
      </c>
      <c r="G169">
        <v>4</v>
      </c>
      <c r="H169">
        <v>31</v>
      </c>
      <c r="I169">
        <f t="shared" si="39"/>
        <v>336</v>
      </c>
      <c r="J169" t="s">
        <v>565</v>
      </c>
      <c r="M169" s="3"/>
      <c r="N169" s="3"/>
      <c r="O169" s="3"/>
      <c r="P169" s="3"/>
      <c r="Q169" s="3"/>
      <c r="AE169" t="s">
        <v>156</v>
      </c>
      <c r="AF169" t="s">
        <v>565</v>
      </c>
      <c r="AG169">
        <v>5</v>
      </c>
      <c r="AH169">
        <v>8</v>
      </c>
      <c r="AI169">
        <v>244</v>
      </c>
      <c r="AJ169">
        <v>8</v>
      </c>
      <c r="AK169">
        <v>31</v>
      </c>
    </row>
    <row r="170" spans="1:37" x14ac:dyDescent="0.2">
      <c r="A170" t="s">
        <v>170</v>
      </c>
      <c r="B170">
        <v>5</v>
      </c>
      <c r="C170">
        <v>1</v>
      </c>
      <c r="D170">
        <f t="shared" si="37"/>
        <v>6</v>
      </c>
      <c r="E170">
        <v>252</v>
      </c>
      <c r="F170">
        <f t="shared" si="33"/>
        <v>37</v>
      </c>
      <c r="G170">
        <v>7</v>
      </c>
      <c r="H170">
        <v>30</v>
      </c>
      <c r="I170">
        <f t="shared" si="39"/>
        <v>338</v>
      </c>
      <c r="J170" t="s">
        <v>565</v>
      </c>
      <c r="M170" s="3"/>
      <c r="N170" s="3"/>
      <c r="O170" s="3"/>
      <c r="P170" s="3"/>
      <c r="Q170" s="3"/>
      <c r="T170" t="s">
        <v>126</v>
      </c>
      <c r="U170" t="s">
        <v>564</v>
      </c>
      <c r="V170">
        <v>6</v>
      </c>
      <c r="W170">
        <v>2</v>
      </c>
      <c r="X170">
        <v>247</v>
      </c>
      <c r="Y170">
        <v>7</v>
      </c>
      <c r="Z170">
        <v>32</v>
      </c>
      <c r="AE170" t="s">
        <v>157</v>
      </c>
      <c r="AF170" t="s">
        <v>565</v>
      </c>
      <c r="AG170">
        <v>5</v>
      </c>
      <c r="AH170">
        <v>3</v>
      </c>
      <c r="AI170">
        <v>244</v>
      </c>
      <c r="AJ170">
        <v>8</v>
      </c>
      <c r="AK170">
        <v>31</v>
      </c>
    </row>
    <row r="171" spans="1:37" x14ac:dyDescent="0.2">
      <c r="A171" t="s">
        <v>171</v>
      </c>
      <c r="B171">
        <v>5</v>
      </c>
      <c r="C171">
        <v>1</v>
      </c>
      <c r="D171">
        <f t="shared" si="37"/>
        <v>6</v>
      </c>
      <c r="E171">
        <v>255</v>
      </c>
      <c r="F171">
        <f t="shared" si="33"/>
        <v>36</v>
      </c>
      <c r="G171">
        <v>6</v>
      </c>
      <c r="H171">
        <v>30</v>
      </c>
      <c r="I171">
        <f t="shared" si="39"/>
        <v>339</v>
      </c>
      <c r="J171" t="s">
        <v>565</v>
      </c>
      <c r="M171" s="3"/>
      <c r="N171" s="3"/>
      <c r="O171" s="3"/>
      <c r="P171" s="3"/>
      <c r="Q171" s="3"/>
      <c r="T171" t="s">
        <v>127</v>
      </c>
      <c r="U171" t="s">
        <v>564</v>
      </c>
      <c r="V171">
        <v>5</v>
      </c>
      <c r="W171">
        <v>6</v>
      </c>
      <c r="X171">
        <v>246</v>
      </c>
      <c r="Y171">
        <v>6</v>
      </c>
      <c r="Z171">
        <v>31</v>
      </c>
      <c r="AE171" t="s">
        <v>158</v>
      </c>
      <c r="AF171" t="s">
        <v>565</v>
      </c>
      <c r="AG171">
        <v>11</v>
      </c>
      <c r="AH171">
        <v>35</v>
      </c>
      <c r="AI171">
        <v>206</v>
      </c>
      <c r="AJ171">
        <v>11</v>
      </c>
      <c r="AK171">
        <v>32</v>
      </c>
    </row>
    <row r="172" spans="1:37" x14ac:dyDescent="0.2">
      <c r="A172" t="s">
        <v>172</v>
      </c>
      <c r="B172">
        <v>5</v>
      </c>
      <c r="C172">
        <v>2</v>
      </c>
      <c r="D172">
        <f t="shared" si="37"/>
        <v>7</v>
      </c>
      <c r="E172">
        <v>246</v>
      </c>
      <c r="F172">
        <f t="shared" si="33"/>
        <v>40</v>
      </c>
      <c r="G172">
        <v>3</v>
      </c>
      <c r="H172">
        <v>37</v>
      </c>
      <c r="I172">
        <f t="shared" si="39"/>
        <v>340</v>
      </c>
      <c r="J172" t="s">
        <v>565</v>
      </c>
      <c r="M172" s="3"/>
      <c r="N172" s="3"/>
      <c r="O172" s="3"/>
      <c r="P172" s="3"/>
      <c r="Q172" s="3"/>
      <c r="T172" t="s">
        <v>128</v>
      </c>
      <c r="U172" t="s">
        <v>564</v>
      </c>
      <c r="V172">
        <v>5</v>
      </c>
      <c r="W172">
        <v>3</v>
      </c>
      <c r="X172">
        <v>250</v>
      </c>
      <c r="Y172">
        <v>7</v>
      </c>
      <c r="Z172">
        <v>29</v>
      </c>
      <c r="AE172" t="s">
        <v>159</v>
      </c>
      <c r="AF172" t="s">
        <v>565</v>
      </c>
      <c r="AG172">
        <v>4</v>
      </c>
      <c r="AH172">
        <v>3</v>
      </c>
      <c r="AI172">
        <v>205</v>
      </c>
      <c r="AJ172">
        <v>40</v>
      </c>
      <c r="AK172">
        <v>42</v>
      </c>
    </row>
    <row r="173" spans="1:37" x14ac:dyDescent="0.2">
      <c r="A173" s="1" t="s">
        <v>566</v>
      </c>
      <c r="B173" s="1">
        <f>SUM(B160:B172)</f>
        <v>65</v>
      </c>
      <c r="C173" s="1">
        <f t="shared" ref="C173:I173" si="40">SUM(C160:C172)</f>
        <v>49</v>
      </c>
      <c r="D173" s="1"/>
      <c r="E173" s="1">
        <f t="shared" si="40"/>
        <v>2954</v>
      </c>
      <c r="F173" s="1"/>
      <c r="G173" s="1">
        <f t="shared" si="40"/>
        <v>71</v>
      </c>
      <c r="H173" s="1">
        <f t="shared" si="40"/>
        <v>384</v>
      </c>
      <c r="I173" s="1">
        <f t="shared" si="40"/>
        <v>4092</v>
      </c>
      <c r="J173" s="1" t="s">
        <v>590</v>
      </c>
      <c r="T173" t="s">
        <v>129</v>
      </c>
      <c r="U173" t="s">
        <v>564</v>
      </c>
      <c r="V173">
        <v>5</v>
      </c>
      <c r="W173">
        <v>1</v>
      </c>
      <c r="X173">
        <v>250</v>
      </c>
      <c r="Y173">
        <v>5</v>
      </c>
      <c r="Z173">
        <v>32</v>
      </c>
      <c r="AE173" t="s">
        <v>160</v>
      </c>
      <c r="AF173" t="s">
        <v>565</v>
      </c>
      <c r="AG173">
        <v>5</v>
      </c>
      <c r="AH173">
        <v>2</v>
      </c>
      <c r="AI173">
        <v>252</v>
      </c>
      <c r="AJ173">
        <v>5</v>
      </c>
      <c r="AK173">
        <v>31</v>
      </c>
    </row>
    <row r="174" spans="1:37" x14ac:dyDescent="0.2">
      <c r="A174" s="1"/>
      <c r="B174" s="15">
        <f>B173/I173</f>
        <v>1.5884652981427175E-2</v>
      </c>
      <c r="C174" s="15">
        <f>C173/I173</f>
        <v>1.1974584555229716E-2</v>
      </c>
      <c r="D174" s="15"/>
      <c r="E174" s="15">
        <f>E173/I173</f>
        <v>0.72189638318670579</v>
      </c>
      <c r="F174" s="15"/>
      <c r="G174" s="15">
        <f>G173/I173</f>
        <v>1.735092864125122E-2</v>
      </c>
      <c r="H174" s="15">
        <f>H173/I173</f>
        <v>9.3841642228739003E-2</v>
      </c>
      <c r="I174" s="1"/>
      <c r="J174" s="1"/>
      <c r="T174" t="s">
        <v>130</v>
      </c>
      <c r="U174" t="s">
        <v>564</v>
      </c>
      <c r="V174">
        <v>5</v>
      </c>
      <c r="W174">
        <v>2</v>
      </c>
      <c r="X174">
        <v>252</v>
      </c>
      <c r="Y174">
        <v>5</v>
      </c>
      <c r="Z174">
        <v>30</v>
      </c>
      <c r="AE174" t="s">
        <v>161</v>
      </c>
      <c r="AF174" t="s">
        <v>565</v>
      </c>
      <c r="AG174">
        <v>9</v>
      </c>
      <c r="AH174">
        <v>22</v>
      </c>
      <c r="AI174">
        <v>221</v>
      </c>
      <c r="AJ174">
        <v>23</v>
      </c>
      <c r="AK174">
        <v>20</v>
      </c>
    </row>
    <row r="175" spans="1:37" x14ac:dyDescent="0.2">
      <c r="A175" t="s">
        <v>94</v>
      </c>
      <c r="B175">
        <v>5</v>
      </c>
      <c r="C175">
        <v>3</v>
      </c>
      <c r="D175">
        <f t="shared" ref="D175:D188" si="41">B175+C175</f>
        <v>8</v>
      </c>
      <c r="E175">
        <v>250</v>
      </c>
      <c r="F175">
        <f t="shared" ref="F175:F188" si="42">G175+H175</f>
        <v>37</v>
      </c>
      <c r="G175">
        <v>3</v>
      </c>
      <c r="H175">
        <v>34</v>
      </c>
      <c r="I175">
        <f>SUM(B175:H175)</f>
        <v>340</v>
      </c>
      <c r="J175" t="s">
        <v>563</v>
      </c>
      <c r="K175" t="s">
        <v>597</v>
      </c>
      <c r="M175" s="3"/>
      <c r="N175" s="3"/>
      <c r="O175" s="3"/>
      <c r="P175" s="3"/>
      <c r="Q175" s="3"/>
      <c r="AE175" t="s">
        <v>162</v>
      </c>
      <c r="AF175" t="s">
        <v>565</v>
      </c>
      <c r="AG175">
        <v>5</v>
      </c>
      <c r="AH175">
        <v>7</v>
      </c>
      <c r="AI175">
        <v>240</v>
      </c>
      <c r="AJ175">
        <v>22</v>
      </c>
      <c r="AK175">
        <v>18</v>
      </c>
    </row>
    <row r="176" spans="1:37" x14ac:dyDescent="0.2">
      <c r="K176" t="s">
        <v>198</v>
      </c>
      <c r="L176" s="3">
        <f>SUM(M176:N176)</f>
        <v>9.1666666666666661</v>
      </c>
      <c r="M176" s="3">
        <f>AVERAGE(B175:B188)</f>
        <v>5.083333333333333</v>
      </c>
      <c r="N176" s="3">
        <f>AVERAGE(C175:C188)</f>
        <v>4.083333333333333</v>
      </c>
      <c r="O176" s="3">
        <f>AVERAGE(E175:E188)</f>
        <v>247.83333333333334</v>
      </c>
      <c r="P176" s="3">
        <f>AVERAGE(G175:G188)</f>
        <v>6.166666666666667</v>
      </c>
      <c r="Q176" s="3">
        <f>AVERAGE(H175:H188)</f>
        <v>30.583333333333332</v>
      </c>
      <c r="R176" s="3">
        <f>SUM(P176:Q176)</f>
        <v>36.75</v>
      </c>
      <c r="T176" t="s">
        <v>173</v>
      </c>
      <c r="U176" t="s">
        <v>565</v>
      </c>
      <c r="V176">
        <v>4</v>
      </c>
      <c r="W176">
        <v>7</v>
      </c>
      <c r="X176">
        <v>250</v>
      </c>
      <c r="Y176">
        <v>5</v>
      </c>
      <c r="Z176">
        <v>29</v>
      </c>
      <c r="AE176" t="s">
        <v>163</v>
      </c>
      <c r="AF176" t="s">
        <v>565</v>
      </c>
      <c r="AG176">
        <v>4</v>
      </c>
      <c r="AH176">
        <v>4</v>
      </c>
      <c r="AI176">
        <v>250</v>
      </c>
      <c r="AJ176">
        <v>6</v>
      </c>
      <c r="AK176">
        <v>29</v>
      </c>
    </row>
    <row r="177" spans="1:37" x14ac:dyDescent="0.2">
      <c r="A177" t="s">
        <v>126</v>
      </c>
      <c r="B177">
        <v>6</v>
      </c>
      <c r="C177">
        <v>2</v>
      </c>
      <c r="D177">
        <f t="shared" si="41"/>
        <v>8</v>
      </c>
      <c r="E177">
        <v>247</v>
      </c>
      <c r="F177">
        <f t="shared" si="42"/>
        <v>39</v>
      </c>
      <c r="G177">
        <v>7</v>
      </c>
      <c r="H177">
        <v>32</v>
      </c>
      <c r="I177">
        <f>SUM(B177:H177)</f>
        <v>341</v>
      </c>
      <c r="J177" t="s">
        <v>564</v>
      </c>
      <c r="K177" t="s">
        <v>199</v>
      </c>
      <c r="L177" s="3">
        <f>STDEV(D175:D188)</f>
        <v>2.6571800956288336</v>
      </c>
      <c r="M177" s="3">
        <f>STDEV(B175:B188)</f>
        <v>0.66855792342152276</v>
      </c>
      <c r="N177" s="3">
        <f>STDEV(C175:C188)</f>
        <v>2.9063670960444234</v>
      </c>
      <c r="O177" s="3">
        <f>STDEV(E175:E188)</f>
        <v>3.9962103260085007</v>
      </c>
      <c r="P177" s="3">
        <f>STDEV(G175:G188)</f>
        <v>2.8550858396053793</v>
      </c>
      <c r="Q177" s="3">
        <f>STDEV(H175:H188)</f>
        <v>1.928651593652148</v>
      </c>
      <c r="R177" s="3">
        <f>STDEV(F175:F188)</f>
        <v>2.3403573930647275</v>
      </c>
      <c r="T177" t="s">
        <v>174</v>
      </c>
      <c r="U177" t="s">
        <v>565</v>
      </c>
      <c r="V177">
        <v>5</v>
      </c>
      <c r="W177">
        <v>11</v>
      </c>
      <c r="X177">
        <v>240</v>
      </c>
      <c r="Y177">
        <v>3</v>
      </c>
      <c r="Z177">
        <v>33</v>
      </c>
      <c r="AE177" t="s">
        <v>164</v>
      </c>
      <c r="AF177" t="s">
        <v>565</v>
      </c>
      <c r="AG177">
        <v>5</v>
      </c>
      <c r="AH177">
        <v>9</v>
      </c>
      <c r="AI177">
        <v>250</v>
      </c>
      <c r="AJ177">
        <v>16</v>
      </c>
      <c r="AK177">
        <v>16</v>
      </c>
    </row>
    <row r="178" spans="1:37" x14ac:dyDescent="0.2">
      <c r="A178" t="s">
        <v>127</v>
      </c>
      <c r="B178">
        <v>5</v>
      </c>
      <c r="C178">
        <v>6</v>
      </c>
      <c r="D178">
        <f t="shared" si="41"/>
        <v>11</v>
      </c>
      <c r="E178">
        <v>246</v>
      </c>
      <c r="F178">
        <f t="shared" si="42"/>
        <v>37</v>
      </c>
      <c r="G178">
        <v>6</v>
      </c>
      <c r="H178">
        <v>31</v>
      </c>
      <c r="I178">
        <f>SUM(B178:H178)</f>
        <v>342</v>
      </c>
      <c r="J178" t="s">
        <v>564</v>
      </c>
      <c r="K178" t="s">
        <v>203</v>
      </c>
      <c r="M178" s="3"/>
      <c r="N178" s="3"/>
      <c r="O178" s="3"/>
      <c r="P178" s="3"/>
      <c r="Q178" s="3"/>
      <c r="T178" t="s">
        <v>175</v>
      </c>
      <c r="U178" t="s">
        <v>565</v>
      </c>
      <c r="V178">
        <v>4</v>
      </c>
      <c r="W178">
        <v>5</v>
      </c>
      <c r="X178">
        <v>253</v>
      </c>
      <c r="Y178">
        <v>5</v>
      </c>
      <c r="Z178">
        <v>28</v>
      </c>
      <c r="AE178" t="s">
        <v>165</v>
      </c>
      <c r="AF178" t="s">
        <v>565</v>
      </c>
      <c r="AG178">
        <v>14</v>
      </c>
      <c r="AH178">
        <v>18</v>
      </c>
      <c r="AI178">
        <v>230</v>
      </c>
      <c r="AJ178">
        <v>12</v>
      </c>
      <c r="AK178">
        <v>20</v>
      </c>
    </row>
    <row r="179" spans="1:37" x14ac:dyDescent="0.2">
      <c r="A179" t="s">
        <v>128</v>
      </c>
      <c r="B179">
        <v>5</v>
      </c>
      <c r="C179">
        <v>3</v>
      </c>
      <c r="D179">
        <f t="shared" si="41"/>
        <v>8</v>
      </c>
      <c r="E179">
        <v>250</v>
      </c>
      <c r="F179">
        <f t="shared" si="42"/>
        <v>36</v>
      </c>
      <c r="G179">
        <v>7</v>
      </c>
      <c r="H179">
        <v>29</v>
      </c>
      <c r="I179">
        <f>SUM(B179:H179)</f>
        <v>338</v>
      </c>
      <c r="J179" t="s">
        <v>564</v>
      </c>
      <c r="M179" s="3"/>
      <c r="N179" s="3"/>
      <c r="O179" s="3"/>
      <c r="P179" s="3"/>
      <c r="Q179" s="3"/>
      <c r="T179" t="s">
        <v>176</v>
      </c>
      <c r="U179" t="s">
        <v>565</v>
      </c>
      <c r="V179">
        <v>6</v>
      </c>
      <c r="W179">
        <v>3</v>
      </c>
      <c r="X179">
        <v>248</v>
      </c>
      <c r="Y179">
        <v>7</v>
      </c>
      <c r="Z179">
        <v>31</v>
      </c>
      <c r="AE179" t="s">
        <v>166</v>
      </c>
      <c r="AF179" t="s">
        <v>565</v>
      </c>
      <c r="AG179">
        <v>10</v>
      </c>
      <c r="AH179">
        <v>20</v>
      </c>
      <c r="AI179">
        <v>232</v>
      </c>
      <c r="AJ179">
        <v>15</v>
      </c>
      <c r="AK179">
        <v>17</v>
      </c>
    </row>
    <row r="180" spans="1:37" x14ac:dyDescent="0.2">
      <c r="A180" t="s">
        <v>129</v>
      </c>
      <c r="B180">
        <v>5</v>
      </c>
      <c r="C180">
        <v>1</v>
      </c>
      <c r="D180">
        <f t="shared" si="41"/>
        <v>6</v>
      </c>
      <c r="E180">
        <v>250</v>
      </c>
      <c r="F180">
        <f t="shared" si="42"/>
        <v>37</v>
      </c>
      <c r="G180">
        <v>5</v>
      </c>
      <c r="H180">
        <v>32</v>
      </c>
      <c r="I180">
        <f>SUM(B180:H180)</f>
        <v>336</v>
      </c>
      <c r="J180" t="s">
        <v>564</v>
      </c>
      <c r="M180" s="3"/>
      <c r="N180" s="3"/>
      <c r="O180" s="3"/>
      <c r="P180" s="3"/>
      <c r="Q180" s="3"/>
      <c r="T180" t="s">
        <v>177</v>
      </c>
      <c r="U180" t="s">
        <v>565</v>
      </c>
      <c r="V180">
        <v>5</v>
      </c>
      <c r="W180">
        <v>5</v>
      </c>
      <c r="X180">
        <v>241</v>
      </c>
      <c r="Y180">
        <v>14</v>
      </c>
      <c r="Z180">
        <v>28</v>
      </c>
      <c r="AE180" t="s">
        <v>167</v>
      </c>
      <c r="AF180" t="s">
        <v>565</v>
      </c>
      <c r="AG180">
        <v>6</v>
      </c>
      <c r="AH180">
        <v>2</v>
      </c>
      <c r="AI180">
        <v>234</v>
      </c>
      <c r="AJ180">
        <v>7</v>
      </c>
      <c r="AK180">
        <v>31</v>
      </c>
    </row>
    <row r="181" spans="1:37" x14ac:dyDescent="0.2">
      <c r="A181" t="s">
        <v>130</v>
      </c>
      <c r="B181">
        <v>5</v>
      </c>
      <c r="C181">
        <v>2</v>
      </c>
      <c r="D181">
        <f t="shared" si="41"/>
        <v>7</v>
      </c>
      <c r="E181">
        <v>252</v>
      </c>
      <c r="F181">
        <f t="shared" si="42"/>
        <v>35</v>
      </c>
      <c r="G181">
        <v>5</v>
      </c>
      <c r="H181">
        <v>30</v>
      </c>
      <c r="I181">
        <f>SUM(B181:H181)</f>
        <v>336</v>
      </c>
      <c r="J181" t="s">
        <v>564</v>
      </c>
      <c r="M181" s="3"/>
      <c r="N181" s="3"/>
      <c r="O181" s="3"/>
      <c r="P181" s="3"/>
      <c r="Q181" s="3"/>
      <c r="T181" t="s">
        <v>178</v>
      </c>
      <c r="U181" t="s">
        <v>565</v>
      </c>
      <c r="V181">
        <v>6</v>
      </c>
      <c r="W181">
        <v>1</v>
      </c>
      <c r="X181">
        <v>247</v>
      </c>
      <c r="Y181">
        <v>7</v>
      </c>
      <c r="Z181">
        <v>30</v>
      </c>
      <c r="AE181" t="s">
        <v>168</v>
      </c>
      <c r="AF181" t="s">
        <v>565</v>
      </c>
      <c r="AG181">
        <v>5</v>
      </c>
      <c r="AH181">
        <v>1</v>
      </c>
      <c r="AI181">
        <v>252</v>
      </c>
      <c r="AJ181">
        <v>8</v>
      </c>
      <c r="AK181">
        <v>30</v>
      </c>
    </row>
    <row r="182" spans="1:37" x14ac:dyDescent="0.2">
      <c r="M182" s="3"/>
      <c r="N182" s="3"/>
      <c r="O182" s="3"/>
      <c r="P182" s="3"/>
      <c r="Q182" s="3"/>
      <c r="AE182" t="s">
        <v>169</v>
      </c>
      <c r="AF182" t="s">
        <v>565</v>
      </c>
      <c r="AG182">
        <v>5</v>
      </c>
      <c r="AH182">
        <v>6</v>
      </c>
      <c r="AI182">
        <v>244</v>
      </c>
      <c r="AJ182">
        <v>4</v>
      </c>
      <c r="AK182">
        <v>31</v>
      </c>
    </row>
    <row r="183" spans="1:37" x14ac:dyDescent="0.2">
      <c r="A183" t="s">
        <v>173</v>
      </c>
      <c r="B183">
        <v>4</v>
      </c>
      <c r="C183">
        <v>7</v>
      </c>
      <c r="D183">
        <f t="shared" si="41"/>
        <v>11</v>
      </c>
      <c r="E183">
        <v>250</v>
      </c>
      <c r="F183">
        <f t="shared" si="42"/>
        <v>34</v>
      </c>
      <c r="G183">
        <v>5</v>
      </c>
      <c r="H183">
        <v>29</v>
      </c>
      <c r="I183">
        <f t="shared" ref="I183:I188" si="43">SUM(B183:H183)</f>
        <v>340</v>
      </c>
      <c r="J183" t="s">
        <v>565</v>
      </c>
      <c r="M183" s="3"/>
      <c r="N183" s="3"/>
      <c r="O183" s="3"/>
      <c r="P183" s="3"/>
      <c r="Q183" s="3"/>
      <c r="AE183" t="s">
        <v>170</v>
      </c>
      <c r="AF183" t="s">
        <v>565</v>
      </c>
      <c r="AG183">
        <v>5</v>
      </c>
      <c r="AH183">
        <v>1</v>
      </c>
      <c r="AI183">
        <v>252</v>
      </c>
      <c r="AJ183">
        <v>7</v>
      </c>
      <c r="AK183">
        <v>30</v>
      </c>
    </row>
    <row r="184" spans="1:37" x14ac:dyDescent="0.2">
      <c r="A184" t="s">
        <v>174</v>
      </c>
      <c r="B184">
        <v>5</v>
      </c>
      <c r="C184">
        <v>11</v>
      </c>
      <c r="D184">
        <f t="shared" si="41"/>
        <v>16</v>
      </c>
      <c r="E184">
        <v>240</v>
      </c>
      <c r="F184">
        <f t="shared" si="42"/>
        <v>36</v>
      </c>
      <c r="G184">
        <v>3</v>
      </c>
      <c r="H184">
        <v>33</v>
      </c>
      <c r="I184">
        <f t="shared" si="43"/>
        <v>344</v>
      </c>
      <c r="J184" t="s">
        <v>565</v>
      </c>
      <c r="M184" s="3"/>
      <c r="N184" s="3"/>
      <c r="O184" s="3"/>
      <c r="P184" s="3"/>
      <c r="Q184" s="3"/>
      <c r="T184" t="s">
        <v>95</v>
      </c>
      <c r="U184" t="s">
        <v>563</v>
      </c>
      <c r="V184">
        <v>5</v>
      </c>
      <c r="W184">
        <v>4</v>
      </c>
      <c r="X184">
        <v>248</v>
      </c>
      <c r="Y184">
        <v>5</v>
      </c>
      <c r="Z184">
        <v>31</v>
      </c>
      <c r="AE184" t="s">
        <v>171</v>
      </c>
      <c r="AF184" t="s">
        <v>565</v>
      </c>
      <c r="AG184">
        <v>5</v>
      </c>
      <c r="AH184">
        <v>1</v>
      </c>
      <c r="AI184">
        <v>255</v>
      </c>
      <c r="AJ184">
        <v>6</v>
      </c>
      <c r="AK184">
        <v>30</v>
      </c>
    </row>
    <row r="185" spans="1:37" x14ac:dyDescent="0.2">
      <c r="A185" t="s">
        <v>175</v>
      </c>
      <c r="B185">
        <v>4</v>
      </c>
      <c r="C185">
        <v>5</v>
      </c>
      <c r="D185">
        <f t="shared" si="41"/>
        <v>9</v>
      </c>
      <c r="E185">
        <v>253</v>
      </c>
      <c r="F185">
        <f t="shared" si="42"/>
        <v>33</v>
      </c>
      <c r="G185">
        <v>5</v>
      </c>
      <c r="H185">
        <v>28</v>
      </c>
      <c r="I185">
        <f t="shared" si="43"/>
        <v>337</v>
      </c>
      <c r="J185" t="s">
        <v>565</v>
      </c>
      <c r="M185" s="3"/>
      <c r="N185" s="3"/>
      <c r="O185" s="3"/>
      <c r="P185" s="3"/>
      <c r="Q185" s="3"/>
      <c r="AE185" t="s">
        <v>172</v>
      </c>
      <c r="AF185" t="s">
        <v>565</v>
      </c>
      <c r="AG185">
        <v>5</v>
      </c>
      <c r="AH185">
        <v>2</v>
      </c>
      <c r="AI185">
        <v>246</v>
      </c>
      <c r="AJ185">
        <v>3</v>
      </c>
      <c r="AK185">
        <v>37</v>
      </c>
    </row>
    <row r="186" spans="1:37" x14ac:dyDescent="0.2">
      <c r="A186" t="s">
        <v>176</v>
      </c>
      <c r="B186">
        <v>6</v>
      </c>
      <c r="C186">
        <v>3</v>
      </c>
      <c r="D186">
        <f t="shared" si="41"/>
        <v>9</v>
      </c>
      <c r="E186">
        <v>248</v>
      </c>
      <c r="F186">
        <f t="shared" si="42"/>
        <v>38</v>
      </c>
      <c r="G186">
        <v>7</v>
      </c>
      <c r="H186">
        <v>31</v>
      </c>
      <c r="I186">
        <f t="shared" si="43"/>
        <v>342</v>
      </c>
      <c r="J186" t="s">
        <v>565</v>
      </c>
      <c r="M186" s="3"/>
      <c r="N186" s="3"/>
      <c r="O186" s="3"/>
      <c r="P186" s="3"/>
      <c r="Q186" s="3"/>
      <c r="T186" t="s">
        <v>131</v>
      </c>
      <c r="U186" t="s">
        <v>564</v>
      </c>
      <c r="V186">
        <v>5</v>
      </c>
      <c r="W186">
        <v>5</v>
      </c>
      <c r="X186">
        <v>249</v>
      </c>
      <c r="Y186">
        <v>5</v>
      </c>
      <c r="Z186">
        <v>30</v>
      </c>
      <c r="AE186" t="s">
        <v>173</v>
      </c>
      <c r="AF186" t="s">
        <v>565</v>
      </c>
      <c r="AG186">
        <v>4</v>
      </c>
      <c r="AH186">
        <v>7</v>
      </c>
      <c r="AI186">
        <v>250</v>
      </c>
      <c r="AJ186">
        <v>5</v>
      </c>
      <c r="AK186">
        <v>29</v>
      </c>
    </row>
    <row r="187" spans="1:37" x14ac:dyDescent="0.2">
      <c r="A187" t="s">
        <v>177</v>
      </c>
      <c r="B187">
        <v>5</v>
      </c>
      <c r="C187">
        <v>5</v>
      </c>
      <c r="D187">
        <f t="shared" si="41"/>
        <v>10</v>
      </c>
      <c r="E187">
        <v>241</v>
      </c>
      <c r="F187">
        <f t="shared" si="42"/>
        <v>42</v>
      </c>
      <c r="G187">
        <v>14</v>
      </c>
      <c r="H187">
        <v>28</v>
      </c>
      <c r="I187">
        <f t="shared" si="43"/>
        <v>345</v>
      </c>
      <c r="J187" t="s">
        <v>565</v>
      </c>
      <c r="M187" s="3"/>
      <c r="N187" s="3"/>
      <c r="O187" s="3"/>
      <c r="P187" s="3"/>
      <c r="Q187" s="3"/>
      <c r="T187" t="s">
        <v>132</v>
      </c>
      <c r="U187" t="s">
        <v>564</v>
      </c>
      <c r="V187">
        <v>4</v>
      </c>
      <c r="W187">
        <v>6</v>
      </c>
      <c r="X187">
        <v>257</v>
      </c>
      <c r="Y187">
        <v>9</v>
      </c>
      <c r="Z187">
        <v>19</v>
      </c>
      <c r="AE187" t="s">
        <v>174</v>
      </c>
      <c r="AF187" t="s">
        <v>565</v>
      </c>
      <c r="AG187">
        <v>5</v>
      </c>
      <c r="AH187">
        <v>11</v>
      </c>
      <c r="AI187">
        <v>240</v>
      </c>
      <c r="AJ187">
        <v>3</v>
      </c>
      <c r="AK187">
        <v>33</v>
      </c>
    </row>
    <row r="188" spans="1:37" x14ac:dyDescent="0.2">
      <c r="A188" t="s">
        <v>178</v>
      </c>
      <c r="B188">
        <v>6</v>
      </c>
      <c r="C188">
        <v>1</v>
      </c>
      <c r="D188">
        <f t="shared" si="41"/>
        <v>7</v>
      </c>
      <c r="E188">
        <v>247</v>
      </c>
      <c r="F188">
        <f t="shared" si="42"/>
        <v>37</v>
      </c>
      <c r="G188">
        <v>7</v>
      </c>
      <c r="H188">
        <v>30</v>
      </c>
      <c r="I188">
        <f t="shared" si="43"/>
        <v>335</v>
      </c>
      <c r="J188" t="s">
        <v>565</v>
      </c>
      <c r="M188" s="3"/>
      <c r="N188" s="3"/>
      <c r="O188" s="3"/>
      <c r="P188" s="3"/>
      <c r="Q188" s="3"/>
      <c r="T188" t="s">
        <v>133</v>
      </c>
      <c r="U188" t="s">
        <v>564</v>
      </c>
      <c r="V188">
        <v>5</v>
      </c>
      <c r="W188">
        <v>2</v>
      </c>
      <c r="X188">
        <v>250</v>
      </c>
      <c r="Y188">
        <v>5</v>
      </c>
      <c r="Z188">
        <v>33</v>
      </c>
      <c r="AE188" t="s">
        <v>175</v>
      </c>
      <c r="AF188" t="s">
        <v>565</v>
      </c>
      <c r="AG188">
        <v>4</v>
      </c>
      <c r="AH188">
        <v>5</v>
      </c>
      <c r="AI188">
        <v>253</v>
      </c>
      <c r="AJ188">
        <v>5</v>
      </c>
      <c r="AK188">
        <v>28</v>
      </c>
    </row>
    <row r="189" spans="1:37" x14ac:dyDescent="0.2">
      <c r="A189" s="1" t="s">
        <v>566</v>
      </c>
      <c r="B189" s="1">
        <f>SUM(B175:B188)</f>
        <v>61</v>
      </c>
      <c r="C189" s="1">
        <f t="shared" ref="C189:I189" si="44">SUM(C175:C188)</f>
        <v>49</v>
      </c>
      <c r="D189" s="1"/>
      <c r="E189" s="1">
        <f t="shared" si="44"/>
        <v>2974</v>
      </c>
      <c r="F189" s="1"/>
      <c r="G189" s="1">
        <f t="shared" si="44"/>
        <v>74</v>
      </c>
      <c r="H189" s="1">
        <f t="shared" si="44"/>
        <v>367</v>
      </c>
      <c r="I189" s="1">
        <f t="shared" si="44"/>
        <v>4076</v>
      </c>
      <c r="J189" s="1" t="s">
        <v>591</v>
      </c>
      <c r="M189" s="3"/>
      <c r="N189" s="3"/>
      <c r="O189" s="3"/>
      <c r="P189" s="3"/>
      <c r="Q189" s="3"/>
      <c r="T189" t="s">
        <v>134</v>
      </c>
      <c r="U189" t="s">
        <v>564</v>
      </c>
      <c r="V189">
        <v>6</v>
      </c>
      <c r="W189">
        <v>5</v>
      </c>
      <c r="X189">
        <v>228</v>
      </c>
      <c r="Y189">
        <v>22</v>
      </c>
      <c r="Z189">
        <v>34</v>
      </c>
      <c r="AE189" t="s">
        <v>176</v>
      </c>
      <c r="AF189" t="s">
        <v>565</v>
      </c>
      <c r="AG189">
        <v>6</v>
      </c>
      <c r="AH189">
        <v>3</v>
      </c>
      <c r="AI189">
        <v>248</v>
      </c>
      <c r="AJ189">
        <v>7</v>
      </c>
      <c r="AK189">
        <v>31</v>
      </c>
    </row>
    <row r="190" spans="1:37" x14ac:dyDescent="0.2">
      <c r="A190" s="1"/>
      <c r="B190" s="15">
        <f>B189/I189</f>
        <v>1.4965652600588812E-2</v>
      </c>
      <c r="C190" s="15">
        <f>C189/I189</f>
        <v>1.2021589793915604E-2</v>
      </c>
      <c r="D190" s="15"/>
      <c r="E190" s="15">
        <f>E189/I189</f>
        <v>0.72963689892051031</v>
      </c>
      <c r="F190" s="15"/>
      <c r="G190" s="15">
        <f>G189/I189</f>
        <v>1.8155053974484789E-2</v>
      </c>
      <c r="H190" s="15">
        <f>H189/I189</f>
        <v>9.0039254170755645E-2</v>
      </c>
      <c r="I190" s="1"/>
      <c r="J190" s="1"/>
      <c r="M190" s="3"/>
      <c r="N190" s="3"/>
      <c r="O190" s="3"/>
      <c r="P190" s="3"/>
      <c r="Q190" s="3"/>
      <c r="T190" t="s">
        <v>135</v>
      </c>
      <c r="U190" t="s">
        <v>564</v>
      </c>
      <c r="V190">
        <v>5</v>
      </c>
      <c r="W190">
        <v>4</v>
      </c>
      <c r="X190">
        <v>252</v>
      </c>
      <c r="Y190">
        <v>3</v>
      </c>
      <c r="Z190">
        <v>32</v>
      </c>
      <c r="AE190" t="s">
        <v>177</v>
      </c>
      <c r="AF190" t="s">
        <v>565</v>
      </c>
      <c r="AG190">
        <v>5</v>
      </c>
      <c r="AH190">
        <v>5</v>
      </c>
      <c r="AI190">
        <v>241</v>
      </c>
      <c r="AJ190">
        <v>14</v>
      </c>
      <c r="AK190">
        <v>28</v>
      </c>
    </row>
    <row r="191" spans="1:37" x14ac:dyDescent="0.2">
      <c r="A191" t="s">
        <v>95</v>
      </c>
      <c r="B191">
        <v>5</v>
      </c>
      <c r="C191">
        <v>4</v>
      </c>
      <c r="D191">
        <f t="shared" ref="D191:D205" si="45">B191+C191</f>
        <v>9</v>
      </c>
      <c r="E191">
        <v>248</v>
      </c>
      <c r="F191">
        <f t="shared" ref="F191:F205" si="46">G191+H191</f>
        <v>36</v>
      </c>
      <c r="G191">
        <v>5</v>
      </c>
      <c r="H191">
        <v>31</v>
      </c>
      <c r="I191">
        <f>SUM(B191:H191)</f>
        <v>338</v>
      </c>
      <c r="J191" t="s">
        <v>563</v>
      </c>
      <c r="K191" t="s">
        <v>598</v>
      </c>
      <c r="M191" s="3"/>
      <c r="N191" s="3"/>
      <c r="O191" s="3"/>
      <c r="P191" s="3"/>
      <c r="Q191" s="3"/>
      <c r="T191" t="s">
        <v>136</v>
      </c>
      <c r="U191" t="s">
        <v>564</v>
      </c>
      <c r="V191">
        <v>6</v>
      </c>
      <c r="W191">
        <v>3</v>
      </c>
      <c r="X191">
        <v>250</v>
      </c>
      <c r="Y191">
        <v>4</v>
      </c>
      <c r="Z191">
        <v>33</v>
      </c>
      <c r="AE191" t="s">
        <v>178</v>
      </c>
      <c r="AF191" t="s">
        <v>565</v>
      </c>
      <c r="AG191">
        <v>6</v>
      </c>
      <c r="AH191">
        <v>1</v>
      </c>
      <c r="AI191">
        <v>247</v>
      </c>
      <c r="AJ191">
        <v>7</v>
      </c>
      <c r="AK191">
        <v>30</v>
      </c>
    </row>
    <row r="192" spans="1:37" x14ac:dyDescent="0.2">
      <c r="K192" t="s">
        <v>198</v>
      </c>
      <c r="L192" s="3">
        <f>SUM(M192:N192)</f>
        <v>10.153846153846153</v>
      </c>
      <c r="M192" s="3">
        <f>AVERAGE(B191:B205)</f>
        <v>5.4615384615384617</v>
      </c>
      <c r="N192" s="3">
        <f>AVERAGE(C191:C205)</f>
        <v>4.6923076923076925</v>
      </c>
      <c r="O192" s="3">
        <f>AVERAGE(E191:E205)</f>
        <v>247.46153846153845</v>
      </c>
      <c r="P192" s="3">
        <f>AVERAGE(G191:G205)</f>
        <v>6.1538461538461542</v>
      </c>
      <c r="Q192" s="3">
        <f>AVERAGE(H191:H205)</f>
        <v>31.076923076923077</v>
      </c>
      <c r="R192" s="3">
        <f>SUM(P192:Q192)</f>
        <v>37.230769230769234</v>
      </c>
      <c r="AE192" t="s">
        <v>179</v>
      </c>
      <c r="AF192" t="s">
        <v>565</v>
      </c>
      <c r="AG192">
        <v>6</v>
      </c>
      <c r="AH192">
        <v>2</v>
      </c>
      <c r="AI192">
        <v>251</v>
      </c>
      <c r="AJ192">
        <v>4</v>
      </c>
      <c r="AK192">
        <v>32</v>
      </c>
    </row>
    <row r="193" spans="1:37" x14ac:dyDescent="0.2">
      <c r="A193" t="s">
        <v>131</v>
      </c>
      <c r="B193">
        <v>5</v>
      </c>
      <c r="C193">
        <v>5</v>
      </c>
      <c r="D193">
        <f t="shared" si="45"/>
        <v>10</v>
      </c>
      <c r="E193">
        <v>249</v>
      </c>
      <c r="F193">
        <f t="shared" si="46"/>
        <v>35</v>
      </c>
      <c r="G193">
        <v>5</v>
      </c>
      <c r="H193">
        <v>30</v>
      </c>
      <c r="I193">
        <f t="shared" ref="I193:I198" si="47">SUM(B193:H193)</f>
        <v>339</v>
      </c>
      <c r="J193" t="s">
        <v>564</v>
      </c>
      <c r="K193" t="s">
        <v>199</v>
      </c>
      <c r="L193" s="3">
        <f>STDEV(D191:D205)</f>
        <v>3.2105595007244925</v>
      </c>
      <c r="M193" s="3">
        <f>STDEV(B191:B205)</f>
        <v>0.87705801930702898</v>
      </c>
      <c r="N193" s="3">
        <f>STDEV(C191:C205)</f>
        <v>2.6890089681459286</v>
      </c>
      <c r="O193" s="3">
        <f>STDEV(E191:E205)</f>
        <v>7.4567126874088485</v>
      </c>
      <c r="P193" s="3">
        <f>STDEV(G191:G205)</f>
        <v>5.1453239911942354</v>
      </c>
      <c r="Q193" s="3">
        <f>STDEV(H191:H205)</f>
        <v>3.774068062924897</v>
      </c>
      <c r="R193" s="3">
        <f>STDEV(F191:F205)</f>
        <v>6.3397403489660062</v>
      </c>
      <c r="T193" t="s">
        <v>179</v>
      </c>
      <c r="U193" t="s">
        <v>565</v>
      </c>
      <c r="V193">
        <v>6</v>
      </c>
      <c r="W193">
        <v>2</v>
      </c>
      <c r="X193">
        <v>251</v>
      </c>
      <c r="Y193">
        <v>4</v>
      </c>
      <c r="Z193">
        <v>32</v>
      </c>
      <c r="AE193" t="s">
        <v>180</v>
      </c>
      <c r="AF193" t="s">
        <v>565</v>
      </c>
      <c r="AG193">
        <v>7</v>
      </c>
      <c r="AH193">
        <v>8</v>
      </c>
      <c r="AI193">
        <v>247</v>
      </c>
      <c r="AJ193">
        <v>2</v>
      </c>
      <c r="AK193">
        <v>31</v>
      </c>
    </row>
    <row r="194" spans="1:37" x14ac:dyDescent="0.2">
      <c r="A194" t="s">
        <v>132</v>
      </c>
      <c r="B194">
        <v>4</v>
      </c>
      <c r="C194">
        <v>6</v>
      </c>
      <c r="D194">
        <f t="shared" si="45"/>
        <v>10</v>
      </c>
      <c r="E194">
        <v>257</v>
      </c>
      <c r="F194">
        <f t="shared" si="46"/>
        <v>28</v>
      </c>
      <c r="G194">
        <v>9</v>
      </c>
      <c r="H194">
        <v>19</v>
      </c>
      <c r="I194">
        <f t="shared" si="47"/>
        <v>333</v>
      </c>
      <c r="J194" t="s">
        <v>564</v>
      </c>
      <c r="K194" t="s">
        <v>200</v>
      </c>
      <c r="M194" s="3"/>
      <c r="N194" s="3"/>
      <c r="O194" s="3"/>
      <c r="P194" s="3"/>
      <c r="Q194" s="3"/>
      <c r="T194" t="s">
        <v>180</v>
      </c>
      <c r="U194" t="s">
        <v>565</v>
      </c>
      <c r="V194">
        <v>7</v>
      </c>
      <c r="W194">
        <v>8</v>
      </c>
      <c r="X194">
        <v>247</v>
      </c>
      <c r="Y194">
        <v>2</v>
      </c>
      <c r="Z194">
        <v>31</v>
      </c>
      <c r="AE194" t="s">
        <v>181</v>
      </c>
      <c r="AF194" t="s">
        <v>565</v>
      </c>
      <c r="AG194">
        <v>5</v>
      </c>
      <c r="AH194">
        <v>4</v>
      </c>
      <c r="AI194">
        <v>249</v>
      </c>
      <c r="AJ194">
        <v>4</v>
      </c>
      <c r="AK194">
        <v>33</v>
      </c>
    </row>
    <row r="195" spans="1:37" x14ac:dyDescent="0.2">
      <c r="A195" t="s">
        <v>133</v>
      </c>
      <c r="B195">
        <v>5</v>
      </c>
      <c r="C195">
        <v>2</v>
      </c>
      <c r="D195">
        <f t="shared" si="45"/>
        <v>7</v>
      </c>
      <c r="E195">
        <v>250</v>
      </c>
      <c r="F195">
        <f t="shared" si="46"/>
        <v>38</v>
      </c>
      <c r="G195">
        <v>5</v>
      </c>
      <c r="H195">
        <v>33</v>
      </c>
      <c r="I195">
        <f t="shared" si="47"/>
        <v>340</v>
      </c>
      <c r="J195" t="s">
        <v>564</v>
      </c>
      <c r="M195" s="3"/>
      <c r="N195" s="3"/>
      <c r="O195" s="3"/>
      <c r="P195" s="3"/>
      <c r="Q195" s="3"/>
      <c r="T195" t="s">
        <v>181</v>
      </c>
      <c r="U195" t="s">
        <v>565</v>
      </c>
      <c r="V195">
        <v>5</v>
      </c>
      <c r="W195">
        <v>4</v>
      </c>
      <c r="X195">
        <v>249</v>
      </c>
      <c r="Y195">
        <v>4</v>
      </c>
      <c r="Z195">
        <v>33</v>
      </c>
      <c r="AE195" t="s">
        <v>182</v>
      </c>
      <c r="AF195" t="s">
        <v>565</v>
      </c>
      <c r="AG195">
        <v>5</v>
      </c>
      <c r="AH195">
        <v>1</v>
      </c>
      <c r="AI195">
        <v>251</v>
      </c>
      <c r="AJ195">
        <v>6</v>
      </c>
      <c r="AK195">
        <v>32</v>
      </c>
    </row>
    <row r="196" spans="1:37" x14ac:dyDescent="0.2">
      <c r="A196" t="s">
        <v>134</v>
      </c>
      <c r="B196">
        <v>6</v>
      </c>
      <c r="C196">
        <v>5</v>
      </c>
      <c r="D196">
        <f t="shared" si="45"/>
        <v>11</v>
      </c>
      <c r="E196">
        <v>228</v>
      </c>
      <c r="F196">
        <f t="shared" si="46"/>
        <v>56</v>
      </c>
      <c r="G196">
        <v>22</v>
      </c>
      <c r="H196">
        <v>34</v>
      </c>
      <c r="I196">
        <f t="shared" si="47"/>
        <v>362</v>
      </c>
      <c r="J196" t="s">
        <v>564</v>
      </c>
      <c r="M196" s="3"/>
      <c r="N196" s="3"/>
      <c r="O196" s="3"/>
      <c r="P196" s="3"/>
      <c r="Q196" s="3"/>
      <c r="T196" t="s">
        <v>182</v>
      </c>
      <c r="U196" t="s">
        <v>565</v>
      </c>
      <c r="V196">
        <v>5</v>
      </c>
      <c r="W196">
        <v>1</v>
      </c>
      <c r="X196">
        <v>251</v>
      </c>
      <c r="Y196">
        <v>6</v>
      </c>
      <c r="Z196">
        <v>32</v>
      </c>
      <c r="AE196" t="s">
        <v>183</v>
      </c>
      <c r="AF196" t="s">
        <v>565</v>
      </c>
      <c r="AG196">
        <v>7</v>
      </c>
      <c r="AH196">
        <v>11</v>
      </c>
      <c r="AI196">
        <v>236</v>
      </c>
      <c r="AJ196">
        <v>8</v>
      </c>
      <c r="AK196">
        <v>32</v>
      </c>
    </row>
    <row r="197" spans="1:37" x14ac:dyDescent="0.2">
      <c r="A197" t="s">
        <v>135</v>
      </c>
      <c r="B197">
        <v>5</v>
      </c>
      <c r="C197">
        <v>4</v>
      </c>
      <c r="D197">
        <f t="shared" si="45"/>
        <v>9</v>
      </c>
      <c r="E197">
        <v>252</v>
      </c>
      <c r="F197">
        <f t="shared" si="46"/>
        <v>35</v>
      </c>
      <c r="G197">
        <v>3</v>
      </c>
      <c r="H197">
        <v>32</v>
      </c>
      <c r="I197">
        <f t="shared" si="47"/>
        <v>340</v>
      </c>
      <c r="J197" t="s">
        <v>564</v>
      </c>
      <c r="M197" s="3"/>
      <c r="N197" s="3"/>
      <c r="O197" s="3"/>
      <c r="P197" s="3"/>
      <c r="Q197" s="3"/>
      <c r="T197" t="s">
        <v>183</v>
      </c>
      <c r="U197" t="s">
        <v>565</v>
      </c>
      <c r="V197">
        <v>7</v>
      </c>
      <c r="W197">
        <v>11</v>
      </c>
      <c r="X197">
        <v>236</v>
      </c>
      <c r="Y197">
        <v>8</v>
      </c>
      <c r="Z197">
        <v>32</v>
      </c>
      <c r="AE197" t="s">
        <v>184</v>
      </c>
      <c r="AF197" t="s">
        <v>565</v>
      </c>
      <c r="AG197">
        <v>5</v>
      </c>
      <c r="AH197">
        <v>6</v>
      </c>
      <c r="AI197">
        <v>249</v>
      </c>
      <c r="AJ197">
        <v>3</v>
      </c>
      <c r="AK197">
        <v>32</v>
      </c>
    </row>
    <row r="198" spans="1:37" x14ac:dyDescent="0.2">
      <c r="A198" t="s">
        <v>136</v>
      </c>
      <c r="B198">
        <v>6</v>
      </c>
      <c r="C198">
        <v>3</v>
      </c>
      <c r="D198">
        <f t="shared" si="45"/>
        <v>9</v>
      </c>
      <c r="E198">
        <v>250</v>
      </c>
      <c r="F198">
        <f t="shared" si="46"/>
        <v>37</v>
      </c>
      <c r="G198">
        <v>4</v>
      </c>
      <c r="H198">
        <v>33</v>
      </c>
      <c r="I198">
        <f t="shared" si="47"/>
        <v>342</v>
      </c>
      <c r="J198" t="s">
        <v>564</v>
      </c>
      <c r="M198" s="3"/>
      <c r="N198" s="3"/>
      <c r="O198" s="3"/>
      <c r="P198" s="3"/>
      <c r="Q198" s="3"/>
      <c r="T198" t="s">
        <v>184</v>
      </c>
      <c r="U198" t="s">
        <v>565</v>
      </c>
      <c r="V198">
        <v>5</v>
      </c>
      <c r="W198">
        <v>6</v>
      </c>
      <c r="X198">
        <v>249</v>
      </c>
      <c r="Y198">
        <v>3</v>
      </c>
      <c r="Z198">
        <v>32</v>
      </c>
      <c r="AE198" t="s">
        <v>185</v>
      </c>
      <c r="AF198" t="s">
        <v>565</v>
      </c>
      <c r="AG198">
        <v>11</v>
      </c>
      <c r="AH198">
        <v>34</v>
      </c>
      <c r="AI198">
        <v>213</v>
      </c>
      <c r="AJ198">
        <v>6</v>
      </c>
      <c r="AK198">
        <v>30</v>
      </c>
    </row>
    <row r="199" spans="1:37" x14ac:dyDescent="0.2">
      <c r="AE199" t="s">
        <v>186</v>
      </c>
      <c r="AF199" t="s">
        <v>565</v>
      </c>
      <c r="AG199">
        <v>4</v>
      </c>
      <c r="AH199">
        <v>6</v>
      </c>
      <c r="AI199">
        <v>247</v>
      </c>
      <c r="AJ199">
        <v>6</v>
      </c>
      <c r="AK199">
        <v>32</v>
      </c>
    </row>
    <row r="200" spans="1:37" x14ac:dyDescent="0.2">
      <c r="A200" t="s">
        <v>179</v>
      </c>
      <c r="B200">
        <v>6</v>
      </c>
      <c r="C200">
        <v>2</v>
      </c>
      <c r="D200">
        <f t="shared" si="45"/>
        <v>8</v>
      </c>
      <c r="E200">
        <v>251</v>
      </c>
      <c r="F200">
        <f t="shared" si="46"/>
        <v>36</v>
      </c>
      <c r="G200">
        <v>4</v>
      </c>
      <c r="H200">
        <v>32</v>
      </c>
      <c r="I200">
        <f t="shared" ref="I200:I205" si="48">SUM(B200:H200)</f>
        <v>339</v>
      </c>
      <c r="J200" t="s">
        <v>565</v>
      </c>
      <c r="M200" s="3"/>
      <c r="N200" s="3"/>
      <c r="O200" s="3"/>
      <c r="P200" s="3"/>
      <c r="Q200" s="3"/>
      <c r="AE200" t="s">
        <v>187</v>
      </c>
      <c r="AF200" t="s">
        <v>565</v>
      </c>
      <c r="AG200">
        <v>4</v>
      </c>
      <c r="AH200">
        <v>4</v>
      </c>
      <c r="AI200">
        <v>250</v>
      </c>
      <c r="AJ200">
        <v>6</v>
      </c>
      <c r="AK200">
        <v>32</v>
      </c>
    </row>
    <row r="201" spans="1:37" x14ac:dyDescent="0.2">
      <c r="A201" t="s">
        <v>180</v>
      </c>
      <c r="B201">
        <v>7</v>
      </c>
      <c r="C201">
        <v>8</v>
      </c>
      <c r="D201">
        <f t="shared" si="45"/>
        <v>15</v>
      </c>
      <c r="E201">
        <v>247</v>
      </c>
      <c r="F201">
        <f t="shared" si="46"/>
        <v>33</v>
      </c>
      <c r="G201">
        <v>2</v>
      </c>
      <c r="H201">
        <v>31</v>
      </c>
      <c r="I201">
        <f t="shared" si="48"/>
        <v>343</v>
      </c>
      <c r="J201" t="s">
        <v>565</v>
      </c>
      <c r="M201" s="3"/>
      <c r="N201" s="3"/>
      <c r="O201" s="3"/>
      <c r="P201" s="3"/>
      <c r="Q201" s="3"/>
      <c r="T201" t="s">
        <v>96</v>
      </c>
      <c r="U201" t="s">
        <v>563</v>
      </c>
      <c r="V201">
        <v>7</v>
      </c>
      <c r="W201">
        <v>5</v>
      </c>
      <c r="X201">
        <v>245</v>
      </c>
      <c r="Y201">
        <v>2</v>
      </c>
      <c r="Z201">
        <v>33</v>
      </c>
      <c r="AE201" t="s">
        <v>188</v>
      </c>
      <c r="AF201" t="s">
        <v>565</v>
      </c>
      <c r="AG201">
        <v>4</v>
      </c>
      <c r="AH201">
        <v>5</v>
      </c>
      <c r="AI201">
        <v>249</v>
      </c>
      <c r="AJ201">
        <v>6</v>
      </c>
      <c r="AK201">
        <v>32</v>
      </c>
    </row>
    <row r="202" spans="1:37" x14ac:dyDescent="0.2">
      <c r="A202" t="s">
        <v>181</v>
      </c>
      <c r="B202">
        <v>5</v>
      </c>
      <c r="C202">
        <v>4</v>
      </c>
      <c r="D202">
        <f t="shared" si="45"/>
        <v>9</v>
      </c>
      <c r="E202">
        <v>249</v>
      </c>
      <c r="F202">
        <f t="shared" si="46"/>
        <v>37</v>
      </c>
      <c r="G202">
        <v>4</v>
      </c>
      <c r="H202">
        <v>33</v>
      </c>
      <c r="I202">
        <f t="shared" si="48"/>
        <v>341</v>
      </c>
      <c r="J202" t="s">
        <v>565</v>
      </c>
      <c r="M202" s="3"/>
      <c r="N202" s="3"/>
      <c r="O202" s="3"/>
      <c r="P202" s="3"/>
      <c r="Q202" s="3"/>
      <c r="T202" t="s">
        <v>97</v>
      </c>
      <c r="U202" t="s">
        <v>563</v>
      </c>
      <c r="V202">
        <v>2</v>
      </c>
      <c r="W202">
        <v>5</v>
      </c>
      <c r="X202">
        <v>222</v>
      </c>
      <c r="Y202">
        <v>26</v>
      </c>
      <c r="Z202">
        <v>41</v>
      </c>
      <c r="AE202" t="s">
        <v>189</v>
      </c>
      <c r="AF202" t="s">
        <v>565</v>
      </c>
      <c r="AG202">
        <v>6</v>
      </c>
      <c r="AH202">
        <v>12</v>
      </c>
      <c r="AI202">
        <v>241</v>
      </c>
      <c r="AJ202">
        <v>6</v>
      </c>
      <c r="AK202">
        <v>32</v>
      </c>
    </row>
    <row r="203" spans="1:37" x14ac:dyDescent="0.2">
      <c r="A203" t="s">
        <v>182</v>
      </c>
      <c r="B203">
        <v>5</v>
      </c>
      <c r="C203">
        <v>1</v>
      </c>
      <c r="D203">
        <f t="shared" si="45"/>
        <v>6</v>
      </c>
      <c r="E203">
        <v>251</v>
      </c>
      <c r="F203">
        <f t="shared" si="46"/>
        <v>38</v>
      </c>
      <c r="G203">
        <v>6</v>
      </c>
      <c r="H203">
        <v>32</v>
      </c>
      <c r="I203">
        <f t="shared" si="48"/>
        <v>339</v>
      </c>
      <c r="J203" t="s">
        <v>565</v>
      </c>
      <c r="M203" s="3"/>
      <c r="N203" s="3"/>
      <c r="O203" s="3"/>
      <c r="P203" s="3"/>
      <c r="Q203" s="3"/>
      <c r="T203" t="s">
        <v>98</v>
      </c>
      <c r="U203" t="s">
        <v>563</v>
      </c>
      <c r="V203">
        <v>7</v>
      </c>
      <c r="W203">
        <v>33</v>
      </c>
      <c r="X203">
        <v>221</v>
      </c>
      <c r="Y203">
        <v>3</v>
      </c>
      <c r="Z203">
        <v>32</v>
      </c>
      <c r="AE203" t="s">
        <v>190</v>
      </c>
      <c r="AF203" t="s">
        <v>565</v>
      </c>
      <c r="AG203">
        <v>6</v>
      </c>
      <c r="AH203">
        <v>10</v>
      </c>
      <c r="AI203">
        <v>226</v>
      </c>
      <c r="AJ203">
        <v>17</v>
      </c>
      <c r="AK203">
        <v>36</v>
      </c>
    </row>
    <row r="204" spans="1:37" x14ac:dyDescent="0.2">
      <c r="A204" t="s">
        <v>183</v>
      </c>
      <c r="B204">
        <v>7</v>
      </c>
      <c r="C204">
        <v>11</v>
      </c>
      <c r="D204">
        <f t="shared" si="45"/>
        <v>18</v>
      </c>
      <c r="E204">
        <v>236</v>
      </c>
      <c r="F204">
        <f t="shared" si="46"/>
        <v>40</v>
      </c>
      <c r="G204">
        <v>8</v>
      </c>
      <c r="H204">
        <v>32</v>
      </c>
      <c r="I204">
        <f t="shared" si="48"/>
        <v>352</v>
      </c>
      <c r="J204" t="s">
        <v>565</v>
      </c>
      <c r="M204" s="3"/>
      <c r="N204" s="3"/>
      <c r="O204" s="3"/>
      <c r="P204" s="3"/>
      <c r="Q204" s="3"/>
      <c r="T204" t="s">
        <v>99</v>
      </c>
      <c r="U204" t="s">
        <v>563</v>
      </c>
      <c r="V204">
        <v>1</v>
      </c>
      <c r="W204">
        <v>4</v>
      </c>
      <c r="X204">
        <v>250</v>
      </c>
      <c r="Y204">
        <v>4</v>
      </c>
      <c r="Z204">
        <v>36</v>
      </c>
      <c r="AE204" t="s">
        <v>191</v>
      </c>
      <c r="AF204" t="s">
        <v>565</v>
      </c>
      <c r="AG204">
        <v>4</v>
      </c>
      <c r="AH204">
        <v>6</v>
      </c>
      <c r="AI204">
        <v>233</v>
      </c>
      <c r="AJ204">
        <v>13</v>
      </c>
      <c r="AK204">
        <v>38</v>
      </c>
    </row>
    <row r="205" spans="1:37" x14ac:dyDescent="0.2">
      <c r="A205" t="s">
        <v>184</v>
      </c>
      <c r="B205">
        <v>5</v>
      </c>
      <c r="C205">
        <v>6</v>
      </c>
      <c r="D205">
        <f t="shared" si="45"/>
        <v>11</v>
      </c>
      <c r="E205">
        <v>249</v>
      </c>
      <c r="F205">
        <f t="shared" si="46"/>
        <v>35</v>
      </c>
      <c r="G205">
        <v>3</v>
      </c>
      <c r="H205">
        <v>32</v>
      </c>
      <c r="I205">
        <f t="shared" si="48"/>
        <v>341</v>
      </c>
      <c r="J205" t="s">
        <v>565</v>
      </c>
      <c r="M205" s="3"/>
      <c r="N205" s="3"/>
      <c r="O205" s="3"/>
      <c r="P205" s="3"/>
      <c r="Q205" s="3"/>
      <c r="T205" t="s">
        <v>100</v>
      </c>
      <c r="U205" t="s">
        <v>563</v>
      </c>
      <c r="V205">
        <v>1</v>
      </c>
      <c r="W205">
        <v>6</v>
      </c>
      <c r="X205">
        <v>248</v>
      </c>
      <c r="Y205">
        <v>5</v>
      </c>
      <c r="Z205">
        <v>35</v>
      </c>
      <c r="AE205" t="s">
        <v>192</v>
      </c>
      <c r="AF205" t="s">
        <v>565</v>
      </c>
      <c r="AG205">
        <v>4</v>
      </c>
      <c r="AH205">
        <v>11</v>
      </c>
      <c r="AI205">
        <v>227</v>
      </c>
      <c r="AJ205">
        <v>16</v>
      </c>
      <c r="AK205">
        <v>37</v>
      </c>
    </row>
    <row r="206" spans="1:37" x14ac:dyDescent="0.2">
      <c r="A206" s="1" t="s">
        <v>566</v>
      </c>
      <c r="B206" s="1">
        <f>SUM(B191:B205)</f>
        <v>71</v>
      </c>
      <c r="C206" s="1">
        <f t="shared" ref="C206:I206" si="49">SUM(C191:C205)</f>
        <v>61</v>
      </c>
      <c r="D206" s="1"/>
      <c r="E206" s="1">
        <f t="shared" si="49"/>
        <v>3217</v>
      </c>
      <c r="F206" s="1"/>
      <c r="G206" s="1">
        <f t="shared" si="49"/>
        <v>80</v>
      </c>
      <c r="H206" s="1">
        <f t="shared" si="49"/>
        <v>404</v>
      </c>
      <c r="I206" s="1">
        <f t="shared" si="49"/>
        <v>4449</v>
      </c>
      <c r="J206" s="1" t="s">
        <v>591</v>
      </c>
      <c r="T206" t="s">
        <v>101</v>
      </c>
      <c r="U206" t="s">
        <v>563</v>
      </c>
      <c r="V206">
        <v>1</v>
      </c>
      <c r="W206">
        <v>7</v>
      </c>
      <c r="X206">
        <v>247</v>
      </c>
      <c r="Y206">
        <v>4</v>
      </c>
      <c r="Z206">
        <v>35</v>
      </c>
      <c r="AE206" t="s">
        <v>193</v>
      </c>
      <c r="AF206" t="s">
        <v>565</v>
      </c>
      <c r="AG206">
        <v>5</v>
      </c>
      <c r="AH206">
        <v>5</v>
      </c>
      <c r="AI206">
        <v>237</v>
      </c>
      <c r="AJ206">
        <v>10</v>
      </c>
      <c r="AK206">
        <v>38</v>
      </c>
    </row>
    <row r="207" spans="1:37" x14ac:dyDescent="0.2">
      <c r="A207" s="1"/>
      <c r="B207" s="15">
        <f>B206/I206</f>
        <v>1.5958642391548664E-2</v>
      </c>
      <c r="C207" s="15">
        <f>C206/I206</f>
        <v>1.3710946280062936E-2</v>
      </c>
      <c r="D207" s="15"/>
      <c r="E207" s="15">
        <f>E206/I206</f>
        <v>0.72308383906495843</v>
      </c>
      <c r="F207" s="15"/>
      <c r="G207" s="15">
        <f>G206/I206</f>
        <v>1.7981568891885819E-2</v>
      </c>
      <c r="H207" s="15">
        <f>H206/I206</f>
        <v>9.0806922904023382E-2</v>
      </c>
      <c r="I207" s="1"/>
      <c r="J207" s="1"/>
      <c r="AE207" t="s">
        <v>194</v>
      </c>
      <c r="AF207" t="s">
        <v>565</v>
      </c>
      <c r="AG207">
        <v>5</v>
      </c>
      <c r="AH207">
        <v>7</v>
      </c>
      <c r="AI207">
        <v>223</v>
      </c>
      <c r="AJ207">
        <v>26</v>
      </c>
      <c r="AK207">
        <v>36</v>
      </c>
    </row>
    <row r="208" spans="1:37" x14ac:dyDescent="0.2">
      <c r="A208" t="s">
        <v>96</v>
      </c>
      <c r="B208">
        <v>7</v>
      </c>
      <c r="C208">
        <v>5</v>
      </c>
      <c r="D208">
        <f t="shared" ref="D208:D227" si="50">B208+C208</f>
        <v>12</v>
      </c>
      <c r="E208">
        <v>245</v>
      </c>
      <c r="F208">
        <f t="shared" ref="F208:F227" si="51">G208+H208</f>
        <v>35</v>
      </c>
      <c r="G208">
        <v>2</v>
      </c>
      <c r="H208">
        <v>33</v>
      </c>
      <c r="I208">
        <f t="shared" ref="I208:I213" si="52">SUM(B208:H208)</f>
        <v>339</v>
      </c>
      <c r="J208" t="s">
        <v>563</v>
      </c>
      <c r="K208" t="s">
        <v>599</v>
      </c>
      <c r="M208" s="3"/>
      <c r="N208" s="3"/>
      <c r="O208" s="3"/>
      <c r="P208" s="3"/>
      <c r="Q208" s="3"/>
      <c r="T208" t="s">
        <v>137</v>
      </c>
      <c r="U208" t="s">
        <v>564</v>
      </c>
      <c r="V208">
        <v>5</v>
      </c>
      <c r="W208">
        <v>17</v>
      </c>
      <c r="X208">
        <v>232</v>
      </c>
      <c r="Y208">
        <v>6</v>
      </c>
      <c r="Z208">
        <v>30</v>
      </c>
      <c r="AE208" t="s">
        <v>195</v>
      </c>
      <c r="AF208" t="s">
        <v>565</v>
      </c>
      <c r="AG208">
        <v>6</v>
      </c>
      <c r="AH208">
        <v>27</v>
      </c>
      <c r="AI208">
        <v>227</v>
      </c>
      <c r="AJ208">
        <v>5</v>
      </c>
      <c r="AK208">
        <v>32</v>
      </c>
    </row>
    <row r="209" spans="1:37" x14ac:dyDescent="0.2">
      <c r="A209" t="s">
        <v>97</v>
      </c>
      <c r="B209">
        <v>2</v>
      </c>
      <c r="C209">
        <v>5</v>
      </c>
      <c r="D209">
        <f t="shared" si="50"/>
        <v>7</v>
      </c>
      <c r="E209">
        <v>222</v>
      </c>
      <c r="F209">
        <f t="shared" si="51"/>
        <v>67</v>
      </c>
      <c r="G209">
        <v>26</v>
      </c>
      <c r="H209">
        <v>41</v>
      </c>
      <c r="I209">
        <f t="shared" si="52"/>
        <v>370</v>
      </c>
      <c r="J209" t="s">
        <v>563</v>
      </c>
      <c r="K209" s="16" t="s">
        <v>198</v>
      </c>
      <c r="L209" s="3">
        <f>SUM(M209:N209)</f>
        <v>15.222222222222221</v>
      </c>
      <c r="M209" s="3">
        <f>AVERAGE(B208:B227)</f>
        <v>4.5555555555555554</v>
      </c>
      <c r="N209" s="3">
        <f>AVERAGE(C208:C227)</f>
        <v>10.666666666666666</v>
      </c>
      <c r="O209" s="3">
        <f>AVERAGE(E208:E227)</f>
        <v>239.44444444444446</v>
      </c>
      <c r="P209" s="3">
        <f>AVERAGE(G208:G227)</f>
        <v>6.9444444444444446</v>
      </c>
      <c r="Q209" s="3">
        <f>AVERAGE(H208:H227)</f>
        <v>33.222222222222221</v>
      </c>
      <c r="R209" s="3">
        <f>SUM(P209:Q209)</f>
        <v>40.166666666666664</v>
      </c>
      <c r="T209" t="s">
        <v>138</v>
      </c>
      <c r="U209" t="s">
        <v>564</v>
      </c>
      <c r="V209">
        <v>4</v>
      </c>
      <c r="W209">
        <v>17</v>
      </c>
      <c r="X209">
        <v>239</v>
      </c>
      <c r="Y209">
        <v>3</v>
      </c>
      <c r="Z209">
        <v>31</v>
      </c>
      <c r="AE209" t="s">
        <v>196</v>
      </c>
      <c r="AF209" t="s">
        <v>565</v>
      </c>
      <c r="AG209">
        <v>5</v>
      </c>
      <c r="AH209">
        <v>4</v>
      </c>
      <c r="AI209">
        <v>238</v>
      </c>
      <c r="AJ209">
        <v>11</v>
      </c>
      <c r="AK209">
        <v>36</v>
      </c>
    </row>
    <row r="210" spans="1:37" x14ac:dyDescent="0.2">
      <c r="A210" t="s">
        <v>98</v>
      </c>
      <c r="B210">
        <v>7</v>
      </c>
      <c r="C210">
        <v>33</v>
      </c>
      <c r="D210">
        <f t="shared" si="50"/>
        <v>40</v>
      </c>
      <c r="E210">
        <v>221</v>
      </c>
      <c r="F210">
        <f t="shared" si="51"/>
        <v>35</v>
      </c>
      <c r="G210">
        <v>3</v>
      </c>
      <c r="H210">
        <v>32</v>
      </c>
      <c r="I210">
        <f t="shared" si="52"/>
        <v>371</v>
      </c>
      <c r="J210" t="s">
        <v>563</v>
      </c>
      <c r="K210" s="16" t="s">
        <v>199</v>
      </c>
      <c r="L210" s="3">
        <f>STDEV(D208:D227)</f>
        <v>11.112026106116137</v>
      </c>
      <c r="M210" s="3">
        <f>STDEV(B208:B227)</f>
        <v>2.5022865360499251</v>
      </c>
      <c r="N210" s="3">
        <f>STDEV(C208:C227)</f>
        <v>9.3052799686047951</v>
      </c>
      <c r="O210" s="3">
        <f>STDEV(E208:E227)</f>
        <v>11.576966087488106</v>
      </c>
      <c r="P210" s="3">
        <f>STDEV(G208:G227)</f>
        <v>5.7850946631354194</v>
      </c>
      <c r="Q210" s="3">
        <f>STDEV(H208:H227)</f>
        <v>2.7128356242468881</v>
      </c>
      <c r="R210" s="3">
        <f>STDEV(F208:F227)</f>
        <v>8.0165270461935663</v>
      </c>
      <c r="T210" t="s">
        <v>139</v>
      </c>
      <c r="U210" t="s">
        <v>564</v>
      </c>
      <c r="V210">
        <v>4</v>
      </c>
      <c r="W210">
        <v>12</v>
      </c>
      <c r="X210">
        <v>243</v>
      </c>
      <c r="Y210">
        <v>5</v>
      </c>
      <c r="Z210">
        <v>32</v>
      </c>
    </row>
    <row r="211" spans="1:37" x14ac:dyDescent="0.2">
      <c r="A211" t="s">
        <v>99</v>
      </c>
      <c r="B211">
        <v>1</v>
      </c>
      <c r="C211">
        <v>4</v>
      </c>
      <c r="D211">
        <f t="shared" si="50"/>
        <v>5</v>
      </c>
      <c r="E211">
        <v>250</v>
      </c>
      <c r="F211">
        <f t="shared" si="51"/>
        <v>40</v>
      </c>
      <c r="G211">
        <v>4</v>
      </c>
      <c r="H211">
        <v>36</v>
      </c>
      <c r="I211">
        <f t="shared" si="52"/>
        <v>340</v>
      </c>
      <c r="J211" t="s">
        <v>563</v>
      </c>
      <c r="K211" s="16" t="s">
        <v>602</v>
      </c>
      <c r="L211" s="16"/>
      <c r="M211" s="3"/>
      <c r="N211" s="3"/>
      <c r="O211" s="3"/>
      <c r="P211" s="3"/>
      <c r="Q211" s="3"/>
      <c r="T211" t="s">
        <v>140</v>
      </c>
      <c r="U211" t="s">
        <v>564</v>
      </c>
      <c r="V211">
        <v>6</v>
      </c>
      <c r="W211">
        <v>4</v>
      </c>
      <c r="X211">
        <v>241</v>
      </c>
      <c r="Y211">
        <v>10</v>
      </c>
      <c r="Z211">
        <v>35</v>
      </c>
    </row>
    <row r="212" spans="1:37" x14ac:dyDescent="0.2">
      <c r="A212" t="s">
        <v>100</v>
      </c>
      <c r="B212">
        <v>1</v>
      </c>
      <c r="C212">
        <v>6</v>
      </c>
      <c r="D212">
        <f t="shared" si="50"/>
        <v>7</v>
      </c>
      <c r="E212">
        <v>248</v>
      </c>
      <c r="F212">
        <f t="shared" si="51"/>
        <v>40</v>
      </c>
      <c r="G212">
        <v>5</v>
      </c>
      <c r="H212">
        <v>35</v>
      </c>
      <c r="I212">
        <f t="shared" si="52"/>
        <v>342</v>
      </c>
      <c r="J212" t="s">
        <v>563</v>
      </c>
      <c r="M212" s="3"/>
      <c r="N212" s="3"/>
      <c r="O212" s="3"/>
      <c r="P212" s="3"/>
      <c r="Q212" s="3"/>
      <c r="T212" t="s">
        <v>141</v>
      </c>
      <c r="U212" t="s">
        <v>564</v>
      </c>
      <c r="V212">
        <v>5</v>
      </c>
      <c r="W212">
        <v>7</v>
      </c>
      <c r="X212">
        <v>247</v>
      </c>
      <c r="Y212">
        <v>4</v>
      </c>
      <c r="Z212">
        <v>31</v>
      </c>
    </row>
    <row r="213" spans="1:37" x14ac:dyDescent="0.2">
      <c r="A213" t="s">
        <v>101</v>
      </c>
      <c r="B213">
        <v>1</v>
      </c>
      <c r="C213">
        <v>7</v>
      </c>
      <c r="D213">
        <f t="shared" si="50"/>
        <v>8</v>
      </c>
      <c r="E213">
        <v>247</v>
      </c>
      <c r="F213">
        <f t="shared" si="51"/>
        <v>39</v>
      </c>
      <c r="G213">
        <v>4</v>
      </c>
      <c r="H213">
        <v>35</v>
      </c>
      <c r="I213">
        <f t="shared" si="52"/>
        <v>341</v>
      </c>
      <c r="J213" t="s">
        <v>563</v>
      </c>
      <c r="M213" s="3"/>
      <c r="N213" s="3"/>
      <c r="O213" s="3"/>
      <c r="P213" s="3"/>
      <c r="Q213" s="3"/>
      <c r="T213" t="s">
        <v>142</v>
      </c>
      <c r="U213" t="s">
        <v>564</v>
      </c>
      <c r="V213">
        <v>4</v>
      </c>
      <c r="W213">
        <v>4</v>
      </c>
      <c r="X213">
        <v>249</v>
      </c>
      <c r="Y213">
        <v>6</v>
      </c>
      <c r="Z213">
        <v>33</v>
      </c>
    </row>
    <row r="215" spans="1:37" x14ac:dyDescent="0.2">
      <c r="A215" t="s">
        <v>137</v>
      </c>
      <c r="B215">
        <v>5</v>
      </c>
      <c r="C215">
        <v>17</v>
      </c>
      <c r="D215">
        <f t="shared" si="50"/>
        <v>22</v>
      </c>
      <c r="E215">
        <v>232</v>
      </c>
      <c r="F215">
        <f t="shared" si="51"/>
        <v>36</v>
      </c>
      <c r="G215">
        <v>6</v>
      </c>
      <c r="H215">
        <v>30</v>
      </c>
      <c r="I215">
        <f t="shared" ref="I215:I220" si="53">SUM(B215:H215)</f>
        <v>348</v>
      </c>
      <c r="J215" t="s">
        <v>564</v>
      </c>
      <c r="M215" s="3"/>
      <c r="N215" s="3"/>
      <c r="O215" s="3"/>
      <c r="P215" s="3"/>
      <c r="Q215" s="3"/>
      <c r="T215" t="s">
        <v>185</v>
      </c>
      <c r="U215" t="s">
        <v>565</v>
      </c>
      <c r="V215">
        <v>11</v>
      </c>
      <c r="W215">
        <v>34</v>
      </c>
      <c r="X215">
        <v>213</v>
      </c>
      <c r="Y215">
        <v>6</v>
      </c>
      <c r="Z215">
        <v>30</v>
      </c>
    </row>
    <row r="216" spans="1:37" x14ac:dyDescent="0.2">
      <c r="A216" t="s">
        <v>138</v>
      </c>
      <c r="B216">
        <v>4</v>
      </c>
      <c r="C216">
        <v>17</v>
      </c>
      <c r="D216">
        <f t="shared" si="50"/>
        <v>21</v>
      </c>
      <c r="E216">
        <v>239</v>
      </c>
      <c r="F216">
        <f t="shared" si="51"/>
        <v>34</v>
      </c>
      <c r="G216">
        <v>3</v>
      </c>
      <c r="H216">
        <v>31</v>
      </c>
      <c r="I216">
        <f t="shared" si="53"/>
        <v>349</v>
      </c>
      <c r="J216" t="s">
        <v>564</v>
      </c>
      <c r="M216" s="3"/>
      <c r="N216" s="3"/>
      <c r="O216" s="3"/>
      <c r="P216" s="3"/>
      <c r="Q216" s="3"/>
      <c r="T216" t="s">
        <v>186</v>
      </c>
      <c r="U216" t="s">
        <v>565</v>
      </c>
      <c r="V216">
        <v>4</v>
      </c>
      <c r="W216">
        <v>6</v>
      </c>
      <c r="X216">
        <v>247</v>
      </c>
      <c r="Y216">
        <v>6</v>
      </c>
      <c r="Z216">
        <v>32</v>
      </c>
    </row>
    <row r="217" spans="1:37" x14ac:dyDescent="0.2">
      <c r="A217" t="s">
        <v>139</v>
      </c>
      <c r="B217">
        <v>4</v>
      </c>
      <c r="C217">
        <v>12</v>
      </c>
      <c r="D217">
        <f t="shared" si="50"/>
        <v>16</v>
      </c>
      <c r="E217">
        <v>243</v>
      </c>
      <c r="F217">
        <f t="shared" si="51"/>
        <v>37</v>
      </c>
      <c r="G217">
        <v>5</v>
      </c>
      <c r="H217">
        <v>32</v>
      </c>
      <c r="I217">
        <f t="shared" si="53"/>
        <v>349</v>
      </c>
      <c r="J217" t="s">
        <v>564</v>
      </c>
      <c r="M217" s="3"/>
      <c r="N217" s="3"/>
      <c r="O217" s="3"/>
      <c r="P217" s="3"/>
      <c r="Q217" s="3"/>
      <c r="T217" t="s">
        <v>187</v>
      </c>
      <c r="U217" t="s">
        <v>565</v>
      </c>
      <c r="V217">
        <v>4</v>
      </c>
      <c r="W217">
        <v>4</v>
      </c>
      <c r="X217">
        <v>250</v>
      </c>
      <c r="Y217">
        <v>6</v>
      </c>
      <c r="Z217">
        <v>32</v>
      </c>
    </row>
    <row r="218" spans="1:37" x14ac:dyDescent="0.2">
      <c r="A218" t="s">
        <v>140</v>
      </c>
      <c r="B218">
        <v>6</v>
      </c>
      <c r="C218">
        <v>4</v>
      </c>
      <c r="D218">
        <f t="shared" si="50"/>
        <v>10</v>
      </c>
      <c r="E218">
        <v>241</v>
      </c>
      <c r="F218">
        <f t="shared" si="51"/>
        <v>45</v>
      </c>
      <c r="G218">
        <v>10</v>
      </c>
      <c r="H218">
        <v>35</v>
      </c>
      <c r="I218">
        <f t="shared" si="53"/>
        <v>351</v>
      </c>
      <c r="J218" t="s">
        <v>564</v>
      </c>
      <c r="M218" s="3"/>
      <c r="N218" s="3"/>
      <c r="O218" s="3"/>
      <c r="P218" s="3"/>
      <c r="Q218" s="3"/>
      <c r="T218" t="s">
        <v>188</v>
      </c>
      <c r="U218" t="s">
        <v>565</v>
      </c>
      <c r="V218">
        <v>4</v>
      </c>
      <c r="W218">
        <v>5</v>
      </c>
      <c r="X218">
        <v>249</v>
      </c>
      <c r="Y218">
        <v>6</v>
      </c>
      <c r="Z218">
        <v>32</v>
      </c>
    </row>
    <row r="219" spans="1:37" x14ac:dyDescent="0.2">
      <c r="A219" t="s">
        <v>141</v>
      </c>
      <c r="B219">
        <v>5</v>
      </c>
      <c r="C219">
        <v>7</v>
      </c>
      <c r="D219">
        <f t="shared" si="50"/>
        <v>12</v>
      </c>
      <c r="E219">
        <v>247</v>
      </c>
      <c r="F219">
        <f t="shared" si="51"/>
        <v>35</v>
      </c>
      <c r="G219">
        <v>4</v>
      </c>
      <c r="H219">
        <v>31</v>
      </c>
      <c r="I219">
        <f t="shared" si="53"/>
        <v>341</v>
      </c>
      <c r="J219" t="s">
        <v>564</v>
      </c>
      <c r="M219" s="3"/>
      <c r="N219" s="3"/>
      <c r="O219" s="3"/>
      <c r="P219" s="3"/>
      <c r="Q219" s="3"/>
      <c r="T219" t="s">
        <v>189</v>
      </c>
      <c r="U219" t="s">
        <v>565</v>
      </c>
      <c r="V219">
        <v>6</v>
      </c>
      <c r="W219">
        <v>12</v>
      </c>
      <c r="X219">
        <v>241</v>
      </c>
      <c r="Y219">
        <v>6</v>
      </c>
      <c r="Z219">
        <v>32</v>
      </c>
    </row>
    <row r="220" spans="1:37" x14ac:dyDescent="0.2">
      <c r="A220" t="s">
        <v>142</v>
      </c>
      <c r="B220">
        <v>4</v>
      </c>
      <c r="C220">
        <v>4</v>
      </c>
      <c r="D220">
        <f t="shared" si="50"/>
        <v>8</v>
      </c>
      <c r="E220">
        <v>249</v>
      </c>
      <c r="F220">
        <f t="shared" si="51"/>
        <v>39</v>
      </c>
      <c r="G220">
        <v>6</v>
      </c>
      <c r="H220">
        <v>33</v>
      </c>
      <c r="I220">
        <f t="shared" si="53"/>
        <v>343</v>
      </c>
      <c r="J220" t="s">
        <v>564</v>
      </c>
      <c r="M220" s="3"/>
      <c r="N220" s="3"/>
      <c r="O220" s="3"/>
      <c r="P220" s="3"/>
      <c r="Q220" s="3"/>
      <c r="T220" t="s">
        <v>190</v>
      </c>
      <c r="U220" t="s">
        <v>565</v>
      </c>
      <c r="V220">
        <v>6</v>
      </c>
      <c r="W220">
        <v>10</v>
      </c>
      <c r="X220">
        <v>226</v>
      </c>
      <c r="Y220">
        <v>17</v>
      </c>
      <c r="Z220">
        <v>36</v>
      </c>
    </row>
    <row r="222" spans="1:37" x14ac:dyDescent="0.2">
      <c r="A222" t="s">
        <v>185</v>
      </c>
      <c r="B222">
        <v>11</v>
      </c>
      <c r="C222">
        <v>34</v>
      </c>
      <c r="D222">
        <f t="shared" si="50"/>
        <v>45</v>
      </c>
      <c r="E222">
        <v>213</v>
      </c>
      <c r="F222">
        <f t="shared" si="51"/>
        <v>36</v>
      </c>
      <c r="G222">
        <v>6</v>
      </c>
      <c r="H222">
        <v>30</v>
      </c>
      <c r="I222">
        <f t="shared" ref="I222:I227" si="54">SUM(B222:H222)</f>
        <v>375</v>
      </c>
      <c r="J222" t="s">
        <v>565</v>
      </c>
      <c r="M222" s="3"/>
      <c r="N222" s="3"/>
      <c r="O222" s="3"/>
      <c r="P222" s="3"/>
      <c r="Q222" s="3"/>
    </row>
    <row r="223" spans="1:37" x14ac:dyDescent="0.2">
      <c r="A223" t="s">
        <v>186</v>
      </c>
      <c r="B223">
        <v>4</v>
      </c>
      <c r="C223">
        <v>6</v>
      </c>
      <c r="D223">
        <f t="shared" si="50"/>
        <v>10</v>
      </c>
      <c r="E223">
        <v>247</v>
      </c>
      <c r="F223">
        <f t="shared" si="51"/>
        <v>38</v>
      </c>
      <c r="G223">
        <v>6</v>
      </c>
      <c r="H223">
        <v>32</v>
      </c>
      <c r="I223">
        <f t="shared" si="54"/>
        <v>343</v>
      </c>
      <c r="J223" t="s">
        <v>565</v>
      </c>
      <c r="M223" s="3"/>
      <c r="N223" s="3"/>
      <c r="O223" s="3"/>
      <c r="P223" s="3"/>
      <c r="Q223" s="3"/>
      <c r="T223" t="s">
        <v>143</v>
      </c>
      <c r="U223" t="s">
        <v>564</v>
      </c>
      <c r="V223">
        <v>5</v>
      </c>
      <c r="W223">
        <v>5</v>
      </c>
      <c r="X223">
        <v>250</v>
      </c>
      <c r="Y223">
        <v>3</v>
      </c>
      <c r="Z223">
        <v>33</v>
      </c>
    </row>
    <row r="224" spans="1:37" x14ac:dyDescent="0.2">
      <c r="A224" t="s">
        <v>187</v>
      </c>
      <c r="B224">
        <v>4</v>
      </c>
      <c r="C224">
        <v>4</v>
      </c>
      <c r="D224">
        <f t="shared" si="50"/>
        <v>8</v>
      </c>
      <c r="E224">
        <v>250</v>
      </c>
      <c r="F224">
        <f t="shared" si="51"/>
        <v>38</v>
      </c>
      <c r="G224">
        <v>6</v>
      </c>
      <c r="H224">
        <v>32</v>
      </c>
      <c r="I224">
        <f t="shared" si="54"/>
        <v>342</v>
      </c>
      <c r="J224" t="s">
        <v>565</v>
      </c>
      <c r="M224" s="3"/>
      <c r="N224" s="3"/>
      <c r="O224" s="3"/>
      <c r="P224" s="3"/>
      <c r="Q224" s="3"/>
      <c r="T224" t="s">
        <v>144</v>
      </c>
      <c r="U224" t="s">
        <v>564</v>
      </c>
      <c r="V224">
        <v>4</v>
      </c>
      <c r="W224">
        <v>6</v>
      </c>
      <c r="X224">
        <v>198</v>
      </c>
      <c r="Y224">
        <v>40</v>
      </c>
      <c r="Z224">
        <v>47</v>
      </c>
    </row>
    <row r="225" spans="1:26" x14ac:dyDescent="0.2">
      <c r="A225" t="s">
        <v>188</v>
      </c>
      <c r="B225">
        <v>4</v>
      </c>
      <c r="C225">
        <v>5</v>
      </c>
      <c r="D225">
        <f t="shared" si="50"/>
        <v>9</v>
      </c>
      <c r="E225">
        <v>249</v>
      </c>
      <c r="F225">
        <f t="shared" si="51"/>
        <v>38</v>
      </c>
      <c r="G225">
        <v>6</v>
      </c>
      <c r="H225">
        <v>32</v>
      </c>
      <c r="I225">
        <f t="shared" si="54"/>
        <v>343</v>
      </c>
      <c r="J225" t="s">
        <v>565</v>
      </c>
      <c r="M225" s="3"/>
      <c r="N225" s="3"/>
      <c r="O225" s="3"/>
      <c r="P225" s="3"/>
      <c r="Q225" s="3"/>
      <c r="T225" t="s">
        <v>145</v>
      </c>
      <c r="U225" t="s">
        <v>564</v>
      </c>
      <c r="V225">
        <v>4</v>
      </c>
      <c r="W225">
        <v>8</v>
      </c>
      <c r="X225">
        <v>228</v>
      </c>
      <c r="Y225">
        <v>12</v>
      </c>
      <c r="Z225">
        <v>37</v>
      </c>
    </row>
    <row r="226" spans="1:26" x14ac:dyDescent="0.2">
      <c r="A226" t="s">
        <v>189</v>
      </c>
      <c r="B226">
        <v>6</v>
      </c>
      <c r="C226">
        <v>12</v>
      </c>
      <c r="D226">
        <f t="shared" si="50"/>
        <v>18</v>
      </c>
      <c r="E226">
        <v>241</v>
      </c>
      <c r="F226">
        <f t="shared" si="51"/>
        <v>38</v>
      </c>
      <c r="G226">
        <v>6</v>
      </c>
      <c r="H226">
        <v>32</v>
      </c>
      <c r="I226">
        <f t="shared" si="54"/>
        <v>353</v>
      </c>
      <c r="J226" t="s">
        <v>565</v>
      </c>
      <c r="M226" s="3"/>
      <c r="N226" s="3"/>
      <c r="O226" s="3"/>
      <c r="P226" s="3"/>
      <c r="Q226" s="3"/>
      <c r="T226" t="s">
        <v>146</v>
      </c>
      <c r="U226" t="s">
        <v>564</v>
      </c>
      <c r="V226">
        <v>4</v>
      </c>
      <c r="W226">
        <v>6</v>
      </c>
      <c r="X226">
        <v>248</v>
      </c>
      <c r="Y226">
        <v>5</v>
      </c>
      <c r="Z226">
        <v>33</v>
      </c>
    </row>
    <row r="227" spans="1:26" x14ac:dyDescent="0.2">
      <c r="A227" t="s">
        <v>190</v>
      </c>
      <c r="B227">
        <v>6</v>
      </c>
      <c r="C227">
        <v>10</v>
      </c>
      <c r="D227">
        <f t="shared" si="50"/>
        <v>16</v>
      </c>
      <c r="E227">
        <v>226</v>
      </c>
      <c r="F227">
        <f t="shared" si="51"/>
        <v>53</v>
      </c>
      <c r="G227">
        <v>17</v>
      </c>
      <c r="H227">
        <v>36</v>
      </c>
      <c r="I227">
        <f t="shared" si="54"/>
        <v>364</v>
      </c>
      <c r="J227" t="s">
        <v>565</v>
      </c>
      <c r="M227" s="3"/>
      <c r="N227" s="3"/>
      <c r="O227" s="3"/>
      <c r="P227" s="3"/>
      <c r="Q227" s="3"/>
      <c r="T227" t="s">
        <v>147</v>
      </c>
      <c r="U227" t="s">
        <v>564</v>
      </c>
      <c r="V227">
        <v>6</v>
      </c>
      <c r="W227">
        <v>5</v>
      </c>
      <c r="X227">
        <v>246</v>
      </c>
      <c r="Y227">
        <v>3</v>
      </c>
      <c r="Z227">
        <v>33</v>
      </c>
    </row>
    <row r="228" spans="1:26" x14ac:dyDescent="0.2">
      <c r="A228" s="1" t="s">
        <v>566</v>
      </c>
      <c r="B228" s="1">
        <f>SUM(B208:B227)</f>
        <v>82</v>
      </c>
      <c r="C228" s="1">
        <f t="shared" ref="C228:I228" si="55">SUM(C208:C227)</f>
        <v>192</v>
      </c>
      <c r="D228" s="1"/>
      <c r="E228" s="1">
        <f t="shared" si="55"/>
        <v>4310</v>
      </c>
      <c r="F228" s="1"/>
      <c r="G228" s="1">
        <f t="shared" si="55"/>
        <v>125</v>
      </c>
      <c r="H228" s="1">
        <f t="shared" si="55"/>
        <v>598</v>
      </c>
      <c r="I228" s="1">
        <f t="shared" si="55"/>
        <v>6304</v>
      </c>
      <c r="J228" s="1" t="s">
        <v>592</v>
      </c>
      <c r="M228" s="3"/>
      <c r="N228" s="3"/>
      <c r="O228" s="3"/>
      <c r="P228" s="3"/>
      <c r="Q228" s="3"/>
      <c r="T228" t="s">
        <v>148</v>
      </c>
      <c r="U228" t="s">
        <v>564</v>
      </c>
      <c r="V228">
        <v>4</v>
      </c>
      <c r="W228">
        <v>6</v>
      </c>
      <c r="X228">
        <v>243</v>
      </c>
      <c r="Y228">
        <v>9</v>
      </c>
      <c r="Z228">
        <v>33</v>
      </c>
    </row>
    <row r="229" spans="1:26" x14ac:dyDescent="0.2">
      <c r="A229" s="1"/>
      <c r="B229" s="15">
        <f>B228/I228</f>
        <v>1.300761421319797E-2</v>
      </c>
      <c r="C229" s="15">
        <f>C228/I228</f>
        <v>3.0456852791878174E-2</v>
      </c>
      <c r="D229" s="15"/>
      <c r="E229" s="15">
        <f>E228/I228</f>
        <v>0.68369289340101524</v>
      </c>
      <c r="F229" s="15"/>
      <c r="G229" s="15">
        <f>G228/I228</f>
        <v>1.9828680203045686E-2</v>
      </c>
      <c r="H229" s="15">
        <f>H228/I228</f>
        <v>9.4860406091370558E-2</v>
      </c>
      <c r="I229" s="1"/>
      <c r="J229" s="1"/>
      <c r="M229" s="3"/>
      <c r="N229" s="3"/>
      <c r="O229" s="3"/>
      <c r="P229" s="3"/>
      <c r="Q229" s="3"/>
    </row>
    <row r="230" spans="1:26" x14ac:dyDescent="0.2">
      <c r="A230" t="s">
        <v>143</v>
      </c>
      <c r="B230">
        <v>5</v>
      </c>
      <c r="C230">
        <v>5</v>
      </c>
      <c r="D230">
        <f t="shared" ref="D230:D242" si="56">B230+C230</f>
        <v>10</v>
      </c>
      <c r="E230">
        <v>250</v>
      </c>
      <c r="F230">
        <f t="shared" ref="F230:F242" si="57">G230+H230</f>
        <v>36</v>
      </c>
      <c r="G230">
        <v>3</v>
      </c>
      <c r="H230">
        <v>33</v>
      </c>
      <c r="I230">
        <f t="shared" ref="I230:I235" si="58">SUM(B230:H230)</f>
        <v>342</v>
      </c>
      <c r="J230" t="s">
        <v>564</v>
      </c>
      <c r="K230" t="s">
        <v>600</v>
      </c>
      <c r="M230" s="3"/>
      <c r="N230" s="3"/>
      <c r="O230" s="3"/>
      <c r="P230" s="3"/>
      <c r="Q230" s="3"/>
      <c r="T230" t="s">
        <v>191</v>
      </c>
      <c r="U230" t="s">
        <v>565</v>
      </c>
      <c r="V230">
        <v>4</v>
      </c>
      <c r="W230">
        <v>6</v>
      </c>
      <c r="X230">
        <v>233</v>
      </c>
      <c r="Y230">
        <v>13</v>
      </c>
      <c r="Z230">
        <v>38</v>
      </c>
    </row>
    <row r="231" spans="1:26" x14ac:dyDescent="0.2">
      <c r="A231" t="s">
        <v>144</v>
      </c>
      <c r="B231">
        <v>4</v>
      </c>
      <c r="C231">
        <v>6</v>
      </c>
      <c r="D231">
        <f t="shared" si="56"/>
        <v>10</v>
      </c>
      <c r="E231">
        <v>198</v>
      </c>
      <c r="F231">
        <f t="shared" si="57"/>
        <v>87</v>
      </c>
      <c r="G231">
        <v>40</v>
      </c>
      <c r="H231">
        <v>47</v>
      </c>
      <c r="I231">
        <f t="shared" si="58"/>
        <v>392</v>
      </c>
      <c r="J231" t="s">
        <v>564</v>
      </c>
      <c r="K231" s="16" t="s">
        <v>198</v>
      </c>
      <c r="L231" s="3">
        <f>SUM(M231:N231)</f>
        <v>12.666666666666668</v>
      </c>
      <c r="M231" s="3">
        <f>AVERAGE(B230:B242)</f>
        <v>4.666666666666667</v>
      </c>
      <c r="N231" s="3">
        <f>AVERAGE(C230:C242)</f>
        <v>8</v>
      </c>
      <c r="O231" s="3">
        <f>AVERAGE(E230:E242)</f>
        <v>233.16666666666666</v>
      </c>
      <c r="P231" s="3">
        <f>AVERAGE(G230:G242)</f>
        <v>12.75</v>
      </c>
      <c r="Q231" s="3">
        <f>AVERAGE(H230:H242)</f>
        <v>36.083333333333336</v>
      </c>
      <c r="R231" s="3">
        <f>SUM(P231:Q231)</f>
        <v>48.833333333333336</v>
      </c>
      <c r="T231" t="s">
        <v>192</v>
      </c>
      <c r="U231" t="s">
        <v>565</v>
      </c>
      <c r="V231">
        <v>4</v>
      </c>
      <c r="W231">
        <v>11</v>
      </c>
      <c r="X231">
        <v>227</v>
      </c>
      <c r="Y231">
        <v>16</v>
      </c>
      <c r="Z231">
        <v>37</v>
      </c>
    </row>
    <row r="232" spans="1:26" x14ac:dyDescent="0.2">
      <c r="A232" t="s">
        <v>145</v>
      </c>
      <c r="B232">
        <v>4</v>
      </c>
      <c r="C232">
        <v>8</v>
      </c>
      <c r="D232">
        <f t="shared" si="56"/>
        <v>12</v>
      </c>
      <c r="E232">
        <v>228</v>
      </c>
      <c r="F232">
        <f t="shared" si="57"/>
        <v>49</v>
      </c>
      <c r="G232">
        <v>12</v>
      </c>
      <c r="H232">
        <v>37</v>
      </c>
      <c r="I232">
        <f t="shared" si="58"/>
        <v>350</v>
      </c>
      <c r="J232" t="s">
        <v>564</v>
      </c>
      <c r="K232" s="16" t="s">
        <v>199</v>
      </c>
      <c r="L232" s="3">
        <f>STDEV(D230:D242)</f>
        <v>6.5966015125329136</v>
      </c>
      <c r="M232" s="3">
        <f>STDEV(B230:B242)</f>
        <v>0.7784989441615241</v>
      </c>
      <c r="N232" s="3">
        <f>STDEV(C230:C242)</f>
        <v>6.2522723141997814</v>
      </c>
      <c r="O232" s="3">
        <f>STDEV(E230:E242)</f>
        <v>14.288159963813225</v>
      </c>
      <c r="P232" s="3">
        <f>STDEV(G230:G242)</f>
        <v>10.720625829764705</v>
      </c>
      <c r="Q232" s="3">
        <f>STDEV(H230:H242)</f>
        <v>4.0778410806194767</v>
      </c>
      <c r="R232" s="3">
        <f>STDEV(F230:F242)</f>
        <v>14.427456988378626</v>
      </c>
      <c r="T232" t="s">
        <v>193</v>
      </c>
      <c r="U232" t="s">
        <v>565</v>
      </c>
      <c r="V232">
        <v>5</v>
      </c>
      <c r="W232">
        <v>5</v>
      </c>
      <c r="X232">
        <v>237</v>
      </c>
      <c r="Y232">
        <v>10</v>
      </c>
      <c r="Z232">
        <v>38</v>
      </c>
    </row>
    <row r="233" spans="1:26" x14ac:dyDescent="0.2">
      <c r="A233" t="s">
        <v>146</v>
      </c>
      <c r="B233">
        <v>4</v>
      </c>
      <c r="C233">
        <v>6</v>
      </c>
      <c r="D233">
        <f t="shared" si="56"/>
        <v>10</v>
      </c>
      <c r="E233">
        <v>248</v>
      </c>
      <c r="F233">
        <f t="shared" si="57"/>
        <v>38</v>
      </c>
      <c r="G233">
        <v>5</v>
      </c>
      <c r="H233">
        <v>33</v>
      </c>
      <c r="I233">
        <f t="shared" si="58"/>
        <v>344</v>
      </c>
      <c r="J233" t="s">
        <v>564</v>
      </c>
      <c r="K233" s="16" t="s">
        <v>203</v>
      </c>
      <c r="L233" s="16"/>
      <c r="M233" s="3"/>
      <c r="N233" s="3"/>
      <c r="O233" s="3"/>
      <c r="P233" s="3"/>
      <c r="Q233" s="3"/>
      <c r="T233" t="s">
        <v>194</v>
      </c>
      <c r="U233" t="s">
        <v>565</v>
      </c>
      <c r="V233">
        <v>5</v>
      </c>
      <c r="W233">
        <v>7</v>
      </c>
      <c r="X233">
        <v>223</v>
      </c>
      <c r="Y233">
        <v>26</v>
      </c>
      <c r="Z233">
        <v>36</v>
      </c>
    </row>
    <row r="234" spans="1:26" x14ac:dyDescent="0.2">
      <c r="A234" t="s">
        <v>147</v>
      </c>
      <c r="B234">
        <v>6</v>
      </c>
      <c r="C234">
        <v>5</v>
      </c>
      <c r="D234">
        <f t="shared" si="56"/>
        <v>11</v>
      </c>
      <c r="E234">
        <v>246</v>
      </c>
      <c r="F234">
        <f t="shared" si="57"/>
        <v>36</v>
      </c>
      <c r="G234">
        <v>3</v>
      </c>
      <c r="H234">
        <v>33</v>
      </c>
      <c r="I234">
        <f t="shared" si="58"/>
        <v>340</v>
      </c>
      <c r="J234" t="s">
        <v>564</v>
      </c>
      <c r="M234" s="3"/>
      <c r="N234" s="3"/>
      <c r="O234" s="3"/>
      <c r="P234" s="3"/>
      <c r="Q234" s="3"/>
      <c r="T234" t="s">
        <v>195</v>
      </c>
      <c r="U234" t="s">
        <v>565</v>
      </c>
      <c r="V234">
        <v>6</v>
      </c>
      <c r="W234">
        <v>27</v>
      </c>
      <c r="X234">
        <v>227</v>
      </c>
      <c r="Y234">
        <v>5</v>
      </c>
      <c r="Z234">
        <v>32</v>
      </c>
    </row>
    <row r="235" spans="1:26" x14ac:dyDescent="0.2">
      <c r="A235" t="s">
        <v>148</v>
      </c>
      <c r="B235">
        <v>4</v>
      </c>
      <c r="C235">
        <v>6</v>
      </c>
      <c r="D235">
        <f t="shared" si="56"/>
        <v>10</v>
      </c>
      <c r="E235">
        <v>243</v>
      </c>
      <c r="F235">
        <f t="shared" si="57"/>
        <v>42</v>
      </c>
      <c r="G235">
        <v>9</v>
      </c>
      <c r="H235">
        <v>33</v>
      </c>
      <c r="I235">
        <f t="shared" si="58"/>
        <v>347</v>
      </c>
      <c r="J235" t="s">
        <v>564</v>
      </c>
      <c r="M235" s="3"/>
      <c r="N235" s="3"/>
      <c r="O235" s="3"/>
      <c r="P235" s="3"/>
      <c r="Q235" s="3"/>
      <c r="T235" t="s">
        <v>196</v>
      </c>
      <c r="U235" t="s">
        <v>565</v>
      </c>
      <c r="V235">
        <v>5</v>
      </c>
      <c r="W235">
        <v>4</v>
      </c>
      <c r="X235">
        <v>238</v>
      </c>
      <c r="Y235">
        <v>11</v>
      </c>
      <c r="Z235">
        <v>36</v>
      </c>
    </row>
    <row r="237" spans="1:26" x14ac:dyDescent="0.2">
      <c r="A237" t="s">
        <v>191</v>
      </c>
      <c r="B237">
        <v>4</v>
      </c>
      <c r="C237">
        <v>6</v>
      </c>
      <c r="D237">
        <f t="shared" si="56"/>
        <v>10</v>
      </c>
      <c r="E237">
        <v>233</v>
      </c>
      <c r="F237">
        <f t="shared" si="57"/>
        <v>51</v>
      </c>
      <c r="G237">
        <v>13</v>
      </c>
      <c r="H237">
        <v>38</v>
      </c>
      <c r="I237">
        <f t="shared" ref="I237:I242" si="59">SUM(B237:H237)</f>
        <v>355</v>
      </c>
      <c r="J237" t="s">
        <v>565</v>
      </c>
      <c r="M237" s="3"/>
      <c r="N237" s="3"/>
      <c r="O237" s="3"/>
      <c r="P237" s="3"/>
      <c r="Q237" s="3"/>
    </row>
    <row r="238" spans="1:26" x14ac:dyDescent="0.2">
      <c r="A238" t="s">
        <v>192</v>
      </c>
      <c r="B238">
        <v>4</v>
      </c>
      <c r="C238">
        <v>11</v>
      </c>
      <c r="D238">
        <f t="shared" si="56"/>
        <v>15</v>
      </c>
      <c r="E238">
        <v>227</v>
      </c>
      <c r="F238">
        <f t="shared" si="57"/>
        <v>53</v>
      </c>
      <c r="G238">
        <v>16</v>
      </c>
      <c r="H238">
        <v>37</v>
      </c>
      <c r="I238">
        <f t="shared" si="59"/>
        <v>363</v>
      </c>
      <c r="J238" t="s">
        <v>565</v>
      </c>
      <c r="M238" s="3"/>
      <c r="N238" s="3"/>
      <c r="O238" s="3"/>
      <c r="P238" s="3"/>
      <c r="Q238" s="3"/>
    </row>
    <row r="239" spans="1:26" x14ac:dyDescent="0.2">
      <c r="A239" t="s">
        <v>193</v>
      </c>
      <c r="B239">
        <v>5</v>
      </c>
      <c r="C239">
        <v>5</v>
      </c>
      <c r="D239">
        <f t="shared" si="56"/>
        <v>10</v>
      </c>
      <c r="E239">
        <v>237</v>
      </c>
      <c r="F239">
        <f t="shared" si="57"/>
        <v>48</v>
      </c>
      <c r="G239">
        <v>10</v>
      </c>
      <c r="H239">
        <v>38</v>
      </c>
      <c r="I239">
        <f t="shared" si="59"/>
        <v>353</v>
      </c>
      <c r="J239" t="s">
        <v>565</v>
      </c>
      <c r="M239" s="3"/>
      <c r="N239" s="3"/>
      <c r="O239" s="3"/>
      <c r="P239" s="3"/>
      <c r="Q239" s="3"/>
    </row>
    <row r="240" spans="1:26" x14ac:dyDescent="0.2">
      <c r="A240" t="s">
        <v>194</v>
      </c>
      <c r="B240">
        <v>5</v>
      </c>
      <c r="C240">
        <v>7</v>
      </c>
      <c r="D240">
        <f t="shared" si="56"/>
        <v>12</v>
      </c>
      <c r="E240">
        <v>223</v>
      </c>
      <c r="F240">
        <f t="shared" si="57"/>
        <v>62</v>
      </c>
      <c r="G240">
        <v>26</v>
      </c>
      <c r="H240">
        <v>36</v>
      </c>
      <c r="I240">
        <f t="shared" si="59"/>
        <v>371</v>
      </c>
      <c r="J240" t="s">
        <v>565</v>
      </c>
      <c r="M240" s="3"/>
      <c r="N240" s="3"/>
      <c r="O240" s="3"/>
      <c r="P240" s="3"/>
      <c r="Q240" s="3"/>
    </row>
    <row r="241" spans="1:26" x14ac:dyDescent="0.2">
      <c r="A241" t="s">
        <v>195</v>
      </c>
      <c r="B241">
        <v>6</v>
      </c>
      <c r="C241">
        <v>27</v>
      </c>
      <c r="D241">
        <f t="shared" si="56"/>
        <v>33</v>
      </c>
      <c r="E241">
        <v>227</v>
      </c>
      <c r="F241">
        <f t="shared" si="57"/>
        <v>37</v>
      </c>
      <c r="G241">
        <v>5</v>
      </c>
      <c r="H241">
        <v>32</v>
      </c>
      <c r="I241">
        <f t="shared" si="59"/>
        <v>367</v>
      </c>
      <c r="J241" t="s">
        <v>565</v>
      </c>
      <c r="M241" s="3"/>
      <c r="N241" s="3"/>
      <c r="O241" s="3"/>
      <c r="P241" s="3"/>
      <c r="Q241" s="3"/>
    </row>
    <row r="242" spans="1:26" x14ac:dyDescent="0.2">
      <c r="A242" t="s">
        <v>196</v>
      </c>
      <c r="B242">
        <v>5</v>
      </c>
      <c r="C242">
        <v>4</v>
      </c>
      <c r="D242">
        <f t="shared" si="56"/>
        <v>9</v>
      </c>
      <c r="E242">
        <v>238</v>
      </c>
      <c r="F242">
        <f t="shared" si="57"/>
        <v>47</v>
      </c>
      <c r="G242">
        <v>11</v>
      </c>
      <c r="H242">
        <v>36</v>
      </c>
      <c r="I242">
        <f t="shared" si="59"/>
        <v>350</v>
      </c>
      <c r="J242" t="s">
        <v>565</v>
      </c>
      <c r="M242" s="3"/>
      <c r="N242" s="3"/>
      <c r="O242" s="3"/>
      <c r="P242" s="3"/>
      <c r="Q242" s="3"/>
    </row>
    <row r="243" spans="1:26" x14ac:dyDescent="0.2">
      <c r="A243" s="1" t="s">
        <v>566</v>
      </c>
      <c r="B243" s="1">
        <f>SUM(B230:B242)</f>
        <v>56</v>
      </c>
      <c r="C243" s="1">
        <f t="shared" ref="C243:I243" si="60">SUM(C230:C242)</f>
        <v>96</v>
      </c>
      <c r="D243" s="1"/>
      <c r="E243" s="1">
        <f t="shared" si="60"/>
        <v>2798</v>
      </c>
      <c r="F243" s="1"/>
      <c r="G243" s="1">
        <f t="shared" si="60"/>
        <v>153</v>
      </c>
      <c r="H243" s="1">
        <f t="shared" si="60"/>
        <v>433</v>
      </c>
      <c r="I243" s="1">
        <f t="shared" si="60"/>
        <v>4274</v>
      </c>
      <c r="J243" s="1" t="s">
        <v>593</v>
      </c>
      <c r="M243" s="3"/>
      <c r="N243" s="3"/>
      <c r="O243" s="3"/>
      <c r="P243" s="3"/>
      <c r="Q243" s="3"/>
    </row>
    <row r="244" spans="1:26" x14ac:dyDescent="0.2">
      <c r="A244" s="1"/>
      <c r="B244" s="15">
        <f>B243/I243</f>
        <v>1.3102480112306972E-2</v>
      </c>
      <c r="C244" s="15">
        <f>C243/I243</f>
        <v>2.2461394478240523E-2</v>
      </c>
      <c r="D244" s="15"/>
      <c r="E244" s="15">
        <f>E243/I243</f>
        <v>0.65465605989705189</v>
      </c>
      <c r="F244" s="15"/>
      <c r="G244" s="15">
        <f>G243/I243</f>
        <v>3.5797847449695837E-2</v>
      </c>
      <c r="H244" s="15">
        <f>H243/I243</f>
        <v>0.1013102480112307</v>
      </c>
      <c r="I244" s="1"/>
      <c r="J244" s="1"/>
      <c r="M244" s="3"/>
      <c r="N244" s="3"/>
      <c r="O244" s="3"/>
      <c r="P244" s="3"/>
      <c r="Q244" s="3"/>
    </row>
    <row r="245" spans="1:26" x14ac:dyDescent="0.2">
      <c r="M245" s="3"/>
      <c r="N245" s="3"/>
      <c r="O245" s="3"/>
      <c r="P245" s="3"/>
      <c r="Q245" s="3"/>
    </row>
    <row r="246" spans="1:26" ht="51" x14ac:dyDescent="0.2">
      <c r="A246" s="25" t="s">
        <v>571</v>
      </c>
      <c r="B246" s="25">
        <f t="shared" ref="B246:I246" si="61">SUM(B377,B327,B278)</f>
        <v>183</v>
      </c>
      <c r="C246" s="25">
        <f t="shared" si="61"/>
        <v>330</v>
      </c>
      <c r="D246" s="25">
        <f>B246+C246</f>
        <v>513</v>
      </c>
      <c r="E246" s="25">
        <f t="shared" si="61"/>
        <v>9416</v>
      </c>
      <c r="F246" s="25">
        <f t="shared" ref="F246" si="62">G246+H246</f>
        <v>1571</v>
      </c>
      <c r="G246" s="25">
        <f t="shared" si="61"/>
        <v>321</v>
      </c>
      <c r="H246" s="25">
        <f t="shared" si="61"/>
        <v>1250</v>
      </c>
      <c r="I246" s="25">
        <f t="shared" si="61"/>
        <v>11500</v>
      </c>
      <c r="J246" s="112" t="s">
        <v>784</v>
      </c>
      <c r="K246" s="25"/>
      <c r="L246" s="25" t="s">
        <v>625</v>
      </c>
      <c r="M246" s="112" t="s">
        <v>0</v>
      </c>
      <c r="N246" s="112" t="s">
        <v>1</v>
      </c>
      <c r="O246" s="112" t="s">
        <v>2</v>
      </c>
      <c r="P246" s="112" t="s">
        <v>3</v>
      </c>
      <c r="Q246" s="112" t="s">
        <v>4</v>
      </c>
      <c r="R246" s="25" t="s">
        <v>883</v>
      </c>
    </row>
    <row r="247" spans="1:26" x14ac:dyDescent="0.2">
      <c r="A247" s="25"/>
      <c r="B247" s="26">
        <f>B246/I246</f>
        <v>1.591304347826087E-2</v>
      </c>
      <c r="C247" s="26">
        <f>C246/I246</f>
        <v>2.8695652173913042E-2</v>
      </c>
      <c r="D247" s="26"/>
      <c r="E247" s="26">
        <f>E246/I246</f>
        <v>0.81878260869565223</v>
      </c>
      <c r="F247" s="26"/>
      <c r="G247" s="26">
        <f>G246/I246</f>
        <v>2.791304347826087E-2</v>
      </c>
      <c r="H247" s="26">
        <f>H246/I246</f>
        <v>0.10869565217391304</v>
      </c>
      <c r="I247" s="25" t="s">
        <v>572</v>
      </c>
      <c r="J247" s="25" t="s">
        <v>198</v>
      </c>
      <c r="K247" s="25"/>
      <c r="L247" s="27">
        <f>SUM(M247:N247)</f>
        <v>12.600000000000001</v>
      </c>
      <c r="M247" s="27">
        <f>AVERAGE(B329:B376,B280:B326,B263:B277)</f>
        <v>5.4909090909090912</v>
      </c>
      <c r="N247" s="27">
        <f>AVERAGE(C329:C376,C280:C326,C263:C277)</f>
        <v>7.1090909090909093</v>
      </c>
      <c r="O247" s="27">
        <f>AVERAGE(E329:E376,E280:E326,E263:E277)</f>
        <v>243.72727272727272</v>
      </c>
      <c r="P247" s="27">
        <f>AVERAGE(G329:G376,G280:G326,G263:G277)</f>
        <v>8.372727272727273</v>
      </c>
      <c r="Q247" s="27">
        <f>AVERAGE(H329:H376,H280:H326,H263:H277)</f>
        <v>28.790909090909089</v>
      </c>
      <c r="R247" s="27">
        <f>SUM(P247:Q247)</f>
        <v>37.163636363636364</v>
      </c>
    </row>
    <row r="248" spans="1:26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 t="s">
        <v>573</v>
      </c>
      <c r="K248" s="25"/>
      <c r="L248" s="27">
        <f>STDEV(D107:D127,D130:D142,D145:D157,D160:D172,D175:D188,D191:D205,D208:D227,D230:D242)</f>
        <v>7.97841123730531</v>
      </c>
      <c r="M248" s="27">
        <f>STDEV(B329:B376,B280:B326,B263:B277)</f>
        <v>2.1914992335710011</v>
      </c>
      <c r="N248" s="27">
        <f>STDEV(C329:C376,C280:C326,C263:C277)</f>
        <v>6.7079925688380371</v>
      </c>
      <c r="O248" s="27">
        <f>STDEV(E329:E376,E280:E326,E263:E277)</f>
        <v>16.272286955710136</v>
      </c>
      <c r="P248" s="27">
        <f>STDEV(G329:G376,G280:G326,G263:G277)</f>
        <v>7.0851428619667747</v>
      </c>
      <c r="Q248" s="27">
        <f>STDEV(H329:H376,H280:H326,H263:H277)</f>
        <v>6.826950713657272</v>
      </c>
      <c r="R248" s="27">
        <f>STDEV(F107:F127,F130:F142,F145:F157,F160:F172,F175:F188,F191:F205,F208:F227,F230:F242)</f>
        <v>10.389238674394186</v>
      </c>
    </row>
    <row r="249" spans="1:26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 t="s">
        <v>603</v>
      </c>
      <c r="K249" s="25"/>
      <c r="L249" s="25"/>
      <c r="M249" s="25"/>
      <c r="N249" s="25"/>
      <c r="O249" s="25"/>
      <c r="P249" s="25"/>
      <c r="Q249" s="25"/>
      <c r="R249" s="25"/>
    </row>
    <row r="250" spans="1:26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>
        <f>SUM(19+12+12+12+12+12+13+18+12)</f>
        <v>122</v>
      </c>
      <c r="K250" s="25"/>
      <c r="L250" s="25"/>
      <c r="M250" s="25"/>
      <c r="N250" s="25"/>
      <c r="O250" s="25"/>
      <c r="P250" s="25"/>
      <c r="Q250" s="25"/>
      <c r="R250" s="25"/>
    </row>
    <row r="251" spans="1:26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</row>
    <row r="252" spans="1:26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</row>
    <row r="254" spans="1:26" x14ac:dyDescent="0.2">
      <c r="A254" s="28" t="s">
        <v>607</v>
      </c>
      <c r="B254" s="28">
        <f t="shared" ref="B254:I254" si="63">SUM(B230:B242,B208:B227,B191:B205,B175:B188,B160:B172,B145:B157,B130:B142,B107:B127,B89:B95,B75:B86,B60:B72,B47:B57,B32:B44,B17:B29,B2:B14)</f>
        <v>1474</v>
      </c>
      <c r="C254" s="28">
        <f t="shared" si="63"/>
        <v>1485</v>
      </c>
      <c r="D254" s="28"/>
      <c r="E254" s="28">
        <f t="shared" si="63"/>
        <v>44113</v>
      </c>
      <c r="F254" s="28"/>
      <c r="G254" s="28">
        <f t="shared" si="63"/>
        <v>1412</v>
      </c>
      <c r="H254" s="28">
        <f t="shared" si="63"/>
        <v>6153</v>
      </c>
      <c r="I254" s="28">
        <f t="shared" si="63"/>
        <v>60111</v>
      </c>
      <c r="J254" s="28" t="s">
        <v>609</v>
      </c>
      <c r="K254" s="28" t="s">
        <v>625</v>
      </c>
      <c r="L254" s="28"/>
      <c r="M254" s="28"/>
      <c r="N254" s="28"/>
      <c r="O254" s="28"/>
      <c r="P254" s="28"/>
      <c r="Q254" s="28"/>
      <c r="R254" s="28"/>
    </row>
    <row r="255" spans="1:26" x14ac:dyDescent="0.2">
      <c r="A255" s="28"/>
      <c r="B255" s="29">
        <f>B254/I254</f>
        <v>2.4521302257490309E-2</v>
      </c>
      <c r="C255" s="29">
        <f>C254/I254</f>
        <v>2.4704297050456656E-2</v>
      </c>
      <c r="D255" s="29"/>
      <c r="E255" s="29">
        <f>E254/I254</f>
        <v>0.73385902746585485</v>
      </c>
      <c r="F255" s="29"/>
      <c r="G255" s="29">
        <f>G254/I254</f>
        <v>2.3489877060770908E-2</v>
      </c>
      <c r="H255" s="29">
        <f>H254/I254</f>
        <v>0.10236063282926586</v>
      </c>
      <c r="I255" s="28"/>
      <c r="J255" s="28" t="s">
        <v>198</v>
      </c>
      <c r="K255" s="28"/>
      <c r="L255" s="30">
        <f>AVERAGE(L247,L100)</f>
        <v>16.648684210526316</v>
      </c>
      <c r="M255" s="30">
        <f>AVERAGE(B230:B242,B208:B227,B191:B205,B175:B188,B160:B172,B145:B157,B130:B142,B107:B127,B89:B95,B75:B86,B60:B72,B47:B57,B32:B44,B17:B29,B2:B14)</f>
        <v>7.924731182795699</v>
      </c>
      <c r="N255" s="30">
        <f>AVERAGE(C230:C242,C208:C227,C191:C205,C175:C188,C160:C172,C145:C157,C130:C142,C107:C127,C89:C95,C75:C86,C60:C72,C47:C57,C32:C44,C17:C29,C2:C14)</f>
        <v>7.9838709677419351</v>
      </c>
      <c r="O255" s="30">
        <f>AVERAGE(E230:E242,E208:E227,E191:E205,E175:E188,E160:E172,E145:E157,E130:E142,E107:E127,E89:E95,E75:E86,E60:E72,E47:E57,E32:E44,E17:E29,E2:E14)</f>
        <v>237.16666666666666</v>
      </c>
      <c r="P255" s="30">
        <f>AVERAGE(G230:G242,G208:G227,G191:G205,G175:G188,G160:G172,G145:G157,G130:G142,G107:G127,G89:G95,G75:G86,G60:G72,G47:G57,G32:G44,G17:G29,G2:G14)</f>
        <v>7.591397849462366</v>
      </c>
      <c r="Q255" s="30">
        <f>AVERAGE(H230:H242,H208:H227,H191:H205,H175:H188,H160:H172,H145:H157,H130:H142,H107:H127,H89:H95,H75:H86,H60:H72,H47:H57,H32:H44,H17:H29,H2:H14)</f>
        <v>33.08064516129032</v>
      </c>
      <c r="R255" s="30">
        <f>AVERAGE(R247,R100)</f>
        <v>41.456818181818178</v>
      </c>
      <c r="T255" t="s">
        <v>584</v>
      </c>
      <c r="U255" t="s">
        <v>610</v>
      </c>
      <c r="V255" t="s">
        <v>0</v>
      </c>
      <c r="W255" t="s">
        <v>1</v>
      </c>
      <c r="X255" t="s">
        <v>2</v>
      </c>
      <c r="Y255" t="s">
        <v>3</v>
      </c>
      <c r="Z255" t="s">
        <v>4</v>
      </c>
    </row>
    <row r="256" spans="1:26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 t="s">
        <v>199</v>
      </c>
      <c r="K256" s="28"/>
      <c r="L256" s="163">
        <f>STDEV(D2:D14,D17:D29,D32:D44,D47:D57,D60:D71,D75:D86,D89:D95,D107:D127,D130:D142,D145:D157,D160:D172,D175:D188,D191:D205,D208:D227,D230:D242)</f>
        <v>9.8626914359001994</v>
      </c>
      <c r="M256" s="30">
        <f>STDEV(B230:B242,B208:B227,B191:B205,B175:B188,B160:B172,B145:B157,B130:B142,B107:B127,B89:B95,B75:B86,B60:B72,B47:B57,B32:B44,B17:B29,B2:B14)</f>
        <v>4.8862444742851165</v>
      </c>
      <c r="N256" s="30">
        <f>STDEV(C230:C242,C208:C227,C191:C205,C175:C188,C160:C172,C145:C157,C130:C142,C107:C127,C89:C95,C75:C86,C60:C72,C47:C57,C32:C44,C17:C29,C2:C14)</f>
        <v>7.2719199341856502</v>
      </c>
      <c r="O256" s="30">
        <f>STDEV(E230:E242,E208:E227,E191:E205,E175:E188,E160:E172,E145:E157,E130:E142,E107:E127,E89:E95,E75:E86,E60:E72,E47:E57,E32:E44,E17:E29,E2:E14)</f>
        <v>19.902442242277889</v>
      </c>
      <c r="P256" s="30">
        <f>STDEV(G230:G242,G208:G227,G191:G205,G175:G188,G160:G172,G145:G157,G130:G142,G107:G127,G89:G95,G75:G86,G60:G72,G47:G57,G32:G44,G17:G29,G2:G14)</f>
        <v>6.9666953803034399</v>
      </c>
      <c r="Q256" s="30">
        <f>STDEV(H230:H242,H208:H227,H191:H205,H175:H188,H160:H172,H145:H157,H130:H142,H107:H127,H89:H95,H75:H86,H60:H72,H47:H57,H32:H44,H17:H29,H2:H14)</f>
        <v>10.469980335710551</v>
      </c>
      <c r="R256" s="163">
        <f>STDEV(F2:F14,F17:F29,F32:F44,F47:F57,F60:F71,F75:F86,F89:F95,F107:F127,F130:F142,F145:F157,F160:F172,F175:F188,F191:F205,F208:F227,F230:F242)</f>
        <v>13.247946219953823</v>
      </c>
      <c r="T256" t="s">
        <v>87</v>
      </c>
      <c r="U256" t="s">
        <v>563</v>
      </c>
      <c r="V256">
        <v>5</v>
      </c>
      <c r="W256">
        <v>5</v>
      </c>
      <c r="X256">
        <v>260</v>
      </c>
      <c r="Y256">
        <v>4</v>
      </c>
      <c r="Z256">
        <v>21</v>
      </c>
    </row>
    <row r="257" spans="1:26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 t="s">
        <v>909</v>
      </c>
      <c r="K257" s="28"/>
      <c r="L257" s="28"/>
      <c r="M257" s="28"/>
      <c r="N257" s="28"/>
      <c r="O257" s="28"/>
      <c r="P257" s="28"/>
      <c r="Q257" s="28"/>
      <c r="R257" s="28"/>
      <c r="T257" t="s">
        <v>88</v>
      </c>
      <c r="U257" t="s">
        <v>563</v>
      </c>
      <c r="V257">
        <v>5</v>
      </c>
      <c r="W257">
        <v>4</v>
      </c>
      <c r="X257">
        <v>265</v>
      </c>
      <c r="Y257">
        <v>6</v>
      </c>
      <c r="Z257">
        <v>17</v>
      </c>
    </row>
    <row r="258" spans="1:26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T258" t="s">
        <v>89</v>
      </c>
      <c r="U258" t="s">
        <v>563</v>
      </c>
      <c r="V258">
        <v>5</v>
      </c>
      <c r="W258">
        <v>4</v>
      </c>
      <c r="X258">
        <v>264</v>
      </c>
      <c r="Y258">
        <v>6</v>
      </c>
      <c r="Z258">
        <v>17</v>
      </c>
    </row>
    <row r="259" spans="1:26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T259" t="s">
        <v>90</v>
      </c>
      <c r="U259" t="s">
        <v>563</v>
      </c>
      <c r="V259">
        <v>5</v>
      </c>
      <c r="W259">
        <v>6</v>
      </c>
      <c r="X259">
        <v>262</v>
      </c>
      <c r="Y259">
        <v>6</v>
      </c>
      <c r="Z259">
        <v>17</v>
      </c>
    </row>
    <row r="260" spans="1:26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T260" t="s">
        <v>91</v>
      </c>
      <c r="U260" t="s">
        <v>563</v>
      </c>
      <c r="V260">
        <v>5</v>
      </c>
      <c r="W260">
        <v>3</v>
      </c>
      <c r="X260">
        <v>264</v>
      </c>
      <c r="Y260">
        <v>6</v>
      </c>
      <c r="Z260">
        <v>18</v>
      </c>
    </row>
    <row r="261" spans="1:26" x14ac:dyDescent="0.2">
      <c r="M261" s="3"/>
      <c r="N261" s="3"/>
      <c r="O261" s="3"/>
      <c r="P261" s="3"/>
      <c r="Q261" s="3"/>
      <c r="T261" t="s">
        <v>92</v>
      </c>
      <c r="U261" t="s">
        <v>563</v>
      </c>
      <c r="V261">
        <v>5</v>
      </c>
      <c r="W261">
        <v>9</v>
      </c>
      <c r="X261">
        <v>256</v>
      </c>
      <c r="Y261">
        <v>5</v>
      </c>
      <c r="Z261">
        <v>19</v>
      </c>
    </row>
    <row r="262" spans="1:26" ht="52" x14ac:dyDescent="0.25">
      <c r="A262" s="31" t="s">
        <v>584</v>
      </c>
      <c r="B262" s="32" t="s">
        <v>0</v>
      </c>
      <c r="C262" s="32" t="s">
        <v>1</v>
      </c>
      <c r="D262" s="32"/>
      <c r="E262" s="32" t="s">
        <v>2</v>
      </c>
      <c r="F262" s="32"/>
      <c r="G262" s="32" t="s">
        <v>3</v>
      </c>
      <c r="H262" s="32" t="s">
        <v>4</v>
      </c>
      <c r="I262" s="32" t="s">
        <v>206</v>
      </c>
      <c r="J262" s="32" t="s">
        <v>610</v>
      </c>
      <c r="K262" s="32"/>
      <c r="L262" s="32"/>
      <c r="M262" s="33"/>
      <c r="N262" s="33"/>
      <c r="O262" s="33"/>
      <c r="P262" s="33"/>
      <c r="Q262" s="33"/>
      <c r="R262" s="162"/>
      <c r="T262" t="s">
        <v>93</v>
      </c>
      <c r="U262" t="s">
        <v>563</v>
      </c>
      <c r="V262">
        <v>4</v>
      </c>
      <c r="W262">
        <v>4</v>
      </c>
      <c r="X262">
        <v>265</v>
      </c>
      <c r="Y262">
        <v>5</v>
      </c>
      <c r="Z262">
        <v>18</v>
      </c>
    </row>
    <row r="263" spans="1:26" ht="51" x14ac:dyDescent="0.2">
      <c r="A263" t="s">
        <v>87</v>
      </c>
      <c r="B263">
        <v>5</v>
      </c>
      <c r="C263">
        <v>5</v>
      </c>
      <c r="E263">
        <v>260</v>
      </c>
      <c r="G263">
        <v>4</v>
      </c>
      <c r="H263">
        <v>21</v>
      </c>
      <c r="I263">
        <f t="shared" ref="I263:I299" si="64">SUM(B263:H263)</f>
        <v>295</v>
      </c>
      <c r="J263" t="s">
        <v>563</v>
      </c>
      <c r="K263" t="s">
        <v>581</v>
      </c>
      <c r="L263" t="s">
        <v>625</v>
      </c>
      <c r="M263" s="4" t="s">
        <v>0</v>
      </c>
      <c r="N263" s="4" t="s">
        <v>1</v>
      </c>
      <c r="O263" s="4" t="s">
        <v>2</v>
      </c>
      <c r="P263" s="4" t="s">
        <v>3</v>
      </c>
      <c r="Q263" s="4" t="s">
        <v>4</v>
      </c>
      <c r="R263" s="4" t="s">
        <v>794</v>
      </c>
      <c r="T263" t="s">
        <v>94</v>
      </c>
      <c r="U263" t="s">
        <v>563</v>
      </c>
      <c r="V263">
        <v>5</v>
      </c>
      <c r="W263">
        <v>3</v>
      </c>
      <c r="X263">
        <v>250</v>
      </c>
      <c r="Y263">
        <v>3</v>
      </c>
      <c r="Z263">
        <v>34</v>
      </c>
    </row>
    <row r="264" spans="1:26" x14ac:dyDescent="0.2">
      <c r="A264" t="s">
        <v>88</v>
      </c>
      <c r="B264">
        <v>5</v>
      </c>
      <c r="C264">
        <v>4</v>
      </c>
      <c r="E264">
        <v>265</v>
      </c>
      <c r="G264">
        <v>6</v>
      </c>
      <c r="H264">
        <v>17</v>
      </c>
      <c r="I264">
        <f t="shared" si="64"/>
        <v>297</v>
      </c>
      <c r="J264" t="s">
        <v>563</v>
      </c>
      <c r="K264" t="s">
        <v>198</v>
      </c>
      <c r="L264" s="3">
        <f>SUM(M264:N264)</f>
        <v>11</v>
      </c>
      <c r="M264" s="3">
        <f>AVERAGE(B263:B277)</f>
        <v>4.2</v>
      </c>
      <c r="N264" s="3">
        <f>AVERAGE(C263:C277)</f>
        <v>6.8</v>
      </c>
      <c r="O264" s="3">
        <f>AVERAGE(E263:E277)</f>
        <v>251.13333333333333</v>
      </c>
      <c r="P264" s="3">
        <f>AVERAGE(G263:G277)</f>
        <v>6</v>
      </c>
      <c r="Q264" s="3">
        <f>AVERAGE(H263:H277)</f>
        <v>26.933333333333334</v>
      </c>
      <c r="R264" s="3">
        <f>SUM(P264:Q264)</f>
        <v>32.933333333333337</v>
      </c>
      <c r="T264" t="s">
        <v>95</v>
      </c>
      <c r="U264" t="s">
        <v>563</v>
      </c>
      <c r="V264">
        <v>5</v>
      </c>
      <c r="W264">
        <v>4</v>
      </c>
      <c r="X264">
        <v>248</v>
      </c>
      <c r="Y264">
        <v>5</v>
      </c>
      <c r="Z264">
        <v>31</v>
      </c>
    </row>
    <row r="265" spans="1:26" x14ac:dyDescent="0.2">
      <c r="A265" t="s">
        <v>89</v>
      </c>
      <c r="B265">
        <v>5</v>
      </c>
      <c r="C265">
        <v>4</v>
      </c>
      <c r="E265">
        <v>264</v>
      </c>
      <c r="G265">
        <v>6</v>
      </c>
      <c r="H265">
        <v>17</v>
      </c>
      <c r="I265">
        <f t="shared" si="64"/>
        <v>296</v>
      </c>
      <c r="J265" t="s">
        <v>563</v>
      </c>
      <c r="K265" t="s">
        <v>199</v>
      </c>
      <c r="M265" s="3">
        <f>STDEV(B263:B277)</f>
        <v>2.0071301473923975</v>
      </c>
      <c r="N265" s="3">
        <f>STDEV(C263:C277)</f>
        <v>7.4181245223150185</v>
      </c>
      <c r="O265" s="3">
        <f>STDEV(E263:E277)</f>
        <v>14.065493067720563</v>
      </c>
      <c r="P265" s="3">
        <f>STDEV(G263:G277)</f>
        <v>5.6694670951384083</v>
      </c>
      <c r="Q265" s="3">
        <f>STDEV(H263:H277)</f>
        <v>8.8355343169876601</v>
      </c>
      <c r="T265" t="s">
        <v>96</v>
      </c>
      <c r="U265" t="s">
        <v>563</v>
      </c>
      <c r="V265">
        <v>7</v>
      </c>
      <c r="W265">
        <v>5</v>
      </c>
      <c r="X265">
        <v>245</v>
      </c>
      <c r="Y265">
        <v>2</v>
      </c>
      <c r="Z265">
        <v>33</v>
      </c>
    </row>
    <row r="266" spans="1:26" x14ac:dyDescent="0.2">
      <c r="A266" t="s">
        <v>90</v>
      </c>
      <c r="B266" s="6">
        <v>5</v>
      </c>
      <c r="C266" s="6">
        <v>6</v>
      </c>
      <c r="D266" s="6"/>
      <c r="E266" s="6">
        <v>262</v>
      </c>
      <c r="F266" s="6"/>
      <c r="G266" s="6">
        <v>6</v>
      </c>
      <c r="H266" s="6">
        <v>17</v>
      </c>
      <c r="I266">
        <f t="shared" si="64"/>
        <v>296</v>
      </c>
      <c r="J266" t="s">
        <v>563</v>
      </c>
      <c r="K266" t="s">
        <v>568</v>
      </c>
      <c r="M266" s="3"/>
      <c r="N266" s="3"/>
      <c r="O266" s="3"/>
      <c r="P266" s="3"/>
      <c r="Q266" s="3"/>
      <c r="T266" t="s">
        <v>97</v>
      </c>
      <c r="U266" t="s">
        <v>563</v>
      </c>
      <c r="V266">
        <v>2</v>
      </c>
      <c r="W266">
        <v>5</v>
      </c>
      <c r="X266">
        <v>222</v>
      </c>
      <c r="Y266">
        <v>26</v>
      </c>
      <c r="Z266">
        <v>41</v>
      </c>
    </row>
    <row r="267" spans="1:26" x14ac:dyDescent="0.2">
      <c r="A267" t="s">
        <v>91</v>
      </c>
      <c r="B267" s="6">
        <v>5</v>
      </c>
      <c r="C267" s="6">
        <v>3</v>
      </c>
      <c r="D267" s="6"/>
      <c r="E267" s="6">
        <v>264</v>
      </c>
      <c r="F267" s="6"/>
      <c r="G267" s="6">
        <v>6</v>
      </c>
      <c r="H267" s="6">
        <v>18</v>
      </c>
      <c r="I267">
        <f t="shared" si="64"/>
        <v>296</v>
      </c>
      <c r="J267" t="s">
        <v>563</v>
      </c>
      <c r="M267" s="3"/>
      <c r="N267" s="3"/>
      <c r="O267" s="3"/>
      <c r="P267" s="3"/>
      <c r="Q267" s="3"/>
      <c r="T267" t="s">
        <v>98</v>
      </c>
      <c r="U267" t="s">
        <v>563</v>
      </c>
      <c r="V267">
        <v>7</v>
      </c>
      <c r="W267">
        <v>33</v>
      </c>
      <c r="X267">
        <v>221</v>
      </c>
      <c r="Y267">
        <v>3</v>
      </c>
      <c r="Z267">
        <v>32</v>
      </c>
    </row>
    <row r="268" spans="1:26" x14ac:dyDescent="0.2">
      <c r="A268" t="s">
        <v>92</v>
      </c>
      <c r="B268" s="6">
        <v>5</v>
      </c>
      <c r="C268" s="6">
        <v>9</v>
      </c>
      <c r="D268" s="6"/>
      <c r="E268" s="6">
        <v>256</v>
      </c>
      <c r="F268" s="6"/>
      <c r="G268" s="6">
        <v>5</v>
      </c>
      <c r="H268" s="6">
        <v>19</v>
      </c>
      <c r="I268">
        <f t="shared" si="64"/>
        <v>294</v>
      </c>
      <c r="J268" t="s">
        <v>563</v>
      </c>
      <c r="M268" s="3"/>
      <c r="N268" s="3"/>
      <c r="O268" s="3"/>
      <c r="P268" s="3"/>
      <c r="Q268" s="3"/>
      <c r="T268" t="s">
        <v>99</v>
      </c>
      <c r="U268" t="s">
        <v>563</v>
      </c>
      <c r="V268">
        <v>1</v>
      </c>
      <c r="W268">
        <v>4</v>
      </c>
      <c r="X268">
        <v>250</v>
      </c>
      <c r="Y268">
        <v>4</v>
      </c>
      <c r="Z268">
        <v>36</v>
      </c>
    </row>
    <row r="269" spans="1:26" x14ac:dyDescent="0.2">
      <c r="A269" t="s">
        <v>93</v>
      </c>
      <c r="B269">
        <v>4</v>
      </c>
      <c r="C269">
        <v>4</v>
      </c>
      <c r="E269">
        <v>265</v>
      </c>
      <c r="G269">
        <v>5</v>
      </c>
      <c r="H269">
        <v>18</v>
      </c>
      <c r="I269">
        <f t="shared" si="64"/>
        <v>296</v>
      </c>
      <c r="J269" t="s">
        <v>563</v>
      </c>
      <c r="M269" s="3"/>
      <c r="N269" s="3"/>
      <c r="O269" s="3"/>
      <c r="P269" s="3"/>
      <c r="Q269" s="3"/>
      <c r="T269" t="s">
        <v>100</v>
      </c>
      <c r="U269" t="s">
        <v>563</v>
      </c>
      <c r="V269">
        <v>1</v>
      </c>
      <c r="W269">
        <v>6</v>
      </c>
      <c r="X269">
        <v>248</v>
      </c>
      <c r="Y269">
        <v>5</v>
      </c>
      <c r="Z269">
        <v>35</v>
      </c>
    </row>
    <row r="270" spans="1:26" x14ac:dyDescent="0.2">
      <c r="A270" t="s">
        <v>94</v>
      </c>
      <c r="B270">
        <v>5</v>
      </c>
      <c r="C270">
        <v>3</v>
      </c>
      <c r="E270">
        <v>250</v>
      </c>
      <c r="G270">
        <v>3</v>
      </c>
      <c r="H270">
        <v>34</v>
      </c>
      <c r="I270">
        <f t="shared" si="64"/>
        <v>295</v>
      </c>
      <c r="J270" t="s">
        <v>563</v>
      </c>
      <c r="M270" s="3"/>
      <c r="N270" s="3"/>
      <c r="O270" s="3"/>
      <c r="P270" s="3"/>
      <c r="Q270" s="3"/>
      <c r="T270" t="s">
        <v>101</v>
      </c>
      <c r="U270" t="s">
        <v>563</v>
      </c>
      <c r="V270">
        <v>1</v>
      </c>
      <c r="W270">
        <v>7</v>
      </c>
      <c r="X270">
        <v>247</v>
      </c>
      <c r="Y270">
        <v>4</v>
      </c>
      <c r="Z270">
        <v>35</v>
      </c>
    </row>
    <row r="271" spans="1:26" x14ac:dyDescent="0.2">
      <c r="A271" t="s">
        <v>95</v>
      </c>
      <c r="B271">
        <v>5</v>
      </c>
      <c r="C271">
        <v>4</v>
      </c>
      <c r="E271">
        <v>248</v>
      </c>
      <c r="G271">
        <v>5</v>
      </c>
      <c r="H271">
        <v>31</v>
      </c>
      <c r="I271">
        <f t="shared" si="64"/>
        <v>293</v>
      </c>
      <c r="J271" t="s">
        <v>563</v>
      </c>
      <c r="M271" s="3"/>
      <c r="N271" s="3"/>
      <c r="O271" s="3"/>
      <c r="P271" s="3"/>
      <c r="Q271" s="3"/>
    </row>
    <row r="272" spans="1:26" x14ac:dyDescent="0.2">
      <c r="A272" t="s">
        <v>96</v>
      </c>
      <c r="B272">
        <v>7</v>
      </c>
      <c r="C272">
        <v>5</v>
      </c>
      <c r="E272">
        <v>245</v>
      </c>
      <c r="G272">
        <v>2</v>
      </c>
      <c r="H272">
        <v>33</v>
      </c>
      <c r="I272">
        <f t="shared" si="64"/>
        <v>292</v>
      </c>
      <c r="J272" t="s">
        <v>563</v>
      </c>
      <c r="M272" s="3"/>
      <c r="N272" s="3"/>
      <c r="O272" s="3"/>
      <c r="P272" s="3"/>
      <c r="Q272" s="3"/>
    </row>
    <row r="273" spans="1:26" x14ac:dyDescent="0.2">
      <c r="A273" t="s">
        <v>97</v>
      </c>
      <c r="B273">
        <v>2</v>
      </c>
      <c r="C273">
        <v>5</v>
      </c>
      <c r="E273">
        <v>222</v>
      </c>
      <c r="G273">
        <v>26</v>
      </c>
      <c r="H273">
        <v>41</v>
      </c>
      <c r="I273">
        <f t="shared" si="64"/>
        <v>296</v>
      </c>
      <c r="J273" t="s">
        <v>563</v>
      </c>
      <c r="M273" s="3"/>
      <c r="N273" s="3"/>
      <c r="O273" s="3"/>
      <c r="P273" s="3"/>
      <c r="Q273" s="3"/>
      <c r="T273" t="s">
        <v>102</v>
      </c>
      <c r="U273" t="s">
        <v>564</v>
      </c>
      <c r="V273">
        <v>4</v>
      </c>
      <c r="W273">
        <v>13</v>
      </c>
      <c r="X273">
        <v>256</v>
      </c>
      <c r="Y273">
        <v>7</v>
      </c>
      <c r="Z273">
        <v>16</v>
      </c>
    </row>
    <row r="274" spans="1:26" x14ac:dyDescent="0.2">
      <c r="A274" t="s">
        <v>98</v>
      </c>
      <c r="B274">
        <v>7</v>
      </c>
      <c r="C274">
        <v>33</v>
      </c>
      <c r="E274">
        <v>221</v>
      </c>
      <c r="G274">
        <v>3</v>
      </c>
      <c r="H274">
        <v>32</v>
      </c>
      <c r="I274">
        <f t="shared" si="64"/>
        <v>296</v>
      </c>
      <c r="J274" t="s">
        <v>563</v>
      </c>
      <c r="M274" s="3"/>
      <c r="N274" s="3"/>
      <c r="O274" s="3"/>
      <c r="P274" s="3"/>
      <c r="Q274" s="3"/>
      <c r="T274" t="s">
        <v>103</v>
      </c>
      <c r="U274" t="s">
        <v>564</v>
      </c>
      <c r="V274">
        <v>14</v>
      </c>
      <c r="W274">
        <v>9</v>
      </c>
      <c r="X274">
        <v>232</v>
      </c>
      <c r="Y274">
        <v>4</v>
      </c>
      <c r="Z274">
        <v>35</v>
      </c>
    </row>
    <row r="275" spans="1:26" x14ac:dyDescent="0.2">
      <c r="A275" t="s">
        <v>99</v>
      </c>
      <c r="B275">
        <v>1</v>
      </c>
      <c r="C275">
        <v>4</v>
      </c>
      <c r="E275">
        <v>250</v>
      </c>
      <c r="G275">
        <v>4</v>
      </c>
      <c r="H275">
        <v>36</v>
      </c>
      <c r="I275">
        <f t="shared" si="64"/>
        <v>295</v>
      </c>
      <c r="J275" t="s">
        <v>563</v>
      </c>
      <c r="M275" s="3"/>
      <c r="N275" s="3"/>
      <c r="O275" s="3"/>
      <c r="P275" s="3"/>
      <c r="Q275" s="3"/>
      <c r="T275" t="s">
        <v>104</v>
      </c>
      <c r="U275" t="s">
        <v>564</v>
      </c>
      <c r="V275">
        <v>5</v>
      </c>
      <c r="W275">
        <v>6</v>
      </c>
      <c r="X275">
        <v>252</v>
      </c>
      <c r="Y275">
        <v>11</v>
      </c>
      <c r="Z275">
        <v>21</v>
      </c>
    </row>
    <row r="276" spans="1:26" x14ac:dyDescent="0.2">
      <c r="A276" t="s">
        <v>100</v>
      </c>
      <c r="B276">
        <v>1</v>
      </c>
      <c r="C276">
        <v>6</v>
      </c>
      <c r="E276">
        <v>248</v>
      </c>
      <c r="G276">
        <v>5</v>
      </c>
      <c r="H276">
        <v>35</v>
      </c>
      <c r="I276">
        <f t="shared" si="64"/>
        <v>295</v>
      </c>
      <c r="J276" t="s">
        <v>563</v>
      </c>
      <c r="M276" s="3"/>
      <c r="N276" s="3"/>
      <c r="O276" s="3"/>
      <c r="P276" s="3"/>
      <c r="Q276" s="3"/>
      <c r="T276" t="s">
        <v>105</v>
      </c>
      <c r="U276" t="s">
        <v>564</v>
      </c>
      <c r="V276">
        <v>4</v>
      </c>
      <c r="W276">
        <v>6</v>
      </c>
      <c r="X276">
        <v>263</v>
      </c>
      <c r="Y276">
        <v>5</v>
      </c>
      <c r="Z276">
        <v>17</v>
      </c>
    </row>
    <row r="277" spans="1:26" x14ac:dyDescent="0.2">
      <c r="A277" t="s">
        <v>101</v>
      </c>
      <c r="B277">
        <v>1</v>
      </c>
      <c r="C277">
        <v>7</v>
      </c>
      <c r="E277">
        <v>247</v>
      </c>
      <c r="G277">
        <v>4</v>
      </c>
      <c r="H277">
        <v>35</v>
      </c>
      <c r="I277">
        <f t="shared" si="64"/>
        <v>294</v>
      </c>
      <c r="J277" t="s">
        <v>563</v>
      </c>
      <c r="M277" s="3"/>
      <c r="N277" s="3"/>
      <c r="O277" s="3"/>
      <c r="P277" s="3"/>
      <c r="Q277" s="3"/>
      <c r="T277" t="s">
        <v>106</v>
      </c>
      <c r="U277" t="s">
        <v>564</v>
      </c>
      <c r="V277">
        <v>15</v>
      </c>
      <c r="W277">
        <v>11</v>
      </c>
      <c r="X277">
        <v>143</v>
      </c>
      <c r="Y277">
        <v>10</v>
      </c>
      <c r="Z277">
        <v>27</v>
      </c>
    </row>
    <row r="278" spans="1:26" x14ac:dyDescent="0.2">
      <c r="A278" s="1" t="s">
        <v>566</v>
      </c>
      <c r="B278" s="1">
        <f>SUM(B265:B277)</f>
        <v>53</v>
      </c>
      <c r="C278" s="1">
        <f t="shared" ref="C278:H278" si="65">SUM(C265:C277)</f>
        <v>93</v>
      </c>
      <c r="D278" s="1"/>
      <c r="E278" s="1">
        <f t="shared" si="65"/>
        <v>3242</v>
      </c>
      <c r="F278" s="1"/>
      <c r="G278" s="1">
        <f t="shared" si="65"/>
        <v>80</v>
      </c>
      <c r="H278" s="1">
        <f t="shared" si="65"/>
        <v>366</v>
      </c>
      <c r="I278" s="1">
        <f t="shared" si="64"/>
        <v>3834</v>
      </c>
      <c r="J278" s="1" t="s">
        <v>563</v>
      </c>
      <c r="M278" s="3"/>
      <c r="N278" s="3"/>
      <c r="O278" s="3"/>
      <c r="P278" s="3"/>
      <c r="Q278" s="3"/>
      <c r="T278" t="s">
        <v>107</v>
      </c>
      <c r="U278" t="s">
        <v>564</v>
      </c>
      <c r="V278">
        <v>6</v>
      </c>
      <c r="W278">
        <v>3</v>
      </c>
      <c r="X278">
        <v>250</v>
      </c>
      <c r="Y278">
        <v>11</v>
      </c>
      <c r="Z278">
        <v>21</v>
      </c>
    </row>
    <row r="279" spans="1:26" x14ac:dyDescent="0.2">
      <c r="A279" s="1"/>
      <c r="B279" s="15">
        <f>B278/I278</f>
        <v>1.3823682837767345E-2</v>
      </c>
      <c r="C279" s="15">
        <f>C278/I278</f>
        <v>2.4256651017214397E-2</v>
      </c>
      <c r="D279" s="15"/>
      <c r="E279" s="15">
        <f>E278/I278</f>
        <v>0.84559207094418365</v>
      </c>
      <c r="F279" s="15"/>
      <c r="G279" s="15">
        <f>G278/I278</f>
        <v>2.0865936358894107E-2</v>
      </c>
      <c r="H279" s="15">
        <f>H278/I278</f>
        <v>9.5461658841940536E-2</v>
      </c>
      <c r="I279" s="1"/>
      <c r="J279" s="1"/>
      <c r="M279" s="3"/>
      <c r="N279" s="3"/>
      <c r="O279" s="3"/>
      <c r="P279" s="3"/>
      <c r="Q279" s="3"/>
      <c r="T279" t="s">
        <v>108</v>
      </c>
      <c r="U279" t="s">
        <v>564</v>
      </c>
      <c r="V279">
        <v>4</v>
      </c>
      <c r="W279">
        <v>3</v>
      </c>
      <c r="X279">
        <v>254</v>
      </c>
      <c r="Y279">
        <v>4</v>
      </c>
      <c r="Z279">
        <v>29</v>
      </c>
    </row>
    <row r="280" spans="1:26" ht="51" x14ac:dyDescent="0.2">
      <c r="A280" t="s">
        <v>102</v>
      </c>
      <c r="B280">
        <v>4</v>
      </c>
      <c r="C280">
        <v>13</v>
      </c>
      <c r="E280">
        <v>256</v>
      </c>
      <c r="G280">
        <v>7</v>
      </c>
      <c r="H280">
        <v>16</v>
      </c>
      <c r="I280">
        <f t="shared" si="64"/>
        <v>296</v>
      </c>
      <c r="J280" t="s">
        <v>564</v>
      </c>
      <c r="K280" t="s">
        <v>582</v>
      </c>
      <c r="L280" t="s">
        <v>625</v>
      </c>
      <c r="M280" s="4" t="s">
        <v>0</v>
      </c>
      <c r="N280" s="4" t="s">
        <v>1</v>
      </c>
      <c r="O280" s="4" t="s">
        <v>2</v>
      </c>
      <c r="P280" s="4" t="s">
        <v>3</v>
      </c>
      <c r="Q280" s="4" t="s">
        <v>4</v>
      </c>
      <c r="T280" t="s">
        <v>109</v>
      </c>
      <c r="U280" t="s">
        <v>564</v>
      </c>
      <c r="V280">
        <v>4</v>
      </c>
      <c r="W280">
        <v>0</v>
      </c>
      <c r="X280">
        <v>259</v>
      </c>
      <c r="Y280">
        <v>4</v>
      </c>
      <c r="Z280">
        <v>28</v>
      </c>
    </row>
    <row r="281" spans="1:26" x14ac:dyDescent="0.2">
      <c r="A281" t="s">
        <v>103</v>
      </c>
      <c r="B281">
        <v>14</v>
      </c>
      <c r="C281">
        <v>9</v>
      </c>
      <c r="E281">
        <v>232</v>
      </c>
      <c r="G281">
        <v>4</v>
      </c>
      <c r="H281">
        <v>35</v>
      </c>
      <c r="I281">
        <f t="shared" si="64"/>
        <v>294</v>
      </c>
      <c r="J281" t="s">
        <v>564</v>
      </c>
      <c r="K281" t="s">
        <v>198</v>
      </c>
      <c r="L281" s="3">
        <f>SUM(M281:N281)</f>
        <v>12.106382978723405</v>
      </c>
      <c r="M281" s="3">
        <f>AVERAGE(B280:B326)</f>
        <v>5.5531914893617023</v>
      </c>
      <c r="N281" s="3">
        <f>AVERAGE(C280:C326)</f>
        <v>6.5531914893617023</v>
      </c>
      <c r="O281" s="3">
        <f>AVERAGE(E280:E326)</f>
        <v>243.10638297872342</v>
      </c>
      <c r="P281" s="3">
        <f>AVERAGE(G280:G326)</f>
        <v>8.2553191489361701</v>
      </c>
      <c r="Q281" s="3">
        <f>AVERAGE(H280:H326)</f>
        <v>29.063829787234042</v>
      </c>
      <c r="R281" s="3">
        <f>SUM(P281:Q281)</f>
        <v>37.319148936170208</v>
      </c>
      <c r="S281" s="3"/>
      <c r="T281" t="s">
        <v>110</v>
      </c>
      <c r="U281" t="s">
        <v>564</v>
      </c>
      <c r="V281">
        <v>4</v>
      </c>
      <c r="W281">
        <v>5</v>
      </c>
      <c r="X281">
        <v>254</v>
      </c>
      <c r="Y281">
        <v>4</v>
      </c>
      <c r="Z281">
        <v>28</v>
      </c>
    </row>
    <row r="282" spans="1:26" x14ac:dyDescent="0.2">
      <c r="A282" t="s">
        <v>104</v>
      </c>
      <c r="B282">
        <v>5</v>
      </c>
      <c r="C282">
        <v>6</v>
      </c>
      <c r="E282">
        <v>252</v>
      </c>
      <c r="G282">
        <v>11</v>
      </c>
      <c r="H282">
        <v>21</v>
      </c>
      <c r="I282">
        <f t="shared" si="64"/>
        <v>295</v>
      </c>
      <c r="J282" t="s">
        <v>564</v>
      </c>
      <c r="K282" t="s">
        <v>199</v>
      </c>
      <c r="M282" s="3">
        <f>STDEV(B280:B326)</f>
        <v>2.2244541161167168</v>
      </c>
      <c r="N282" s="3">
        <f>STDEV(C280:C326)</f>
        <v>5.0510804295727612</v>
      </c>
      <c r="O282" s="3">
        <f>STDEV(E280:E326)</f>
        <v>19.050543804349605</v>
      </c>
      <c r="P282" s="3">
        <f>STDEV(G280:G326)</f>
        <v>7.493382834806531</v>
      </c>
      <c r="Q282" s="3">
        <f>STDEV(H280:H326)</f>
        <v>6.332813974842705</v>
      </c>
      <c r="T282" t="s">
        <v>111</v>
      </c>
      <c r="U282" t="s">
        <v>564</v>
      </c>
      <c r="V282">
        <v>4</v>
      </c>
      <c r="W282">
        <v>4</v>
      </c>
      <c r="X282">
        <v>256</v>
      </c>
      <c r="Y282">
        <v>4</v>
      </c>
      <c r="Z282">
        <v>28</v>
      </c>
    </row>
    <row r="283" spans="1:26" x14ac:dyDescent="0.2">
      <c r="A283" t="s">
        <v>105</v>
      </c>
      <c r="B283">
        <v>4</v>
      </c>
      <c r="C283">
        <v>6</v>
      </c>
      <c r="E283">
        <v>263</v>
      </c>
      <c r="G283">
        <v>5</v>
      </c>
      <c r="H283">
        <v>17</v>
      </c>
      <c r="I283">
        <f t="shared" si="64"/>
        <v>295</v>
      </c>
      <c r="J283" t="s">
        <v>564</v>
      </c>
      <c r="K283" t="s">
        <v>569</v>
      </c>
      <c r="M283" s="3"/>
      <c r="N283" s="3"/>
      <c r="O283" s="3"/>
      <c r="P283" s="3"/>
      <c r="Q283" s="3"/>
      <c r="T283" t="s">
        <v>112</v>
      </c>
      <c r="U283" t="s">
        <v>564</v>
      </c>
      <c r="V283">
        <v>5</v>
      </c>
      <c r="W283">
        <v>4</v>
      </c>
      <c r="X283">
        <v>251</v>
      </c>
      <c r="Y283">
        <v>5</v>
      </c>
      <c r="Z283">
        <v>30</v>
      </c>
    </row>
    <row r="284" spans="1:26" x14ac:dyDescent="0.2">
      <c r="A284" t="s">
        <v>106</v>
      </c>
      <c r="B284">
        <v>15</v>
      </c>
      <c r="C284">
        <v>11</v>
      </c>
      <c r="E284">
        <v>143</v>
      </c>
      <c r="G284">
        <v>10</v>
      </c>
      <c r="H284">
        <v>27</v>
      </c>
      <c r="I284">
        <f t="shared" si="64"/>
        <v>206</v>
      </c>
      <c r="J284" t="s">
        <v>564</v>
      </c>
      <c r="M284" s="3"/>
      <c r="N284" s="3"/>
      <c r="O284" s="3"/>
      <c r="P284" s="3"/>
      <c r="Q284" s="3"/>
      <c r="T284" t="s">
        <v>113</v>
      </c>
      <c r="U284" t="s">
        <v>564</v>
      </c>
      <c r="V284">
        <v>8</v>
      </c>
      <c r="W284">
        <v>17</v>
      </c>
      <c r="X284">
        <v>238</v>
      </c>
      <c r="Y284">
        <v>4</v>
      </c>
      <c r="Z284">
        <v>29</v>
      </c>
    </row>
    <row r="285" spans="1:26" x14ac:dyDescent="0.2">
      <c r="A285" t="s">
        <v>107</v>
      </c>
      <c r="B285">
        <v>6</v>
      </c>
      <c r="C285">
        <v>3</v>
      </c>
      <c r="E285">
        <v>250</v>
      </c>
      <c r="G285">
        <v>11</v>
      </c>
      <c r="H285">
        <v>21</v>
      </c>
      <c r="I285">
        <f t="shared" si="64"/>
        <v>291</v>
      </c>
      <c r="J285" t="s">
        <v>564</v>
      </c>
      <c r="M285" s="3"/>
      <c r="N285" s="3"/>
      <c r="O285" s="3"/>
      <c r="P285" s="3"/>
      <c r="Q285" s="3"/>
      <c r="T285" t="s">
        <v>114</v>
      </c>
      <c r="U285" t="s">
        <v>564</v>
      </c>
      <c r="V285">
        <v>6</v>
      </c>
      <c r="W285">
        <v>6</v>
      </c>
      <c r="X285">
        <v>263</v>
      </c>
      <c r="Y285">
        <v>3</v>
      </c>
      <c r="Z285">
        <v>18</v>
      </c>
    </row>
    <row r="286" spans="1:26" x14ac:dyDescent="0.2">
      <c r="A286" t="s">
        <v>108</v>
      </c>
      <c r="B286">
        <v>4</v>
      </c>
      <c r="C286">
        <v>3</v>
      </c>
      <c r="E286">
        <v>254</v>
      </c>
      <c r="G286">
        <v>4</v>
      </c>
      <c r="H286">
        <v>29</v>
      </c>
      <c r="I286">
        <f t="shared" si="64"/>
        <v>294</v>
      </c>
      <c r="J286" t="s">
        <v>564</v>
      </c>
      <c r="M286" s="3"/>
      <c r="N286" s="3"/>
      <c r="O286" s="3"/>
      <c r="P286" s="3"/>
      <c r="Q286" s="3"/>
      <c r="T286" t="s">
        <v>115</v>
      </c>
      <c r="U286" t="s">
        <v>564</v>
      </c>
      <c r="V286">
        <v>5</v>
      </c>
      <c r="W286">
        <v>4</v>
      </c>
      <c r="X286">
        <v>245</v>
      </c>
      <c r="Y286">
        <v>20</v>
      </c>
      <c r="Z286">
        <v>20</v>
      </c>
    </row>
    <row r="287" spans="1:26" x14ac:dyDescent="0.2">
      <c r="A287" t="s">
        <v>109</v>
      </c>
      <c r="B287">
        <v>4</v>
      </c>
      <c r="C287">
        <v>0</v>
      </c>
      <c r="E287">
        <v>259</v>
      </c>
      <c r="G287">
        <v>4</v>
      </c>
      <c r="H287">
        <v>28</v>
      </c>
      <c r="I287">
        <f t="shared" si="64"/>
        <v>295</v>
      </c>
      <c r="J287" t="s">
        <v>564</v>
      </c>
      <c r="M287" s="3"/>
      <c r="N287" s="3"/>
      <c r="O287" s="3"/>
      <c r="P287" s="3"/>
      <c r="Q287" s="3"/>
      <c r="T287" t="s">
        <v>116</v>
      </c>
      <c r="U287" t="s">
        <v>564</v>
      </c>
      <c r="V287">
        <v>9</v>
      </c>
      <c r="W287">
        <v>23</v>
      </c>
      <c r="X287">
        <v>220</v>
      </c>
      <c r="Y287">
        <v>12</v>
      </c>
      <c r="Z287">
        <v>20</v>
      </c>
    </row>
    <row r="288" spans="1:26" x14ac:dyDescent="0.2">
      <c r="A288" t="s">
        <v>110</v>
      </c>
      <c r="B288">
        <v>4</v>
      </c>
      <c r="C288">
        <v>5</v>
      </c>
      <c r="E288">
        <v>254</v>
      </c>
      <c r="G288">
        <v>4</v>
      </c>
      <c r="H288">
        <v>28</v>
      </c>
      <c r="I288">
        <f t="shared" si="64"/>
        <v>295</v>
      </c>
      <c r="J288" t="s">
        <v>564</v>
      </c>
      <c r="M288" s="3"/>
      <c r="N288" s="3"/>
      <c r="O288" s="3"/>
      <c r="P288" s="3"/>
      <c r="Q288" s="3"/>
      <c r="T288" t="s">
        <v>117</v>
      </c>
      <c r="U288" t="s">
        <v>564</v>
      </c>
      <c r="V288">
        <v>7</v>
      </c>
      <c r="W288">
        <v>5</v>
      </c>
      <c r="X288">
        <v>253</v>
      </c>
      <c r="Y288">
        <v>11</v>
      </c>
      <c r="Z288">
        <v>18</v>
      </c>
    </row>
    <row r="289" spans="1:26" x14ac:dyDescent="0.2">
      <c r="A289" t="s">
        <v>111</v>
      </c>
      <c r="B289">
        <v>4</v>
      </c>
      <c r="C289">
        <v>4</v>
      </c>
      <c r="E289">
        <v>256</v>
      </c>
      <c r="G289">
        <v>4</v>
      </c>
      <c r="H289">
        <v>28</v>
      </c>
      <c r="I289">
        <f t="shared" si="64"/>
        <v>296</v>
      </c>
      <c r="J289" t="s">
        <v>564</v>
      </c>
      <c r="M289" s="3"/>
      <c r="N289" s="3"/>
      <c r="O289" s="3"/>
      <c r="P289" s="3"/>
      <c r="Q289" s="3"/>
      <c r="T289" t="s">
        <v>118</v>
      </c>
      <c r="U289" t="s">
        <v>564</v>
      </c>
      <c r="V289">
        <v>5</v>
      </c>
      <c r="W289">
        <v>6</v>
      </c>
      <c r="X289">
        <v>245</v>
      </c>
      <c r="Y289">
        <v>20</v>
      </c>
      <c r="Z289">
        <v>20</v>
      </c>
    </row>
    <row r="290" spans="1:26" x14ac:dyDescent="0.2">
      <c r="A290" t="s">
        <v>112</v>
      </c>
      <c r="B290">
        <v>5</v>
      </c>
      <c r="C290">
        <v>4</v>
      </c>
      <c r="E290">
        <v>251</v>
      </c>
      <c r="G290">
        <v>5</v>
      </c>
      <c r="H290">
        <v>30</v>
      </c>
      <c r="I290">
        <f t="shared" si="64"/>
        <v>295</v>
      </c>
      <c r="J290" t="s">
        <v>564</v>
      </c>
      <c r="M290" s="3"/>
      <c r="N290" s="3"/>
      <c r="O290" s="3"/>
      <c r="P290" s="3"/>
      <c r="Q290" s="3"/>
      <c r="T290" t="s">
        <v>119</v>
      </c>
      <c r="U290" t="s">
        <v>564</v>
      </c>
      <c r="V290">
        <v>6</v>
      </c>
      <c r="W290">
        <v>11</v>
      </c>
      <c r="X290">
        <v>226</v>
      </c>
      <c r="Y290">
        <v>29</v>
      </c>
      <c r="Z290">
        <v>23</v>
      </c>
    </row>
    <row r="291" spans="1:26" x14ac:dyDescent="0.2">
      <c r="A291" t="s">
        <v>113</v>
      </c>
      <c r="B291">
        <v>8</v>
      </c>
      <c r="C291">
        <v>17</v>
      </c>
      <c r="E291">
        <v>238</v>
      </c>
      <c r="G291">
        <v>4</v>
      </c>
      <c r="H291">
        <v>29</v>
      </c>
      <c r="I291">
        <f t="shared" si="64"/>
        <v>296</v>
      </c>
      <c r="J291" t="s">
        <v>564</v>
      </c>
      <c r="M291" s="3"/>
      <c r="N291" s="3"/>
      <c r="O291" s="3"/>
      <c r="P291" s="3"/>
      <c r="Q291" s="3"/>
      <c r="T291" t="s">
        <v>120</v>
      </c>
      <c r="U291" t="s">
        <v>564</v>
      </c>
      <c r="V291">
        <v>5</v>
      </c>
      <c r="W291">
        <v>3</v>
      </c>
      <c r="X291">
        <v>254</v>
      </c>
      <c r="Y291">
        <v>3</v>
      </c>
      <c r="Z291">
        <v>30</v>
      </c>
    </row>
    <row r="292" spans="1:26" x14ac:dyDescent="0.2">
      <c r="A292" t="s">
        <v>114</v>
      </c>
      <c r="B292">
        <v>6</v>
      </c>
      <c r="C292">
        <v>6</v>
      </c>
      <c r="E292">
        <v>263</v>
      </c>
      <c r="G292">
        <v>3</v>
      </c>
      <c r="H292">
        <v>18</v>
      </c>
      <c r="I292">
        <f t="shared" si="64"/>
        <v>296</v>
      </c>
      <c r="J292" t="s">
        <v>564</v>
      </c>
      <c r="M292" s="3"/>
      <c r="N292" s="3"/>
      <c r="O292" s="3"/>
      <c r="P292" s="3"/>
      <c r="Q292" s="3"/>
      <c r="T292" t="s">
        <v>121</v>
      </c>
      <c r="U292" t="s">
        <v>564</v>
      </c>
      <c r="V292">
        <v>6</v>
      </c>
      <c r="W292">
        <v>9</v>
      </c>
      <c r="X292">
        <v>246</v>
      </c>
      <c r="Y292">
        <v>4</v>
      </c>
      <c r="Z292">
        <v>31</v>
      </c>
    </row>
    <row r="293" spans="1:26" x14ac:dyDescent="0.2">
      <c r="A293" t="s">
        <v>115</v>
      </c>
      <c r="B293">
        <v>5</v>
      </c>
      <c r="C293">
        <v>4</v>
      </c>
      <c r="E293">
        <v>245</v>
      </c>
      <c r="G293">
        <v>20</v>
      </c>
      <c r="H293">
        <v>20</v>
      </c>
      <c r="I293">
        <f t="shared" si="64"/>
        <v>294</v>
      </c>
      <c r="J293" t="s">
        <v>564</v>
      </c>
      <c r="M293" s="3"/>
      <c r="N293" s="3"/>
      <c r="O293" s="3"/>
      <c r="P293" s="3"/>
      <c r="Q293" s="3"/>
      <c r="T293" t="s">
        <v>122</v>
      </c>
      <c r="U293" t="s">
        <v>564</v>
      </c>
      <c r="V293">
        <v>5</v>
      </c>
      <c r="W293">
        <v>1</v>
      </c>
      <c r="X293">
        <v>254</v>
      </c>
      <c r="Y293">
        <v>4</v>
      </c>
      <c r="Z293">
        <v>31</v>
      </c>
    </row>
    <row r="294" spans="1:26" x14ac:dyDescent="0.2">
      <c r="A294" t="s">
        <v>116</v>
      </c>
      <c r="B294">
        <v>9</v>
      </c>
      <c r="C294">
        <v>23</v>
      </c>
      <c r="E294">
        <v>220</v>
      </c>
      <c r="G294">
        <v>12</v>
      </c>
      <c r="H294">
        <v>20</v>
      </c>
      <c r="I294">
        <f t="shared" si="64"/>
        <v>284</v>
      </c>
      <c r="J294" t="s">
        <v>564</v>
      </c>
      <c r="M294" s="3"/>
      <c r="N294" s="3"/>
      <c r="O294" s="3"/>
      <c r="P294" s="3"/>
      <c r="Q294" s="3"/>
      <c r="T294" t="s">
        <v>123</v>
      </c>
      <c r="U294" t="s">
        <v>564</v>
      </c>
      <c r="V294">
        <v>5</v>
      </c>
      <c r="W294">
        <v>18</v>
      </c>
      <c r="X294">
        <v>239</v>
      </c>
      <c r="Y294">
        <v>3</v>
      </c>
      <c r="Z294">
        <v>30</v>
      </c>
    </row>
    <row r="295" spans="1:26" x14ac:dyDescent="0.2">
      <c r="A295" t="s">
        <v>117</v>
      </c>
      <c r="B295">
        <v>7</v>
      </c>
      <c r="C295">
        <v>5</v>
      </c>
      <c r="E295">
        <v>253</v>
      </c>
      <c r="G295">
        <v>11</v>
      </c>
      <c r="H295">
        <v>18</v>
      </c>
      <c r="I295">
        <f t="shared" si="64"/>
        <v>294</v>
      </c>
      <c r="J295" t="s">
        <v>564</v>
      </c>
      <c r="M295" s="3"/>
      <c r="N295" s="3"/>
      <c r="O295" s="3"/>
      <c r="P295" s="3"/>
      <c r="Q295" s="3"/>
      <c r="T295" t="s">
        <v>124</v>
      </c>
      <c r="U295" t="s">
        <v>564</v>
      </c>
      <c r="V295">
        <v>8</v>
      </c>
      <c r="W295">
        <v>3</v>
      </c>
      <c r="X295">
        <v>247</v>
      </c>
      <c r="Y295">
        <v>3</v>
      </c>
      <c r="Z295">
        <v>35</v>
      </c>
    </row>
    <row r="296" spans="1:26" x14ac:dyDescent="0.2">
      <c r="A296" t="s">
        <v>118</v>
      </c>
      <c r="B296">
        <v>5</v>
      </c>
      <c r="C296">
        <v>6</v>
      </c>
      <c r="E296">
        <v>245</v>
      </c>
      <c r="G296">
        <v>20</v>
      </c>
      <c r="H296">
        <v>20</v>
      </c>
      <c r="I296">
        <f t="shared" si="64"/>
        <v>296</v>
      </c>
      <c r="J296" t="s">
        <v>564</v>
      </c>
      <c r="M296" s="3"/>
      <c r="N296" s="3"/>
      <c r="O296" s="3"/>
      <c r="P296" s="3"/>
      <c r="Q296" s="3"/>
      <c r="T296" t="s">
        <v>125</v>
      </c>
      <c r="U296" t="s">
        <v>564</v>
      </c>
      <c r="V296">
        <v>5</v>
      </c>
      <c r="W296">
        <v>2</v>
      </c>
      <c r="X296">
        <v>231</v>
      </c>
      <c r="Y296">
        <v>19</v>
      </c>
      <c r="Z296">
        <v>38</v>
      </c>
    </row>
    <row r="297" spans="1:26" x14ac:dyDescent="0.2">
      <c r="A297" t="s">
        <v>119</v>
      </c>
      <c r="B297">
        <v>6</v>
      </c>
      <c r="C297">
        <v>11</v>
      </c>
      <c r="E297">
        <v>226</v>
      </c>
      <c r="G297">
        <v>29</v>
      </c>
      <c r="H297">
        <v>23</v>
      </c>
      <c r="I297">
        <f t="shared" si="64"/>
        <v>295</v>
      </c>
      <c r="J297" t="s">
        <v>564</v>
      </c>
      <c r="M297" s="3"/>
      <c r="N297" s="3"/>
      <c r="O297" s="3"/>
      <c r="P297" s="3"/>
      <c r="Q297" s="3"/>
      <c r="T297" t="s">
        <v>126</v>
      </c>
      <c r="U297" t="s">
        <v>564</v>
      </c>
      <c r="V297">
        <v>6</v>
      </c>
      <c r="W297">
        <v>2</v>
      </c>
      <c r="X297">
        <v>247</v>
      </c>
      <c r="Y297">
        <v>7</v>
      </c>
      <c r="Z297">
        <v>32</v>
      </c>
    </row>
    <row r="298" spans="1:26" x14ac:dyDescent="0.2">
      <c r="A298" t="s">
        <v>120</v>
      </c>
      <c r="B298">
        <v>5</v>
      </c>
      <c r="C298">
        <v>3</v>
      </c>
      <c r="E298">
        <v>254</v>
      </c>
      <c r="G298">
        <v>3</v>
      </c>
      <c r="H298">
        <v>30</v>
      </c>
      <c r="I298">
        <f t="shared" si="64"/>
        <v>295</v>
      </c>
      <c r="J298" t="s">
        <v>564</v>
      </c>
      <c r="M298" s="3"/>
      <c r="N298" s="3"/>
      <c r="O298" s="3"/>
      <c r="P298" s="3"/>
      <c r="Q298" s="3"/>
      <c r="T298" t="s">
        <v>127</v>
      </c>
      <c r="U298" t="s">
        <v>564</v>
      </c>
      <c r="V298">
        <v>5</v>
      </c>
      <c r="W298">
        <v>6</v>
      </c>
      <c r="X298">
        <v>246</v>
      </c>
      <c r="Y298">
        <v>6</v>
      </c>
      <c r="Z298">
        <v>31</v>
      </c>
    </row>
    <row r="299" spans="1:26" x14ac:dyDescent="0.2">
      <c r="A299" t="s">
        <v>121</v>
      </c>
      <c r="B299">
        <v>6</v>
      </c>
      <c r="C299">
        <v>9</v>
      </c>
      <c r="E299">
        <v>246</v>
      </c>
      <c r="G299">
        <v>4</v>
      </c>
      <c r="H299">
        <v>31</v>
      </c>
      <c r="I299">
        <f t="shared" si="64"/>
        <v>296</v>
      </c>
      <c r="J299" t="s">
        <v>564</v>
      </c>
      <c r="M299" s="3"/>
      <c r="N299" s="3"/>
      <c r="O299" s="3"/>
      <c r="P299" s="3"/>
      <c r="Q299" s="3"/>
      <c r="T299" t="s">
        <v>128</v>
      </c>
      <c r="U299" t="s">
        <v>564</v>
      </c>
      <c r="V299">
        <v>5</v>
      </c>
      <c r="W299">
        <v>3</v>
      </c>
      <c r="X299">
        <v>250</v>
      </c>
      <c r="Y299">
        <v>7</v>
      </c>
      <c r="Z299">
        <v>29</v>
      </c>
    </row>
    <row r="300" spans="1:26" x14ac:dyDescent="0.2">
      <c r="A300" t="s">
        <v>122</v>
      </c>
      <c r="B300">
        <v>5</v>
      </c>
      <c r="C300">
        <v>1</v>
      </c>
      <c r="E300">
        <v>254</v>
      </c>
      <c r="G300">
        <v>4</v>
      </c>
      <c r="H300">
        <v>31</v>
      </c>
      <c r="I300">
        <f t="shared" ref="I300:I364" si="66">SUM(B300:H300)</f>
        <v>295</v>
      </c>
      <c r="J300" t="s">
        <v>564</v>
      </c>
      <c r="M300" s="3"/>
      <c r="N300" s="3"/>
      <c r="O300" s="3"/>
      <c r="P300" s="3"/>
      <c r="Q300" s="3"/>
      <c r="T300" t="s">
        <v>129</v>
      </c>
      <c r="U300" t="s">
        <v>564</v>
      </c>
      <c r="V300">
        <v>5</v>
      </c>
      <c r="W300">
        <v>1</v>
      </c>
      <c r="X300">
        <v>250</v>
      </c>
      <c r="Y300">
        <v>5</v>
      </c>
      <c r="Z300">
        <v>32</v>
      </c>
    </row>
    <row r="301" spans="1:26" x14ac:dyDescent="0.2">
      <c r="A301" t="s">
        <v>123</v>
      </c>
      <c r="B301">
        <v>5</v>
      </c>
      <c r="C301">
        <v>18</v>
      </c>
      <c r="E301">
        <v>239</v>
      </c>
      <c r="G301">
        <v>3</v>
      </c>
      <c r="H301">
        <v>30</v>
      </c>
      <c r="I301">
        <f t="shared" si="66"/>
        <v>295</v>
      </c>
      <c r="J301" t="s">
        <v>564</v>
      </c>
      <c r="M301" s="3"/>
      <c r="N301" s="3"/>
      <c r="O301" s="3"/>
      <c r="P301" s="3"/>
      <c r="Q301" s="3"/>
      <c r="T301" t="s">
        <v>130</v>
      </c>
      <c r="U301" t="s">
        <v>564</v>
      </c>
      <c r="V301">
        <v>5</v>
      </c>
      <c r="W301">
        <v>2</v>
      </c>
      <c r="X301">
        <v>252</v>
      </c>
      <c r="Y301">
        <v>5</v>
      </c>
      <c r="Z301">
        <v>30</v>
      </c>
    </row>
    <row r="302" spans="1:26" x14ac:dyDescent="0.2">
      <c r="A302" t="s">
        <v>124</v>
      </c>
      <c r="B302">
        <v>8</v>
      </c>
      <c r="C302">
        <v>3</v>
      </c>
      <c r="E302">
        <v>247</v>
      </c>
      <c r="G302">
        <v>3</v>
      </c>
      <c r="H302">
        <v>35</v>
      </c>
      <c r="I302">
        <f t="shared" si="66"/>
        <v>296</v>
      </c>
      <c r="J302" t="s">
        <v>564</v>
      </c>
      <c r="M302" s="3"/>
      <c r="N302" s="3"/>
      <c r="O302" s="3"/>
      <c r="P302" s="3"/>
      <c r="Q302" s="3"/>
      <c r="T302" t="s">
        <v>131</v>
      </c>
      <c r="U302" t="s">
        <v>564</v>
      </c>
      <c r="V302">
        <v>5</v>
      </c>
      <c r="W302">
        <v>5</v>
      </c>
      <c r="X302">
        <v>249</v>
      </c>
      <c r="Y302">
        <v>5</v>
      </c>
      <c r="Z302">
        <v>30</v>
      </c>
    </row>
    <row r="303" spans="1:26" x14ac:dyDescent="0.2">
      <c r="A303" t="s">
        <v>125</v>
      </c>
      <c r="B303">
        <v>5</v>
      </c>
      <c r="C303">
        <v>2</v>
      </c>
      <c r="E303">
        <v>231</v>
      </c>
      <c r="G303">
        <v>19</v>
      </c>
      <c r="H303">
        <v>38</v>
      </c>
      <c r="I303">
        <f t="shared" si="66"/>
        <v>295</v>
      </c>
      <c r="J303" t="s">
        <v>564</v>
      </c>
      <c r="M303" s="3"/>
      <c r="N303" s="3"/>
      <c r="O303" s="3"/>
      <c r="P303" s="3"/>
      <c r="Q303" s="3"/>
      <c r="T303" t="s">
        <v>132</v>
      </c>
      <c r="U303" t="s">
        <v>564</v>
      </c>
      <c r="V303">
        <v>4</v>
      </c>
      <c r="W303">
        <v>6</v>
      </c>
      <c r="X303">
        <v>257</v>
      </c>
      <c r="Y303">
        <v>9</v>
      </c>
      <c r="Z303">
        <v>19</v>
      </c>
    </row>
    <row r="304" spans="1:26" x14ac:dyDescent="0.2">
      <c r="A304" t="s">
        <v>126</v>
      </c>
      <c r="B304">
        <v>6</v>
      </c>
      <c r="C304">
        <v>2</v>
      </c>
      <c r="E304">
        <v>247</v>
      </c>
      <c r="G304">
        <v>7</v>
      </c>
      <c r="H304">
        <v>32</v>
      </c>
      <c r="I304">
        <f t="shared" si="66"/>
        <v>294</v>
      </c>
      <c r="J304" t="s">
        <v>564</v>
      </c>
      <c r="M304" s="3"/>
      <c r="N304" s="3"/>
      <c r="O304" s="3"/>
      <c r="P304" s="3"/>
      <c r="Q304" s="3"/>
      <c r="T304" t="s">
        <v>133</v>
      </c>
      <c r="U304" t="s">
        <v>564</v>
      </c>
      <c r="V304">
        <v>5</v>
      </c>
      <c r="W304">
        <v>2</v>
      </c>
      <c r="X304">
        <v>250</v>
      </c>
      <c r="Y304">
        <v>5</v>
      </c>
      <c r="Z304">
        <v>33</v>
      </c>
    </row>
    <row r="305" spans="1:26" x14ac:dyDescent="0.2">
      <c r="A305" t="s">
        <v>127</v>
      </c>
      <c r="B305">
        <v>5</v>
      </c>
      <c r="C305">
        <v>6</v>
      </c>
      <c r="E305">
        <v>246</v>
      </c>
      <c r="G305">
        <v>6</v>
      </c>
      <c r="H305">
        <v>31</v>
      </c>
      <c r="I305">
        <f t="shared" si="66"/>
        <v>294</v>
      </c>
      <c r="J305" t="s">
        <v>564</v>
      </c>
      <c r="M305" s="3"/>
      <c r="N305" s="3"/>
      <c r="O305" s="3"/>
      <c r="P305" s="3"/>
      <c r="Q305" s="3"/>
      <c r="T305" t="s">
        <v>134</v>
      </c>
      <c r="U305" t="s">
        <v>564</v>
      </c>
      <c r="V305">
        <v>6</v>
      </c>
      <c r="W305">
        <v>5</v>
      </c>
      <c r="X305">
        <v>228</v>
      </c>
      <c r="Y305">
        <v>22</v>
      </c>
      <c r="Z305">
        <v>34</v>
      </c>
    </row>
    <row r="306" spans="1:26" x14ac:dyDescent="0.2">
      <c r="A306" t="s">
        <v>128</v>
      </c>
      <c r="B306">
        <v>5</v>
      </c>
      <c r="C306">
        <v>3</v>
      </c>
      <c r="E306">
        <v>250</v>
      </c>
      <c r="G306">
        <v>7</v>
      </c>
      <c r="H306">
        <v>29</v>
      </c>
      <c r="I306">
        <f t="shared" si="66"/>
        <v>294</v>
      </c>
      <c r="J306" t="s">
        <v>564</v>
      </c>
      <c r="M306" s="3"/>
      <c r="N306" s="3"/>
      <c r="O306" s="3"/>
      <c r="P306" s="3"/>
      <c r="Q306" s="3"/>
      <c r="T306" t="s">
        <v>135</v>
      </c>
      <c r="U306" t="s">
        <v>564</v>
      </c>
      <c r="V306">
        <v>5</v>
      </c>
      <c r="W306">
        <v>4</v>
      </c>
      <c r="X306">
        <v>252</v>
      </c>
      <c r="Y306">
        <v>3</v>
      </c>
      <c r="Z306">
        <v>32</v>
      </c>
    </row>
    <row r="307" spans="1:26" x14ac:dyDescent="0.2">
      <c r="A307" t="s">
        <v>129</v>
      </c>
      <c r="B307">
        <v>5</v>
      </c>
      <c r="C307">
        <v>1</v>
      </c>
      <c r="E307">
        <v>250</v>
      </c>
      <c r="G307">
        <v>5</v>
      </c>
      <c r="H307">
        <v>32</v>
      </c>
      <c r="I307">
        <f t="shared" si="66"/>
        <v>293</v>
      </c>
      <c r="J307" t="s">
        <v>564</v>
      </c>
      <c r="M307" s="3"/>
      <c r="N307" s="3"/>
      <c r="O307" s="3"/>
      <c r="P307" s="3"/>
      <c r="Q307" s="3"/>
      <c r="T307" t="s">
        <v>136</v>
      </c>
      <c r="U307" t="s">
        <v>564</v>
      </c>
      <c r="V307">
        <v>6</v>
      </c>
      <c r="W307">
        <v>3</v>
      </c>
      <c r="X307">
        <v>250</v>
      </c>
      <c r="Y307">
        <v>4</v>
      </c>
      <c r="Z307">
        <v>33</v>
      </c>
    </row>
    <row r="308" spans="1:26" x14ac:dyDescent="0.2">
      <c r="A308" t="s">
        <v>130</v>
      </c>
      <c r="B308">
        <v>5</v>
      </c>
      <c r="C308">
        <v>2</v>
      </c>
      <c r="E308">
        <v>252</v>
      </c>
      <c r="G308">
        <v>5</v>
      </c>
      <c r="H308">
        <v>30</v>
      </c>
      <c r="I308">
        <f t="shared" si="66"/>
        <v>294</v>
      </c>
      <c r="J308" t="s">
        <v>564</v>
      </c>
      <c r="M308" s="3"/>
      <c r="N308" s="3"/>
      <c r="O308" s="3"/>
      <c r="P308" s="3"/>
      <c r="Q308" s="3"/>
      <c r="T308" t="s">
        <v>137</v>
      </c>
      <c r="U308" t="s">
        <v>564</v>
      </c>
      <c r="V308">
        <v>5</v>
      </c>
      <c r="W308">
        <v>17</v>
      </c>
      <c r="X308">
        <v>232</v>
      </c>
      <c r="Y308">
        <v>6</v>
      </c>
      <c r="Z308">
        <v>30</v>
      </c>
    </row>
    <row r="309" spans="1:26" x14ac:dyDescent="0.2">
      <c r="A309" t="s">
        <v>131</v>
      </c>
      <c r="B309">
        <v>5</v>
      </c>
      <c r="C309">
        <v>5</v>
      </c>
      <c r="E309">
        <v>249</v>
      </c>
      <c r="G309">
        <v>5</v>
      </c>
      <c r="H309">
        <v>30</v>
      </c>
      <c r="I309">
        <f t="shared" si="66"/>
        <v>294</v>
      </c>
      <c r="J309" t="s">
        <v>564</v>
      </c>
      <c r="M309" s="3"/>
      <c r="N309" s="3"/>
      <c r="O309" s="3"/>
      <c r="P309" s="3"/>
      <c r="Q309" s="3"/>
      <c r="T309" t="s">
        <v>138</v>
      </c>
      <c r="U309" t="s">
        <v>564</v>
      </c>
      <c r="V309">
        <v>4</v>
      </c>
      <c r="W309">
        <v>17</v>
      </c>
      <c r="X309">
        <v>239</v>
      </c>
      <c r="Y309">
        <v>3</v>
      </c>
      <c r="Z309">
        <v>31</v>
      </c>
    </row>
    <row r="310" spans="1:26" x14ac:dyDescent="0.2">
      <c r="A310" t="s">
        <v>132</v>
      </c>
      <c r="B310">
        <v>4</v>
      </c>
      <c r="C310">
        <v>6</v>
      </c>
      <c r="E310">
        <v>257</v>
      </c>
      <c r="G310">
        <v>9</v>
      </c>
      <c r="H310">
        <v>19</v>
      </c>
      <c r="I310">
        <f t="shared" si="66"/>
        <v>295</v>
      </c>
      <c r="J310" t="s">
        <v>564</v>
      </c>
      <c r="M310" s="3"/>
      <c r="N310" s="3"/>
      <c r="O310" s="3"/>
      <c r="P310" s="3"/>
      <c r="Q310" s="3"/>
      <c r="T310" t="s">
        <v>139</v>
      </c>
      <c r="U310" t="s">
        <v>564</v>
      </c>
      <c r="V310">
        <v>4</v>
      </c>
      <c r="W310">
        <v>12</v>
      </c>
      <c r="X310">
        <v>243</v>
      </c>
      <c r="Y310">
        <v>5</v>
      </c>
      <c r="Z310">
        <v>32</v>
      </c>
    </row>
    <row r="311" spans="1:26" x14ac:dyDescent="0.2">
      <c r="A311" t="s">
        <v>133</v>
      </c>
      <c r="B311">
        <v>5</v>
      </c>
      <c r="C311">
        <v>2</v>
      </c>
      <c r="E311">
        <v>250</v>
      </c>
      <c r="G311">
        <v>5</v>
      </c>
      <c r="H311">
        <v>33</v>
      </c>
      <c r="I311">
        <f t="shared" si="66"/>
        <v>295</v>
      </c>
      <c r="J311" t="s">
        <v>564</v>
      </c>
      <c r="M311" s="3"/>
      <c r="N311" s="3"/>
      <c r="O311" s="3"/>
      <c r="P311" s="3"/>
      <c r="Q311" s="3"/>
      <c r="T311" t="s">
        <v>140</v>
      </c>
      <c r="U311" t="s">
        <v>564</v>
      </c>
      <c r="V311">
        <v>6</v>
      </c>
      <c r="W311">
        <v>4</v>
      </c>
      <c r="X311">
        <v>241</v>
      </c>
      <c r="Y311">
        <v>10</v>
      </c>
      <c r="Z311">
        <v>35</v>
      </c>
    </row>
    <row r="312" spans="1:26" x14ac:dyDescent="0.2">
      <c r="A312" t="s">
        <v>134</v>
      </c>
      <c r="B312">
        <v>6</v>
      </c>
      <c r="C312">
        <v>5</v>
      </c>
      <c r="E312">
        <v>228</v>
      </c>
      <c r="G312">
        <v>22</v>
      </c>
      <c r="H312">
        <v>34</v>
      </c>
      <c r="I312">
        <f t="shared" si="66"/>
        <v>295</v>
      </c>
      <c r="J312" t="s">
        <v>564</v>
      </c>
      <c r="M312" s="3"/>
      <c r="N312" s="3"/>
      <c r="O312" s="3"/>
      <c r="P312" s="3"/>
      <c r="Q312" s="3"/>
      <c r="T312" t="s">
        <v>141</v>
      </c>
      <c r="U312" t="s">
        <v>564</v>
      </c>
      <c r="V312">
        <v>5</v>
      </c>
      <c r="W312">
        <v>7</v>
      </c>
      <c r="X312">
        <v>247</v>
      </c>
      <c r="Y312">
        <v>4</v>
      </c>
      <c r="Z312">
        <v>31</v>
      </c>
    </row>
    <row r="313" spans="1:26" x14ac:dyDescent="0.2">
      <c r="A313" t="s">
        <v>135</v>
      </c>
      <c r="B313">
        <v>5</v>
      </c>
      <c r="C313">
        <v>4</v>
      </c>
      <c r="E313">
        <v>252</v>
      </c>
      <c r="G313">
        <v>3</v>
      </c>
      <c r="H313">
        <v>32</v>
      </c>
      <c r="I313">
        <f t="shared" si="66"/>
        <v>296</v>
      </c>
      <c r="J313" t="s">
        <v>564</v>
      </c>
      <c r="M313" s="3"/>
      <c r="N313" s="3"/>
      <c r="O313" s="3"/>
      <c r="P313" s="3"/>
      <c r="Q313" s="3"/>
      <c r="T313" t="s">
        <v>142</v>
      </c>
      <c r="U313" t="s">
        <v>564</v>
      </c>
      <c r="V313">
        <v>4</v>
      </c>
      <c r="W313">
        <v>4</v>
      </c>
      <c r="X313">
        <v>249</v>
      </c>
      <c r="Y313">
        <v>6</v>
      </c>
      <c r="Z313">
        <v>33</v>
      </c>
    </row>
    <row r="314" spans="1:26" x14ac:dyDescent="0.2">
      <c r="A314" t="s">
        <v>136</v>
      </c>
      <c r="B314">
        <v>6</v>
      </c>
      <c r="C314">
        <v>3</v>
      </c>
      <c r="E314">
        <v>250</v>
      </c>
      <c r="G314">
        <v>4</v>
      </c>
      <c r="H314">
        <v>33</v>
      </c>
      <c r="I314">
        <f t="shared" si="66"/>
        <v>296</v>
      </c>
      <c r="J314" t="s">
        <v>564</v>
      </c>
      <c r="M314" s="3"/>
      <c r="N314" s="3"/>
      <c r="O314" s="3"/>
      <c r="P314" s="3"/>
      <c r="Q314" s="3"/>
      <c r="T314" t="s">
        <v>143</v>
      </c>
      <c r="U314" t="s">
        <v>564</v>
      </c>
      <c r="V314">
        <v>5</v>
      </c>
      <c r="W314">
        <v>5</v>
      </c>
      <c r="X314">
        <v>250</v>
      </c>
      <c r="Y314">
        <v>3</v>
      </c>
      <c r="Z314">
        <v>33</v>
      </c>
    </row>
    <row r="315" spans="1:26" x14ac:dyDescent="0.2">
      <c r="A315" t="s">
        <v>137</v>
      </c>
      <c r="B315">
        <v>5</v>
      </c>
      <c r="C315">
        <v>17</v>
      </c>
      <c r="E315">
        <v>232</v>
      </c>
      <c r="G315">
        <v>6</v>
      </c>
      <c r="H315">
        <v>30</v>
      </c>
      <c r="I315">
        <f t="shared" si="66"/>
        <v>290</v>
      </c>
      <c r="J315" t="s">
        <v>564</v>
      </c>
      <c r="M315" s="3"/>
      <c r="N315" s="3"/>
      <c r="O315" s="3"/>
      <c r="P315" s="3"/>
      <c r="Q315" s="3"/>
      <c r="T315" t="s">
        <v>144</v>
      </c>
      <c r="U315" t="s">
        <v>564</v>
      </c>
      <c r="V315">
        <v>4</v>
      </c>
      <c r="W315">
        <v>6</v>
      </c>
      <c r="X315">
        <v>198</v>
      </c>
      <c r="Y315">
        <v>40</v>
      </c>
      <c r="Z315">
        <v>47</v>
      </c>
    </row>
    <row r="316" spans="1:26" x14ac:dyDescent="0.2">
      <c r="A316" t="s">
        <v>138</v>
      </c>
      <c r="B316">
        <v>4</v>
      </c>
      <c r="C316">
        <v>17</v>
      </c>
      <c r="E316">
        <v>239</v>
      </c>
      <c r="G316">
        <v>3</v>
      </c>
      <c r="H316">
        <v>31</v>
      </c>
      <c r="I316">
        <f t="shared" si="66"/>
        <v>294</v>
      </c>
      <c r="J316" t="s">
        <v>564</v>
      </c>
      <c r="M316" s="3"/>
      <c r="N316" s="3"/>
      <c r="O316" s="3"/>
      <c r="P316" s="3"/>
      <c r="Q316" s="3"/>
      <c r="T316" t="s">
        <v>145</v>
      </c>
      <c r="U316" t="s">
        <v>564</v>
      </c>
      <c r="V316">
        <v>4</v>
      </c>
      <c r="W316">
        <v>8</v>
      </c>
      <c r="X316">
        <v>228</v>
      </c>
      <c r="Y316">
        <v>12</v>
      </c>
      <c r="Z316">
        <v>37</v>
      </c>
    </row>
    <row r="317" spans="1:26" x14ac:dyDescent="0.2">
      <c r="A317" t="s">
        <v>139</v>
      </c>
      <c r="B317">
        <v>4</v>
      </c>
      <c r="C317">
        <v>12</v>
      </c>
      <c r="E317">
        <v>243</v>
      </c>
      <c r="G317">
        <v>5</v>
      </c>
      <c r="H317">
        <v>32</v>
      </c>
      <c r="I317">
        <f t="shared" si="66"/>
        <v>296</v>
      </c>
      <c r="J317" t="s">
        <v>564</v>
      </c>
      <c r="M317" s="3"/>
      <c r="N317" s="3"/>
      <c r="O317" s="3"/>
      <c r="P317" s="3"/>
      <c r="Q317" s="3"/>
      <c r="T317" t="s">
        <v>146</v>
      </c>
      <c r="U317" t="s">
        <v>564</v>
      </c>
      <c r="V317">
        <v>4</v>
      </c>
      <c r="W317">
        <v>6</v>
      </c>
      <c r="X317">
        <v>248</v>
      </c>
      <c r="Y317">
        <v>5</v>
      </c>
      <c r="Z317">
        <v>33</v>
      </c>
    </row>
    <row r="318" spans="1:26" x14ac:dyDescent="0.2">
      <c r="A318" t="s">
        <v>140</v>
      </c>
      <c r="B318">
        <v>6</v>
      </c>
      <c r="C318">
        <v>4</v>
      </c>
      <c r="E318">
        <v>241</v>
      </c>
      <c r="G318">
        <v>10</v>
      </c>
      <c r="H318">
        <v>35</v>
      </c>
      <c r="I318">
        <f t="shared" si="66"/>
        <v>296</v>
      </c>
      <c r="J318" t="s">
        <v>564</v>
      </c>
      <c r="M318" s="3"/>
      <c r="N318" s="3"/>
      <c r="O318" s="3"/>
      <c r="P318" s="3"/>
      <c r="Q318" s="3"/>
      <c r="T318" t="s">
        <v>147</v>
      </c>
      <c r="U318" t="s">
        <v>564</v>
      </c>
      <c r="V318">
        <v>6</v>
      </c>
      <c r="W318">
        <v>5</v>
      </c>
      <c r="X318">
        <v>246</v>
      </c>
      <c r="Y318">
        <v>3</v>
      </c>
      <c r="Z318">
        <v>33</v>
      </c>
    </row>
    <row r="319" spans="1:26" x14ac:dyDescent="0.2">
      <c r="A319" t="s">
        <v>141</v>
      </c>
      <c r="B319">
        <v>5</v>
      </c>
      <c r="C319">
        <v>7</v>
      </c>
      <c r="E319">
        <v>247</v>
      </c>
      <c r="G319">
        <v>4</v>
      </c>
      <c r="H319">
        <v>31</v>
      </c>
      <c r="I319">
        <f t="shared" si="66"/>
        <v>294</v>
      </c>
      <c r="J319" t="s">
        <v>564</v>
      </c>
      <c r="M319" s="3"/>
      <c r="N319" s="3"/>
      <c r="O319" s="3"/>
      <c r="P319" s="3"/>
      <c r="Q319" s="3"/>
      <c r="T319" t="s">
        <v>148</v>
      </c>
      <c r="U319" t="s">
        <v>564</v>
      </c>
      <c r="V319">
        <v>4</v>
      </c>
      <c r="W319">
        <v>6</v>
      </c>
      <c r="X319">
        <v>243</v>
      </c>
      <c r="Y319">
        <v>9</v>
      </c>
      <c r="Z319">
        <v>33</v>
      </c>
    </row>
    <row r="320" spans="1:26" x14ac:dyDescent="0.2">
      <c r="A320" t="s">
        <v>142</v>
      </c>
      <c r="B320">
        <v>4</v>
      </c>
      <c r="C320">
        <v>4</v>
      </c>
      <c r="E320">
        <v>249</v>
      </c>
      <c r="G320">
        <v>6</v>
      </c>
      <c r="H320">
        <v>33</v>
      </c>
      <c r="I320">
        <f t="shared" si="66"/>
        <v>296</v>
      </c>
      <c r="J320" t="s">
        <v>564</v>
      </c>
      <c r="M320" s="3"/>
      <c r="N320" s="3"/>
      <c r="O320" s="3"/>
      <c r="P320" s="3"/>
      <c r="Q320" s="3"/>
    </row>
    <row r="321" spans="1:26" x14ac:dyDescent="0.2">
      <c r="A321" t="s">
        <v>143</v>
      </c>
      <c r="B321">
        <v>5</v>
      </c>
      <c r="C321">
        <v>5</v>
      </c>
      <c r="E321">
        <v>250</v>
      </c>
      <c r="G321">
        <v>3</v>
      </c>
      <c r="H321">
        <v>33</v>
      </c>
      <c r="I321">
        <f t="shared" si="66"/>
        <v>296</v>
      </c>
      <c r="J321" t="s">
        <v>564</v>
      </c>
      <c r="M321" s="3"/>
      <c r="N321" s="3"/>
      <c r="O321" s="3"/>
      <c r="P321" s="3"/>
      <c r="Q321" s="3"/>
    </row>
    <row r="322" spans="1:26" x14ac:dyDescent="0.2">
      <c r="A322" t="s">
        <v>144</v>
      </c>
      <c r="B322">
        <v>4</v>
      </c>
      <c r="C322">
        <v>6</v>
      </c>
      <c r="E322">
        <v>198</v>
      </c>
      <c r="G322">
        <v>40</v>
      </c>
      <c r="H322">
        <v>47</v>
      </c>
      <c r="I322">
        <f t="shared" si="66"/>
        <v>295</v>
      </c>
      <c r="J322" t="s">
        <v>564</v>
      </c>
      <c r="M322" s="3"/>
      <c r="N322" s="3"/>
      <c r="O322" s="3"/>
      <c r="P322" s="3"/>
      <c r="Q322" s="3"/>
      <c r="T322" t="s">
        <v>149</v>
      </c>
      <c r="U322" t="s">
        <v>565</v>
      </c>
      <c r="V322">
        <v>7</v>
      </c>
      <c r="W322">
        <v>8</v>
      </c>
      <c r="X322">
        <v>242</v>
      </c>
      <c r="Y322">
        <v>9</v>
      </c>
      <c r="Z322">
        <v>18</v>
      </c>
    </row>
    <row r="323" spans="1:26" x14ac:dyDescent="0.2">
      <c r="A323" t="s">
        <v>145</v>
      </c>
      <c r="B323">
        <v>4</v>
      </c>
      <c r="C323">
        <v>8</v>
      </c>
      <c r="E323">
        <v>228</v>
      </c>
      <c r="G323">
        <v>12</v>
      </c>
      <c r="H323">
        <v>37</v>
      </c>
      <c r="I323">
        <f t="shared" si="66"/>
        <v>289</v>
      </c>
      <c r="J323" t="s">
        <v>564</v>
      </c>
      <c r="M323" s="3"/>
      <c r="N323" s="3"/>
      <c r="O323" s="3"/>
      <c r="P323" s="3"/>
      <c r="Q323" s="3"/>
      <c r="T323" t="s">
        <v>150</v>
      </c>
      <c r="U323" t="s">
        <v>565</v>
      </c>
      <c r="V323">
        <v>5</v>
      </c>
      <c r="W323">
        <v>5</v>
      </c>
      <c r="X323">
        <v>258</v>
      </c>
      <c r="Y323">
        <v>8</v>
      </c>
      <c r="Z323">
        <v>17</v>
      </c>
    </row>
    <row r="324" spans="1:26" x14ac:dyDescent="0.2">
      <c r="A324" t="s">
        <v>146</v>
      </c>
      <c r="B324">
        <v>4</v>
      </c>
      <c r="C324">
        <v>6</v>
      </c>
      <c r="E324">
        <v>248</v>
      </c>
      <c r="G324">
        <v>5</v>
      </c>
      <c r="H324">
        <v>33</v>
      </c>
      <c r="I324">
        <f t="shared" si="66"/>
        <v>296</v>
      </c>
      <c r="J324" t="s">
        <v>564</v>
      </c>
      <c r="M324" s="3"/>
      <c r="N324" s="3"/>
      <c r="O324" s="3"/>
      <c r="P324" s="3"/>
      <c r="Q324" s="3"/>
      <c r="T324" t="s">
        <v>151</v>
      </c>
      <c r="U324" t="s">
        <v>565</v>
      </c>
      <c r="V324">
        <v>5</v>
      </c>
      <c r="W324">
        <v>5</v>
      </c>
      <c r="X324">
        <v>263</v>
      </c>
      <c r="Y324">
        <v>6</v>
      </c>
      <c r="Z324">
        <v>17</v>
      </c>
    </row>
    <row r="325" spans="1:26" x14ac:dyDescent="0.2">
      <c r="A325" t="s">
        <v>147</v>
      </c>
      <c r="B325">
        <v>6</v>
      </c>
      <c r="C325">
        <v>5</v>
      </c>
      <c r="E325">
        <v>246</v>
      </c>
      <c r="G325">
        <v>3</v>
      </c>
      <c r="H325">
        <v>33</v>
      </c>
      <c r="I325">
        <f t="shared" si="66"/>
        <v>293</v>
      </c>
      <c r="J325" t="s">
        <v>564</v>
      </c>
      <c r="M325" s="3"/>
      <c r="N325" s="3"/>
      <c r="O325" s="3"/>
      <c r="P325" s="3"/>
      <c r="Q325" s="3"/>
      <c r="T325" t="s">
        <v>152</v>
      </c>
      <c r="U325" t="s">
        <v>565</v>
      </c>
      <c r="V325">
        <v>4</v>
      </c>
      <c r="W325">
        <v>4</v>
      </c>
      <c r="X325">
        <v>264</v>
      </c>
      <c r="Y325">
        <v>6</v>
      </c>
      <c r="Z325">
        <v>17</v>
      </c>
    </row>
    <row r="326" spans="1:26" x14ac:dyDescent="0.2">
      <c r="A326" t="s">
        <v>148</v>
      </c>
      <c r="B326">
        <v>4</v>
      </c>
      <c r="C326">
        <v>6</v>
      </c>
      <c r="E326">
        <v>243</v>
      </c>
      <c r="G326">
        <v>9</v>
      </c>
      <c r="H326">
        <v>33</v>
      </c>
      <c r="I326">
        <f t="shared" si="66"/>
        <v>295</v>
      </c>
      <c r="J326" t="s">
        <v>564</v>
      </c>
      <c r="M326" s="3"/>
      <c r="N326" s="3"/>
      <c r="O326" s="3"/>
      <c r="P326" s="3"/>
      <c r="Q326" s="3"/>
      <c r="T326" t="s">
        <v>153</v>
      </c>
      <c r="U326" t="s">
        <v>565</v>
      </c>
      <c r="V326">
        <v>6</v>
      </c>
      <c r="W326">
        <v>4</v>
      </c>
      <c r="X326">
        <v>260</v>
      </c>
      <c r="Y326">
        <v>5</v>
      </c>
      <c r="Z326">
        <v>18</v>
      </c>
    </row>
    <row r="327" spans="1:26" x14ac:dyDescent="0.2">
      <c r="A327" s="1" t="s">
        <v>566</v>
      </c>
      <c r="B327" s="1">
        <f>SUM(B314:B326)</f>
        <v>61</v>
      </c>
      <c r="C327" s="1">
        <f t="shared" ref="C327:H327" si="67">SUM(C314:C326)</f>
        <v>100</v>
      </c>
      <c r="D327" s="1"/>
      <c r="E327" s="1">
        <f t="shared" si="67"/>
        <v>3114</v>
      </c>
      <c r="F327" s="1"/>
      <c r="G327" s="1">
        <f t="shared" si="67"/>
        <v>110</v>
      </c>
      <c r="H327" s="1">
        <f t="shared" si="67"/>
        <v>441</v>
      </c>
      <c r="I327" s="1">
        <f t="shared" si="66"/>
        <v>3826</v>
      </c>
      <c r="J327" s="1" t="s">
        <v>564</v>
      </c>
      <c r="M327" s="3"/>
      <c r="N327" s="3"/>
      <c r="O327" s="3"/>
      <c r="P327" s="3"/>
      <c r="Q327" s="3"/>
      <c r="T327" t="s">
        <v>154</v>
      </c>
      <c r="U327" t="s">
        <v>565</v>
      </c>
      <c r="V327">
        <v>8</v>
      </c>
      <c r="W327">
        <v>4</v>
      </c>
      <c r="X327">
        <v>250</v>
      </c>
      <c r="Y327">
        <v>8</v>
      </c>
      <c r="Z327">
        <v>22</v>
      </c>
    </row>
    <row r="328" spans="1:26" x14ac:dyDescent="0.2">
      <c r="A328" s="1"/>
      <c r="B328" s="15">
        <f>B327/I327</f>
        <v>1.5943544171458442E-2</v>
      </c>
      <c r="C328" s="15">
        <f>C327/I327</f>
        <v>2.6136957658128592E-2</v>
      </c>
      <c r="D328" s="15"/>
      <c r="E328" s="15">
        <f>E327/I327</f>
        <v>0.81390486147412444</v>
      </c>
      <c r="F328" s="15"/>
      <c r="G328" s="15">
        <f>G327/I327</f>
        <v>2.8750653423941452E-2</v>
      </c>
      <c r="H328" s="15">
        <f>H327/I327</f>
        <v>0.1152639832723471</v>
      </c>
      <c r="I328" s="1"/>
      <c r="J328" s="1"/>
      <c r="M328" s="3"/>
      <c r="N328" s="3"/>
      <c r="O328" s="3"/>
      <c r="P328" s="3"/>
      <c r="Q328" s="3"/>
      <c r="T328" t="s">
        <v>155</v>
      </c>
      <c r="U328" t="s">
        <v>565</v>
      </c>
      <c r="V328">
        <v>8</v>
      </c>
      <c r="W328">
        <v>3</v>
      </c>
      <c r="X328">
        <v>250</v>
      </c>
      <c r="Y328">
        <v>4</v>
      </c>
      <c r="Z328">
        <v>30</v>
      </c>
    </row>
    <row r="329" spans="1:26" ht="51" x14ac:dyDescent="0.2">
      <c r="A329" t="s">
        <v>149</v>
      </c>
      <c r="B329">
        <v>7</v>
      </c>
      <c r="C329">
        <v>8</v>
      </c>
      <c r="E329">
        <v>242</v>
      </c>
      <c r="G329">
        <v>9</v>
      </c>
      <c r="H329">
        <v>18</v>
      </c>
      <c r="I329">
        <f t="shared" si="66"/>
        <v>284</v>
      </c>
      <c r="J329" t="s">
        <v>565</v>
      </c>
      <c r="K329" t="s">
        <v>583</v>
      </c>
      <c r="L329" t="s">
        <v>625</v>
      </c>
      <c r="M329" s="4" t="s">
        <v>0</v>
      </c>
      <c r="N329" s="4" t="s">
        <v>1</v>
      </c>
      <c r="O329" s="4" t="s">
        <v>2</v>
      </c>
      <c r="P329" s="4" t="s">
        <v>3</v>
      </c>
      <c r="Q329" s="4" t="s">
        <v>4</v>
      </c>
      <c r="T329" t="s">
        <v>156</v>
      </c>
      <c r="U329" t="s">
        <v>565</v>
      </c>
      <c r="V329">
        <v>5</v>
      </c>
      <c r="W329">
        <v>8</v>
      </c>
      <c r="X329">
        <v>244</v>
      </c>
      <c r="Y329">
        <v>8</v>
      </c>
      <c r="Z329">
        <v>31</v>
      </c>
    </row>
    <row r="330" spans="1:26" x14ac:dyDescent="0.2">
      <c r="A330" t="s">
        <v>150</v>
      </c>
      <c r="B330">
        <v>5</v>
      </c>
      <c r="C330">
        <v>5</v>
      </c>
      <c r="E330">
        <v>258</v>
      </c>
      <c r="G330">
        <v>8</v>
      </c>
      <c r="H330">
        <v>17</v>
      </c>
      <c r="I330">
        <f t="shared" si="66"/>
        <v>293</v>
      </c>
      <c r="J330" t="s">
        <v>565</v>
      </c>
      <c r="K330" t="s">
        <v>198</v>
      </c>
      <c r="L330" s="3">
        <f>SUM(M330:N330)</f>
        <v>13.583333333333332</v>
      </c>
      <c r="M330" s="3">
        <f>AVERAGE(B329:B376)</f>
        <v>5.833333333333333</v>
      </c>
      <c r="N330" s="3">
        <f>AVERAGE(C329:C376)</f>
        <v>7.75</v>
      </c>
      <c r="O330" s="3">
        <f>AVERAGE(E329:E376)</f>
        <v>242.02083333333334</v>
      </c>
      <c r="P330" s="3">
        <f>AVERAGE(G329:G376)</f>
        <v>9.2291666666666661</v>
      </c>
      <c r="Q330" s="3">
        <f>AVERAGE(H329:H376)</f>
        <v>29.104166666666668</v>
      </c>
      <c r="R330" s="3">
        <f>SUM(P330:Q330)</f>
        <v>38.333333333333336</v>
      </c>
      <c r="T330" t="s">
        <v>157</v>
      </c>
      <c r="U330" t="s">
        <v>565</v>
      </c>
      <c r="V330">
        <v>5</v>
      </c>
      <c r="W330">
        <v>3</v>
      </c>
      <c r="X330">
        <v>244</v>
      </c>
      <c r="Y330">
        <v>8</v>
      </c>
      <c r="Z330">
        <v>31</v>
      </c>
    </row>
    <row r="331" spans="1:26" x14ac:dyDescent="0.2">
      <c r="A331" t="s">
        <v>151</v>
      </c>
      <c r="B331">
        <v>5</v>
      </c>
      <c r="C331">
        <v>5</v>
      </c>
      <c r="E331">
        <v>263</v>
      </c>
      <c r="G331">
        <v>6</v>
      </c>
      <c r="H331">
        <v>17</v>
      </c>
      <c r="I331">
        <f t="shared" si="66"/>
        <v>296</v>
      </c>
      <c r="J331" t="s">
        <v>565</v>
      </c>
      <c r="K331" t="s">
        <v>199</v>
      </c>
      <c r="M331" s="3">
        <f>STDEV(B329:B376)</f>
        <v>2.1070634333253326</v>
      </c>
      <c r="N331" s="3">
        <f>STDEV(C329:C376)</f>
        <v>7.888855592111665</v>
      </c>
      <c r="O331" s="3">
        <f>STDEV(E329:E376)</f>
        <v>13.382251795589838</v>
      </c>
      <c r="P331" s="3">
        <f>STDEV(G329:G376)</f>
        <v>7.0234851727352003</v>
      </c>
      <c r="Q331" s="3">
        <f>STDEV(H329:H376)</f>
        <v>6.6564305281349156</v>
      </c>
      <c r="T331" t="s">
        <v>158</v>
      </c>
      <c r="U331" t="s">
        <v>565</v>
      </c>
      <c r="V331">
        <v>11</v>
      </c>
      <c r="W331">
        <v>35</v>
      </c>
      <c r="X331">
        <v>206</v>
      </c>
      <c r="Y331">
        <v>11</v>
      </c>
      <c r="Z331">
        <v>32</v>
      </c>
    </row>
    <row r="332" spans="1:26" x14ac:dyDescent="0.2">
      <c r="A332" t="s">
        <v>152</v>
      </c>
      <c r="B332">
        <v>4</v>
      </c>
      <c r="C332">
        <v>4</v>
      </c>
      <c r="E332">
        <v>264</v>
      </c>
      <c r="G332">
        <v>6</v>
      </c>
      <c r="H332">
        <v>17</v>
      </c>
      <c r="I332">
        <f t="shared" si="66"/>
        <v>295</v>
      </c>
      <c r="J332" t="s">
        <v>565</v>
      </c>
      <c r="K332" t="s">
        <v>570</v>
      </c>
      <c r="M332" s="3"/>
      <c r="N332" s="3"/>
      <c r="O332" s="3"/>
      <c r="P332" s="3"/>
      <c r="Q332" s="3"/>
      <c r="T332" t="s">
        <v>159</v>
      </c>
      <c r="U332" t="s">
        <v>565</v>
      </c>
      <c r="V332">
        <v>4</v>
      </c>
      <c r="W332">
        <v>3</v>
      </c>
      <c r="X332">
        <v>205</v>
      </c>
      <c r="Y332">
        <v>40</v>
      </c>
      <c r="Z332">
        <v>42</v>
      </c>
    </row>
    <row r="333" spans="1:26" x14ac:dyDescent="0.2">
      <c r="A333" t="s">
        <v>153</v>
      </c>
      <c r="B333">
        <v>6</v>
      </c>
      <c r="C333">
        <v>4</v>
      </c>
      <c r="E333">
        <v>260</v>
      </c>
      <c r="G333">
        <v>5</v>
      </c>
      <c r="H333">
        <v>18</v>
      </c>
      <c r="I333">
        <f t="shared" si="66"/>
        <v>293</v>
      </c>
      <c r="J333" t="s">
        <v>565</v>
      </c>
      <c r="M333" s="3"/>
      <c r="N333" s="3"/>
      <c r="O333" s="3"/>
      <c r="P333" s="3"/>
      <c r="Q333" s="3"/>
      <c r="T333" t="s">
        <v>160</v>
      </c>
      <c r="U333" t="s">
        <v>565</v>
      </c>
      <c r="V333">
        <v>5</v>
      </c>
      <c r="W333">
        <v>2</v>
      </c>
      <c r="X333">
        <v>252</v>
      </c>
      <c r="Y333">
        <v>5</v>
      </c>
      <c r="Z333">
        <v>31</v>
      </c>
    </row>
    <row r="334" spans="1:26" x14ac:dyDescent="0.2">
      <c r="A334" t="s">
        <v>154</v>
      </c>
      <c r="B334">
        <v>8</v>
      </c>
      <c r="C334">
        <v>4</v>
      </c>
      <c r="E334">
        <v>250</v>
      </c>
      <c r="G334">
        <v>8</v>
      </c>
      <c r="H334">
        <v>22</v>
      </c>
      <c r="I334">
        <f t="shared" si="66"/>
        <v>292</v>
      </c>
      <c r="J334" t="s">
        <v>565</v>
      </c>
      <c r="M334" s="3"/>
      <c r="N334" s="3"/>
      <c r="O334" s="3"/>
      <c r="P334" s="3"/>
      <c r="Q334" s="3"/>
      <c r="T334" t="s">
        <v>161</v>
      </c>
      <c r="U334" t="s">
        <v>565</v>
      </c>
      <c r="V334">
        <v>9</v>
      </c>
      <c r="W334">
        <v>22</v>
      </c>
      <c r="X334">
        <v>221</v>
      </c>
      <c r="Y334">
        <v>23</v>
      </c>
      <c r="Z334">
        <v>20</v>
      </c>
    </row>
    <row r="335" spans="1:26" x14ac:dyDescent="0.2">
      <c r="A335" t="s">
        <v>155</v>
      </c>
      <c r="B335">
        <v>8</v>
      </c>
      <c r="C335">
        <v>3</v>
      </c>
      <c r="E335">
        <v>250</v>
      </c>
      <c r="G335">
        <v>4</v>
      </c>
      <c r="H335">
        <v>30</v>
      </c>
      <c r="I335">
        <f t="shared" si="66"/>
        <v>295</v>
      </c>
      <c r="J335" t="s">
        <v>565</v>
      </c>
      <c r="M335" s="3"/>
      <c r="N335" s="3"/>
      <c r="O335" s="3"/>
      <c r="P335" s="3"/>
      <c r="Q335" s="3"/>
      <c r="T335" t="s">
        <v>162</v>
      </c>
      <c r="U335" t="s">
        <v>565</v>
      </c>
      <c r="V335">
        <v>5</v>
      </c>
      <c r="W335">
        <v>7</v>
      </c>
      <c r="X335">
        <v>240</v>
      </c>
      <c r="Y335">
        <v>22</v>
      </c>
      <c r="Z335">
        <v>18</v>
      </c>
    </row>
    <row r="336" spans="1:26" x14ac:dyDescent="0.2">
      <c r="A336" t="s">
        <v>156</v>
      </c>
      <c r="B336">
        <v>5</v>
      </c>
      <c r="C336">
        <v>8</v>
      </c>
      <c r="E336">
        <v>244</v>
      </c>
      <c r="G336">
        <v>8</v>
      </c>
      <c r="H336">
        <v>31</v>
      </c>
      <c r="I336">
        <f t="shared" si="66"/>
        <v>296</v>
      </c>
      <c r="J336" t="s">
        <v>565</v>
      </c>
      <c r="M336" s="3"/>
      <c r="N336" s="3"/>
      <c r="O336" s="3"/>
      <c r="P336" s="3"/>
      <c r="Q336" s="3"/>
      <c r="T336" t="s">
        <v>163</v>
      </c>
      <c r="U336" t="s">
        <v>565</v>
      </c>
      <c r="V336">
        <v>4</v>
      </c>
      <c r="W336">
        <v>4</v>
      </c>
      <c r="X336">
        <v>250</v>
      </c>
      <c r="Y336">
        <v>6</v>
      </c>
      <c r="Z336">
        <v>29</v>
      </c>
    </row>
    <row r="337" spans="1:26" x14ac:dyDescent="0.2">
      <c r="A337" t="s">
        <v>157</v>
      </c>
      <c r="B337">
        <v>5</v>
      </c>
      <c r="C337">
        <v>3</v>
      </c>
      <c r="E337">
        <v>244</v>
      </c>
      <c r="G337">
        <v>8</v>
      </c>
      <c r="H337">
        <v>31</v>
      </c>
      <c r="I337">
        <f t="shared" si="66"/>
        <v>291</v>
      </c>
      <c r="J337" t="s">
        <v>565</v>
      </c>
      <c r="M337" s="3"/>
      <c r="N337" s="3"/>
      <c r="O337" s="3"/>
      <c r="P337" s="3"/>
      <c r="Q337" s="3"/>
      <c r="T337" t="s">
        <v>164</v>
      </c>
      <c r="U337" t="s">
        <v>565</v>
      </c>
      <c r="V337">
        <v>5</v>
      </c>
      <c r="W337">
        <v>9</v>
      </c>
      <c r="X337">
        <v>250</v>
      </c>
      <c r="Y337">
        <v>16</v>
      </c>
      <c r="Z337">
        <v>16</v>
      </c>
    </row>
    <row r="338" spans="1:26" x14ac:dyDescent="0.2">
      <c r="A338" t="s">
        <v>158</v>
      </c>
      <c r="B338">
        <v>11</v>
      </c>
      <c r="C338">
        <v>35</v>
      </c>
      <c r="E338">
        <v>206</v>
      </c>
      <c r="G338">
        <v>11</v>
      </c>
      <c r="H338">
        <v>32</v>
      </c>
      <c r="I338">
        <f t="shared" si="66"/>
        <v>295</v>
      </c>
      <c r="J338" t="s">
        <v>565</v>
      </c>
      <c r="M338" s="3"/>
      <c r="N338" s="3"/>
      <c r="O338" s="3"/>
      <c r="P338" s="3"/>
      <c r="Q338" s="3"/>
      <c r="T338" t="s">
        <v>165</v>
      </c>
      <c r="U338" t="s">
        <v>565</v>
      </c>
      <c r="V338">
        <v>14</v>
      </c>
      <c r="W338">
        <v>18</v>
      </c>
      <c r="X338">
        <v>230</v>
      </c>
      <c r="Y338">
        <v>12</v>
      </c>
      <c r="Z338">
        <v>20</v>
      </c>
    </row>
    <row r="339" spans="1:26" x14ac:dyDescent="0.2">
      <c r="A339" t="s">
        <v>159</v>
      </c>
      <c r="B339">
        <v>4</v>
      </c>
      <c r="C339">
        <v>3</v>
      </c>
      <c r="E339">
        <v>205</v>
      </c>
      <c r="G339">
        <v>40</v>
      </c>
      <c r="H339">
        <v>42</v>
      </c>
      <c r="I339">
        <f t="shared" si="66"/>
        <v>294</v>
      </c>
      <c r="J339" t="s">
        <v>565</v>
      </c>
      <c r="M339" s="3"/>
      <c r="N339" s="3"/>
      <c r="O339" s="3"/>
      <c r="P339" s="3"/>
      <c r="Q339" s="3"/>
      <c r="T339" t="s">
        <v>166</v>
      </c>
      <c r="U339" t="s">
        <v>565</v>
      </c>
      <c r="V339">
        <v>10</v>
      </c>
      <c r="W339">
        <v>20</v>
      </c>
      <c r="X339">
        <v>232</v>
      </c>
      <c r="Y339">
        <v>15</v>
      </c>
      <c r="Z339">
        <v>17</v>
      </c>
    </row>
    <row r="340" spans="1:26" x14ac:dyDescent="0.2">
      <c r="A340" t="s">
        <v>160</v>
      </c>
      <c r="B340">
        <v>5</v>
      </c>
      <c r="C340">
        <v>2</v>
      </c>
      <c r="E340">
        <v>252</v>
      </c>
      <c r="G340">
        <v>5</v>
      </c>
      <c r="H340">
        <v>31</v>
      </c>
      <c r="I340">
        <f t="shared" si="66"/>
        <v>295</v>
      </c>
      <c r="J340" t="s">
        <v>565</v>
      </c>
      <c r="M340" s="3"/>
      <c r="N340" s="3"/>
      <c r="O340" s="3"/>
      <c r="P340" s="3"/>
      <c r="Q340" s="3"/>
      <c r="T340" t="s">
        <v>167</v>
      </c>
      <c r="U340" t="s">
        <v>565</v>
      </c>
      <c r="V340">
        <v>6</v>
      </c>
      <c r="W340">
        <v>2</v>
      </c>
      <c r="X340">
        <v>234</v>
      </c>
      <c r="Y340">
        <v>7</v>
      </c>
      <c r="Z340">
        <v>31</v>
      </c>
    </row>
    <row r="341" spans="1:26" x14ac:dyDescent="0.2">
      <c r="A341" t="s">
        <v>161</v>
      </c>
      <c r="B341">
        <v>9</v>
      </c>
      <c r="C341">
        <v>22</v>
      </c>
      <c r="E341">
        <v>221</v>
      </c>
      <c r="G341">
        <v>23</v>
      </c>
      <c r="H341">
        <v>20</v>
      </c>
      <c r="I341">
        <f t="shared" si="66"/>
        <v>295</v>
      </c>
      <c r="J341" t="s">
        <v>565</v>
      </c>
      <c r="M341" s="3"/>
      <c r="N341" s="3"/>
      <c r="O341" s="3"/>
      <c r="P341" s="3"/>
      <c r="Q341" s="3"/>
      <c r="T341" t="s">
        <v>168</v>
      </c>
      <c r="U341" t="s">
        <v>565</v>
      </c>
      <c r="V341">
        <v>5</v>
      </c>
      <c r="W341">
        <v>1</v>
      </c>
      <c r="X341">
        <v>252</v>
      </c>
      <c r="Y341">
        <v>8</v>
      </c>
      <c r="Z341">
        <v>30</v>
      </c>
    </row>
    <row r="342" spans="1:26" x14ac:dyDescent="0.2">
      <c r="A342" t="s">
        <v>162</v>
      </c>
      <c r="B342">
        <v>5</v>
      </c>
      <c r="C342">
        <v>7</v>
      </c>
      <c r="E342">
        <v>240</v>
      </c>
      <c r="G342">
        <v>22</v>
      </c>
      <c r="H342">
        <v>18</v>
      </c>
      <c r="I342">
        <f t="shared" si="66"/>
        <v>292</v>
      </c>
      <c r="J342" t="s">
        <v>565</v>
      </c>
      <c r="M342" s="3"/>
      <c r="N342" s="3"/>
      <c r="O342" s="3"/>
      <c r="P342" s="3"/>
      <c r="Q342" s="3"/>
      <c r="T342" t="s">
        <v>169</v>
      </c>
      <c r="U342" t="s">
        <v>565</v>
      </c>
      <c r="V342">
        <v>5</v>
      </c>
      <c r="W342">
        <v>6</v>
      </c>
      <c r="X342">
        <v>244</v>
      </c>
      <c r="Y342">
        <v>4</v>
      </c>
      <c r="Z342">
        <v>31</v>
      </c>
    </row>
    <row r="343" spans="1:26" x14ac:dyDescent="0.2">
      <c r="A343" t="s">
        <v>163</v>
      </c>
      <c r="B343">
        <v>4</v>
      </c>
      <c r="C343">
        <v>4</v>
      </c>
      <c r="E343">
        <v>250</v>
      </c>
      <c r="G343">
        <v>6</v>
      </c>
      <c r="H343">
        <v>29</v>
      </c>
      <c r="I343">
        <f t="shared" si="66"/>
        <v>293</v>
      </c>
      <c r="J343" t="s">
        <v>565</v>
      </c>
      <c r="M343" s="3"/>
      <c r="N343" s="3"/>
      <c r="O343" s="3"/>
      <c r="P343" s="3"/>
      <c r="Q343" s="3"/>
      <c r="T343" t="s">
        <v>170</v>
      </c>
      <c r="U343" t="s">
        <v>565</v>
      </c>
      <c r="V343">
        <v>5</v>
      </c>
      <c r="W343">
        <v>1</v>
      </c>
      <c r="X343">
        <v>252</v>
      </c>
      <c r="Y343">
        <v>7</v>
      </c>
      <c r="Z343">
        <v>30</v>
      </c>
    </row>
    <row r="344" spans="1:26" x14ac:dyDescent="0.2">
      <c r="A344" t="s">
        <v>164</v>
      </c>
      <c r="B344">
        <v>5</v>
      </c>
      <c r="C344">
        <v>9</v>
      </c>
      <c r="E344">
        <v>250</v>
      </c>
      <c r="G344">
        <v>16</v>
      </c>
      <c r="H344">
        <v>16</v>
      </c>
      <c r="I344">
        <f t="shared" si="66"/>
        <v>296</v>
      </c>
      <c r="J344" t="s">
        <v>565</v>
      </c>
      <c r="M344" s="3"/>
      <c r="N344" s="3"/>
      <c r="O344" s="3"/>
      <c r="P344" s="3"/>
      <c r="Q344" s="3"/>
      <c r="T344" t="s">
        <v>171</v>
      </c>
      <c r="U344" t="s">
        <v>565</v>
      </c>
      <c r="V344">
        <v>5</v>
      </c>
      <c r="W344">
        <v>1</v>
      </c>
      <c r="X344">
        <v>255</v>
      </c>
      <c r="Y344">
        <v>6</v>
      </c>
      <c r="Z344">
        <v>30</v>
      </c>
    </row>
    <row r="345" spans="1:26" x14ac:dyDescent="0.2">
      <c r="A345" t="s">
        <v>165</v>
      </c>
      <c r="B345">
        <v>14</v>
      </c>
      <c r="C345">
        <v>18</v>
      </c>
      <c r="E345">
        <v>230</v>
      </c>
      <c r="G345">
        <v>12</v>
      </c>
      <c r="H345">
        <v>20</v>
      </c>
      <c r="I345">
        <f t="shared" si="66"/>
        <v>294</v>
      </c>
      <c r="J345" t="s">
        <v>565</v>
      </c>
      <c r="M345" s="3"/>
      <c r="N345" s="3"/>
      <c r="O345" s="3"/>
      <c r="P345" s="3"/>
      <c r="Q345" s="3"/>
      <c r="T345" t="s">
        <v>172</v>
      </c>
      <c r="U345" t="s">
        <v>565</v>
      </c>
      <c r="V345">
        <v>5</v>
      </c>
      <c r="W345">
        <v>2</v>
      </c>
      <c r="X345">
        <v>246</v>
      </c>
      <c r="Y345">
        <v>3</v>
      </c>
      <c r="Z345">
        <v>37</v>
      </c>
    </row>
    <row r="346" spans="1:26" x14ac:dyDescent="0.2">
      <c r="A346" t="s">
        <v>166</v>
      </c>
      <c r="B346">
        <v>10</v>
      </c>
      <c r="C346">
        <v>20</v>
      </c>
      <c r="E346">
        <v>232</v>
      </c>
      <c r="G346">
        <v>15</v>
      </c>
      <c r="H346">
        <v>17</v>
      </c>
      <c r="I346">
        <f t="shared" si="66"/>
        <v>294</v>
      </c>
      <c r="J346" t="s">
        <v>565</v>
      </c>
      <c r="M346" s="3"/>
      <c r="N346" s="3"/>
      <c r="O346" s="3"/>
      <c r="P346" s="3"/>
      <c r="Q346" s="3"/>
      <c r="T346" t="s">
        <v>173</v>
      </c>
      <c r="U346" t="s">
        <v>565</v>
      </c>
      <c r="V346">
        <v>4</v>
      </c>
      <c r="W346">
        <v>7</v>
      </c>
      <c r="X346">
        <v>250</v>
      </c>
      <c r="Y346">
        <v>5</v>
      </c>
      <c r="Z346">
        <v>29</v>
      </c>
    </row>
    <row r="347" spans="1:26" x14ac:dyDescent="0.2">
      <c r="A347" t="s">
        <v>167</v>
      </c>
      <c r="B347">
        <v>6</v>
      </c>
      <c r="C347">
        <v>2</v>
      </c>
      <c r="E347">
        <v>234</v>
      </c>
      <c r="G347">
        <v>7</v>
      </c>
      <c r="H347">
        <v>31</v>
      </c>
      <c r="I347">
        <f t="shared" si="66"/>
        <v>280</v>
      </c>
      <c r="J347" t="s">
        <v>565</v>
      </c>
      <c r="M347" s="3"/>
      <c r="N347" s="3"/>
      <c r="O347" s="3"/>
      <c r="P347" s="3"/>
      <c r="Q347" s="3"/>
      <c r="T347" t="s">
        <v>174</v>
      </c>
      <c r="U347" t="s">
        <v>565</v>
      </c>
      <c r="V347">
        <v>5</v>
      </c>
      <c r="W347">
        <v>11</v>
      </c>
      <c r="X347">
        <v>240</v>
      </c>
      <c r="Y347">
        <v>3</v>
      </c>
      <c r="Z347">
        <v>33</v>
      </c>
    </row>
    <row r="348" spans="1:26" x14ac:dyDescent="0.2">
      <c r="A348" t="s">
        <v>168</v>
      </c>
      <c r="B348">
        <v>5</v>
      </c>
      <c r="C348">
        <v>1</v>
      </c>
      <c r="E348">
        <v>252</v>
      </c>
      <c r="G348">
        <v>8</v>
      </c>
      <c r="H348">
        <v>30</v>
      </c>
      <c r="I348">
        <f t="shared" si="66"/>
        <v>296</v>
      </c>
      <c r="J348" t="s">
        <v>565</v>
      </c>
      <c r="M348" s="3"/>
      <c r="N348" s="3"/>
      <c r="O348" s="3"/>
      <c r="P348" s="3"/>
      <c r="Q348" s="3"/>
      <c r="T348" t="s">
        <v>175</v>
      </c>
      <c r="U348" t="s">
        <v>565</v>
      </c>
      <c r="V348">
        <v>4</v>
      </c>
      <c r="W348">
        <v>5</v>
      </c>
      <c r="X348">
        <v>253</v>
      </c>
      <c r="Y348">
        <v>5</v>
      </c>
      <c r="Z348">
        <v>28</v>
      </c>
    </row>
    <row r="349" spans="1:26" x14ac:dyDescent="0.2">
      <c r="A349" t="s">
        <v>169</v>
      </c>
      <c r="B349">
        <v>5</v>
      </c>
      <c r="C349">
        <v>6</v>
      </c>
      <c r="E349">
        <v>244</v>
      </c>
      <c r="G349">
        <v>4</v>
      </c>
      <c r="H349">
        <v>31</v>
      </c>
      <c r="I349">
        <f t="shared" si="66"/>
        <v>290</v>
      </c>
      <c r="J349" t="s">
        <v>565</v>
      </c>
      <c r="M349" s="3"/>
      <c r="N349" s="3"/>
      <c r="O349" s="3"/>
      <c r="P349" s="3"/>
      <c r="Q349" s="3"/>
      <c r="T349" t="s">
        <v>176</v>
      </c>
      <c r="U349" t="s">
        <v>565</v>
      </c>
      <c r="V349">
        <v>6</v>
      </c>
      <c r="W349">
        <v>3</v>
      </c>
      <c r="X349">
        <v>248</v>
      </c>
      <c r="Y349">
        <v>7</v>
      </c>
      <c r="Z349">
        <v>31</v>
      </c>
    </row>
    <row r="350" spans="1:26" x14ac:dyDescent="0.2">
      <c r="A350" t="s">
        <v>170</v>
      </c>
      <c r="B350">
        <v>5</v>
      </c>
      <c r="C350">
        <v>1</v>
      </c>
      <c r="E350">
        <v>252</v>
      </c>
      <c r="G350">
        <v>7</v>
      </c>
      <c r="H350">
        <v>30</v>
      </c>
      <c r="I350">
        <f t="shared" si="66"/>
        <v>295</v>
      </c>
      <c r="J350" t="s">
        <v>565</v>
      </c>
      <c r="M350" s="3"/>
      <c r="N350" s="3"/>
      <c r="O350" s="3"/>
      <c r="P350" s="3"/>
      <c r="Q350" s="3"/>
      <c r="T350" t="s">
        <v>177</v>
      </c>
      <c r="U350" t="s">
        <v>565</v>
      </c>
      <c r="V350">
        <v>5</v>
      </c>
      <c r="W350">
        <v>5</v>
      </c>
      <c r="X350">
        <v>241</v>
      </c>
      <c r="Y350">
        <v>14</v>
      </c>
      <c r="Z350">
        <v>28</v>
      </c>
    </row>
    <row r="351" spans="1:26" x14ac:dyDescent="0.2">
      <c r="A351" t="s">
        <v>171</v>
      </c>
      <c r="B351">
        <v>5</v>
      </c>
      <c r="C351">
        <v>1</v>
      </c>
      <c r="E351">
        <v>255</v>
      </c>
      <c r="G351">
        <v>6</v>
      </c>
      <c r="H351">
        <v>30</v>
      </c>
      <c r="I351">
        <f t="shared" si="66"/>
        <v>297</v>
      </c>
      <c r="J351" t="s">
        <v>565</v>
      </c>
      <c r="M351" s="3"/>
      <c r="N351" s="3"/>
      <c r="O351" s="3"/>
      <c r="P351" s="3"/>
      <c r="Q351" s="3"/>
      <c r="T351" t="s">
        <v>178</v>
      </c>
      <c r="U351" t="s">
        <v>565</v>
      </c>
      <c r="V351">
        <v>6</v>
      </c>
      <c r="W351">
        <v>1</v>
      </c>
      <c r="X351">
        <v>247</v>
      </c>
      <c r="Y351">
        <v>7</v>
      </c>
      <c r="Z351">
        <v>30</v>
      </c>
    </row>
    <row r="352" spans="1:26" x14ac:dyDescent="0.2">
      <c r="A352" t="s">
        <v>172</v>
      </c>
      <c r="B352">
        <v>5</v>
      </c>
      <c r="C352">
        <v>2</v>
      </c>
      <c r="E352">
        <v>246</v>
      </c>
      <c r="G352">
        <v>3</v>
      </c>
      <c r="H352">
        <v>37</v>
      </c>
      <c r="I352">
        <f t="shared" si="66"/>
        <v>293</v>
      </c>
      <c r="J352" t="s">
        <v>565</v>
      </c>
      <c r="M352" s="3"/>
      <c r="N352" s="3"/>
      <c r="O352" s="3"/>
      <c r="P352" s="3"/>
      <c r="Q352" s="3"/>
      <c r="T352" t="s">
        <v>179</v>
      </c>
      <c r="U352" t="s">
        <v>565</v>
      </c>
      <c r="V352">
        <v>6</v>
      </c>
      <c r="W352">
        <v>2</v>
      </c>
      <c r="X352">
        <v>251</v>
      </c>
      <c r="Y352">
        <v>4</v>
      </c>
      <c r="Z352">
        <v>32</v>
      </c>
    </row>
    <row r="353" spans="1:26" x14ac:dyDescent="0.2">
      <c r="A353" t="s">
        <v>173</v>
      </c>
      <c r="B353">
        <v>4</v>
      </c>
      <c r="C353">
        <v>7</v>
      </c>
      <c r="E353">
        <v>250</v>
      </c>
      <c r="G353">
        <v>5</v>
      </c>
      <c r="H353">
        <v>29</v>
      </c>
      <c r="I353">
        <f t="shared" si="66"/>
        <v>295</v>
      </c>
      <c r="J353" t="s">
        <v>565</v>
      </c>
      <c r="M353" s="3"/>
      <c r="N353" s="3"/>
      <c r="O353" s="3"/>
      <c r="P353" s="3"/>
      <c r="Q353" s="3"/>
      <c r="T353" t="s">
        <v>180</v>
      </c>
      <c r="U353" t="s">
        <v>565</v>
      </c>
      <c r="V353">
        <v>7</v>
      </c>
      <c r="W353">
        <v>8</v>
      </c>
      <c r="X353">
        <v>247</v>
      </c>
      <c r="Y353">
        <v>2</v>
      </c>
      <c r="Z353">
        <v>31</v>
      </c>
    </row>
    <row r="354" spans="1:26" x14ac:dyDescent="0.2">
      <c r="A354" t="s">
        <v>174</v>
      </c>
      <c r="B354">
        <v>5</v>
      </c>
      <c r="C354">
        <v>11</v>
      </c>
      <c r="E354">
        <v>240</v>
      </c>
      <c r="G354">
        <v>3</v>
      </c>
      <c r="H354">
        <v>33</v>
      </c>
      <c r="I354">
        <f t="shared" si="66"/>
        <v>292</v>
      </c>
      <c r="J354" t="s">
        <v>565</v>
      </c>
      <c r="M354" s="3"/>
      <c r="N354" s="3"/>
      <c r="O354" s="3"/>
      <c r="P354" s="3"/>
      <c r="Q354" s="3"/>
      <c r="T354" t="s">
        <v>181</v>
      </c>
      <c r="U354" t="s">
        <v>565</v>
      </c>
      <c r="V354">
        <v>5</v>
      </c>
      <c r="W354">
        <v>4</v>
      </c>
      <c r="X354">
        <v>249</v>
      </c>
      <c r="Y354">
        <v>4</v>
      </c>
      <c r="Z354">
        <v>33</v>
      </c>
    </row>
    <row r="355" spans="1:26" x14ac:dyDescent="0.2">
      <c r="A355" t="s">
        <v>175</v>
      </c>
      <c r="B355">
        <v>4</v>
      </c>
      <c r="C355">
        <v>5</v>
      </c>
      <c r="E355">
        <v>253</v>
      </c>
      <c r="G355">
        <v>5</v>
      </c>
      <c r="H355">
        <v>28</v>
      </c>
      <c r="I355">
        <f t="shared" si="66"/>
        <v>295</v>
      </c>
      <c r="J355" t="s">
        <v>565</v>
      </c>
      <c r="M355" s="3"/>
      <c r="N355" s="3"/>
      <c r="O355" s="3"/>
      <c r="P355" s="3"/>
      <c r="Q355" s="3"/>
      <c r="T355" t="s">
        <v>182</v>
      </c>
      <c r="U355" t="s">
        <v>565</v>
      </c>
      <c r="V355">
        <v>5</v>
      </c>
      <c r="W355">
        <v>1</v>
      </c>
      <c r="X355">
        <v>251</v>
      </c>
      <c r="Y355">
        <v>6</v>
      </c>
      <c r="Z355">
        <v>32</v>
      </c>
    </row>
    <row r="356" spans="1:26" x14ac:dyDescent="0.2">
      <c r="A356" t="s">
        <v>176</v>
      </c>
      <c r="B356">
        <v>6</v>
      </c>
      <c r="C356">
        <v>3</v>
      </c>
      <c r="E356">
        <v>248</v>
      </c>
      <c r="G356">
        <v>7</v>
      </c>
      <c r="H356">
        <v>31</v>
      </c>
      <c r="I356">
        <f t="shared" si="66"/>
        <v>295</v>
      </c>
      <c r="J356" t="s">
        <v>565</v>
      </c>
      <c r="M356" s="3"/>
      <c r="N356" s="3"/>
      <c r="O356" s="3"/>
      <c r="P356" s="3"/>
      <c r="Q356" s="3"/>
      <c r="T356" t="s">
        <v>183</v>
      </c>
      <c r="U356" t="s">
        <v>565</v>
      </c>
      <c r="V356">
        <v>7</v>
      </c>
      <c r="W356">
        <v>11</v>
      </c>
      <c r="X356">
        <v>236</v>
      </c>
      <c r="Y356">
        <v>8</v>
      </c>
      <c r="Z356">
        <v>32</v>
      </c>
    </row>
    <row r="357" spans="1:26" x14ac:dyDescent="0.2">
      <c r="A357" t="s">
        <v>177</v>
      </c>
      <c r="B357">
        <v>5</v>
      </c>
      <c r="C357">
        <v>5</v>
      </c>
      <c r="E357">
        <v>241</v>
      </c>
      <c r="G357">
        <v>14</v>
      </c>
      <c r="H357">
        <v>28</v>
      </c>
      <c r="I357">
        <f t="shared" si="66"/>
        <v>293</v>
      </c>
      <c r="J357" t="s">
        <v>565</v>
      </c>
      <c r="M357" s="3"/>
      <c r="N357" s="3"/>
      <c r="O357" s="3"/>
      <c r="P357" s="3"/>
      <c r="Q357" s="3"/>
      <c r="T357" t="s">
        <v>184</v>
      </c>
      <c r="U357" t="s">
        <v>565</v>
      </c>
      <c r="V357">
        <v>5</v>
      </c>
      <c r="W357">
        <v>6</v>
      </c>
      <c r="X357">
        <v>249</v>
      </c>
      <c r="Y357">
        <v>3</v>
      </c>
      <c r="Z357">
        <v>32</v>
      </c>
    </row>
    <row r="358" spans="1:26" x14ac:dyDescent="0.2">
      <c r="A358" t="s">
        <v>178</v>
      </c>
      <c r="B358">
        <v>6</v>
      </c>
      <c r="C358">
        <v>1</v>
      </c>
      <c r="E358">
        <v>247</v>
      </c>
      <c r="G358">
        <v>7</v>
      </c>
      <c r="H358">
        <v>30</v>
      </c>
      <c r="I358">
        <f t="shared" si="66"/>
        <v>291</v>
      </c>
      <c r="J358" t="s">
        <v>565</v>
      </c>
      <c r="M358" s="3"/>
      <c r="N358" s="3"/>
      <c r="O358" s="3"/>
      <c r="P358" s="3"/>
      <c r="Q358" s="3"/>
      <c r="T358" t="s">
        <v>185</v>
      </c>
      <c r="U358" t="s">
        <v>565</v>
      </c>
      <c r="V358">
        <v>11</v>
      </c>
      <c r="W358">
        <v>34</v>
      </c>
      <c r="X358">
        <v>213</v>
      </c>
      <c r="Y358">
        <v>6</v>
      </c>
      <c r="Z358">
        <v>30</v>
      </c>
    </row>
    <row r="359" spans="1:26" x14ac:dyDescent="0.2">
      <c r="A359" t="s">
        <v>179</v>
      </c>
      <c r="B359">
        <v>6</v>
      </c>
      <c r="C359">
        <v>2</v>
      </c>
      <c r="E359">
        <v>251</v>
      </c>
      <c r="G359">
        <v>4</v>
      </c>
      <c r="H359">
        <v>32</v>
      </c>
      <c r="I359">
        <f t="shared" si="66"/>
        <v>295</v>
      </c>
      <c r="J359" t="s">
        <v>565</v>
      </c>
      <c r="M359" s="3"/>
      <c r="N359" s="3"/>
      <c r="O359" s="3"/>
      <c r="P359" s="3"/>
      <c r="Q359" s="3"/>
      <c r="T359" t="s">
        <v>186</v>
      </c>
      <c r="U359" t="s">
        <v>565</v>
      </c>
      <c r="V359">
        <v>4</v>
      </c>
      <c r="W359">
        <v>6</v>
      </c>
      <c r="X359">
        <v>247</v>
      </c>
      <c r="Y359">
        <v>6</v>
      </c>
      <c r="Z359">
        <v>32</v>
      </c>
    </row>
    <row r="360" spans="1:26" x14ac:dyDescent="0.2">
      <c r="A360" t="s">
        <v>180</v>
      </c>
      <c r="B360">
        <v>7</v>
      </c>
      <c r="C360">
        <v>8</v>
      </c>
      <c r="E360">
        <v>247</v>
      </c>
      <c r="G360">
        <v>2</v>
      </c>
      <c r="H360">
        <v>31</v>
      </c>
      <c r="I360">
        <f t="shared" si="66"/>
        <v>295</v>
      </c>
      <c r="J360" t="s">
        <v>565</v>
      </c>
      <c r="M360" s="3"/>
      <c r="N360" s="3"/>
      <c r="O360" s="3"/>
      <c r="P360" s="3"/>
      <c r="Q360" s="3"/>
      <c r="T360" t="s">
        <v>187</v>
      </c>
      <c r="U360" t="s">
        <v>565</v>
      </c>
      <c r="V360">
        <v>4</v>
      </c>
      <c r="W360">
        <v>4</v>
      </c>
      <c r="X360">
        <v>250</v>
      </c>
      <c r="Y360">
        <v>6</v>
      </c>
      <c r="Z360">
        <v>32</v>
      </c>
    </row>
    <row r="361" spans="1:26" x14ac:dyDescent="0.2">
      <c r="A361" t="s">
        <v>181</v>
      </c>
      <c r="B361">
        <v>5</v>
      </c>
      <c r="C361">
        <v>4</v>
      </c>
      <c r="E361">
        <v>249</v>
      </c>
      <c r="G361">
        <v>4</v>
      </c>
      <c r="H361">
        <v>33</v>
      </c>
      <c r="I361">
        <f t="shared" si="66"/>
        <v>295</v>
      </c>
      <c r="J361" t="s">
        <v>565</v>
      </c>
      <c r="M361" s="3"/>
      <c r="N361" s="3"/>
      <c r="O361" s="3"/>
      <c r="P361" s="3"/>
      <c r="Q361" s="3"/>
      <c r="T361" t="s">
        <v>188</v>
      </c>
      <c r="U361" t="s">
        <v>565</v>
      </c>
      <c r="V361">
        <v>4</v>
      </c>
      <c r="W361">
        <v>5</v>
      </c>
      <c r="X361">
        <v>249</v>
      </c>
      <c r="Y361">
        <v>6</v>
      </c>
      <c r="Z361">
        <v>32</v>
      </c>
    </row>
    <row r="362" spans="1:26" x14ac:dyDescent="0.2">
      <c r="A362" t="s">
        <v>182</v>
      </c>
      <c r="B362">
        <v>5</v>
      </c>
      <c r="C362">
        <v>1</v>
      </c>
      <c r="E362">
        <v>251</v>
      </c>
      <c r="G362">
        <v>6</v>
      </c>
      <c r="H362">
        <v>32</v>
      </c>
      <c r="I362">
        <f t="shared" si="66"/>
        <v>295</v>
      </c>
      <c r="J362" t="s">
        <v>565</v>
      </c>
      <c r="M362" s="3"/>
      <c r="N362" s="3"/>
      <c r="O362" s="3"/>
      <c r="P362" s="3"/>
      <c r="Q362" s="3"/>
      <c r="T362" t="s">
        <v>189</v>
      </c>
      <c r="U362" t="s">
        <v>565</v>
      </c>
      <c r="V362">
        <v>6</v>
      </c>
      <c r="W362">
        <v>12</v>
      </c>
      <c r="X362">
        <v>241</v>
      </c>
      <c r="Y362">
        <v>6</v>
      </c>
      <c r="Z362">
        <v>32</v>
      </c>
    </row>
    <row r="363" spans="1:26" x14ac:dyDescent="0.2">
      <c r="A363" t="s">
        <v>183</v>
      </c>
      <c r="B363">
        <v>7</v>
      </c>
      <c r="C363">
        <v>11</v>
      </c>
      <c r="E363">
        <v>236</v>
      </c>
      <c r="G363">
        <v>8</v>
      </c>
      <c r="H363">
        <v>32</v>
      </c>
      <c r="I363">
        <f t="shared" si="66"/>
        <v>294</v>
      </c>
      <c r="J363" t="s">
        <v>565</v>
      </c>
      <c r="M363" s="3"/>
      <c r="N363" s="3"/>
      <c r="O363" s="3"/>
      <c r="P363" s="3"/>
      <c r="Q363" s="3"/>
      <c r="T363" t="s">
        <v>190</v>
      </c>
      <c r="U363" t="s">
        <v>565</v>
      </c>
      <c r="V363">
        <v>6</v>
      </c>
      <c r="W363">
        <v>10</v>
      </c>
      <c r="X363">
        <v>226</v>
      </c>
      <c r="Y363">
        <v>17</v>
      </c>
      <c r="Z363">
        <v>36</v>
      </c>
    </row>
    <row r="364" spans="1:26" x14ac:dyDescent="0.2">
      <c r="A364" t="s">
        <v>184</v>
      </c>
      <c r="B364">
        <v>5</v>
      </c>
      <c r="C364">
        <v>6</v>
      </c>
      <c r="E364">
        <v>249</v>
      </c>
      <c r="G364">
        <v>3</v>
      </c>
      <c r="H364">
        <v>32</v>
      </c>
      <c r="I364">
        <f t="shared" si="66"/>
        <v>295</v>
      </c>
      <c r="J364" t="s">
        <v>565</v>
      </c>
      <c r="M364" s="3"/>
      <c r="N364" s="3"/>
      <c r="O364" s="3"/>
      <c r="P364" s="3"/>
      <c r="Q364" s="3"/>
      <c r="T364" t="s">
        <v>191</v>
      </c>
      <c r="U364" t="s">
        <v>565</v>
      </c>
      <c r="V364">
        <v>4</v>
      </c>
      <c r="W364">
        <v>6</v>
      </c>
      <c r="X364">
        <v>233</v>
      </c>
      <c r="Y364">
        <v>13</v>
      </c>
      <c r="Z364">
        <v>38</v>
      </c>
    </row>
    <row r="365" spans="1:26" x14ac:dyDescent="0.2">
      <c r="A365" t="s">
        <v>185</v>
      </c>
      <c r="B365">
        <v>11</v>
      </c>
      <c r="C365">
        <v>34</v>
      </c>
      <c r="E365">
        <v>213</v>
      </c>
      <c r="G365">
        <v>6</v>
      </c>
      <c r="H365">
        <v>30</v>
      </c>
      <c r="I365">
        <f t="shared" ref="I365:I377" si="68">SUM(B365:H365)</f>
        <v>294</v>
      </c>
      <c r="J365" t="s">
        <v>565</v>
      </c>
      <c r="M365" s="3"/>
      <c r="N365" s="3"/>
      <c r="O365" s="3"/>
      <c r="P365" s="3"/>
      <c r="Q365" s="3"/>
      <c r="T365" t="s">
        <v>192</v>
      </c>
      <c r="U365" t="s">
        <v>565</v>
      </c>
      <c r="V365">
        <v>4</v>
      </c>
      <c r="W365">
        <v>11</v>
      </c>
      <c r="X365">
        <v>227</v>
      </c>
      <c r="Y365">
        <v>16</v>
      </c>
      <c r="Z365">
        <v>37</v>
      </c>
    </row>
    <row r="366" spans="1:26" x14ac:dyDescent="0.2">
      <c r="A366" t="s">
        <v>186</v>
      </c>
      <c r="B366">
        <v>4</v>
      </c>
      <c r="C366">
        <v>6</v>
      </c>
      <c r="E366">
        <v>247</v>
      </c>
      <c r="G366">
        <v>6</v>
      </c>
      <c r="H366">
        <v>32</v>
      </c>
      <c r="I366">
        <f t="shared" si="68"/>
        <v>295</v>
      </c>
      <c r="J366" t="s">
        <v>565</v>
      </c>
      <c r="M366" s="3"/>
      <c r="N366" s="3"/>
      <c r="O366" s="3"/>
      <c r="P366" s="3"/>
      <c r="Q366" s="3"/>
      <c r="T366" t="s">
        <v>193</v>
      </c>
      <c r="U366" t="s">
        <v>565</v>
      </c>
      <c r="V366">
        <v>5</v>
      </c>
      <c r="W366">
        <v>5</v>
      </c>
      <c r="X366">
        <v>237</v>
      </c>
      <c r="Y366">
        <v>10</v>
      </c>
      <c r="Z366">
        <v>38</v>
      </c>
    </row>
    <row r="367" spans="1:26" x14ac:dyDescent="0.2">
      <c r="A367" t="s">
        <v>187</v>
      </c>
      <c r="B367">
        <v>4</v>
      </c>
      <c r="C367">
        <v>4</v>
      </c>
      <c r="E367">
        <v>250</v>
      </c>
      <c r="G367">
        <v>6</v>
      </c>
      <c r="H367">
        <v>32</v>
      </c>
      <c r="I367">
        <f t="shared" si="68"/>
        <v>296</v>
      </c>
      <c r="J367" t="s">
        <v>565</v>
      </c>
      <c r="M367" s="3"/>
      <c r="N367" s="3"/>
      <c r="O367" s="3"/>
      <c r="P367" s="3"/>
      <c r="Q367" s="3"/>
      <c r="T367" t="s">
        <v>194</v>
      </c>
      <c r="U367" t="s">
        <v>565</v>
      </c>
      <c r="V367">
        <v>5</v>
      </c>
      <c r="W367">
        <v>7</v>
      </c>
      <c r="X367">
        <v>223</v>
      </c>
      <c r="Y367">
        <v>26</v>
      </c>
      <c r="Z367">
        <v>36</v>
      </c>
    </row>
    <row r="368" spans="1:26" x14ac:dyDescent="0.2">
      <c r="A368" t="s">
        <v>188</v>
      </c>
      <c r="B368">
        <v>4</v>
      </c>
      <c r="C368">
        <v>5</v>
      </c>
      <c r="E368">
        <v>249</v>
      </c>
      <c r="G368">
        <v>6</v>
      </c>
      <c r="H368">
        <v>32</v>
      </c>
      <c r="I368">
        <f t="shared" si="68"/>
        <v>296</v>
      </c>
      <c r="J368" t="s">
        <v>565</v>
      </c>
      <c r="M368" s="3"/>
      <c r="N368" s="3"/>
      <c r="O368" s="3"/>
      <c r="P368" s="3"/>
      <c r="Q368" s="3"/>
      <c r="T368" t="s">
        <v>195</v>
      </c>
      <c r="U368" t="s">
        <v>565</v>
      </c>
      <c r="V368">
        <v>6</v>
      </c>
      <c r="W368">
        <v>27</v>
      </c>
      <c r="X368">
        <v>227</v>
      </c>
      <c r="Y368">
        <v>5</v>
      </c>
      <c r="Z368">
        <v>32</v>
      </c>
    </row>
    <row r="369" spans="1:26" x14ac:dyDescent="0.2">
      <c r="A369" t="s">
        <v>189</v>
      </c>
      <c r="B369">
        <v>6</v>
      </c>
      <c r="C369">
        <v>12</v>
      </c>
      <c r="E369">
        <v>241</v>
      </c>
      <c r="G369">
        <v>6</v>
      </c>
      <c r="H369">
        <v>32</v>
      </c>
      <c r="I369">
        <f t="shared" si="68"/>
        <v>297</v>
      </c>
      <c r="J369" t="s">
        <v>565</v>
      </c>
      <c r="M369" s="3"/>
      <c r="N369" s="3"/>
      <c r="O369" s="3"/>
      <c r="P369" s="3"/>
      <c r="Q369" s="3"/>
      <c r="T369" t="s">
        <v>196</v>
      </c>
      <c r="U369" t="s">
        <v>565</v>
      </c>
      <c r="V369">
        <v>5</v>
      </c>
      <c r="W369">
        <v>4</v>
      </c>
      <c r="X369">
        <v>238</v>
      </c>
      <c r="Y369">
        <v>11</v>
      </c>
      <c r="Z369">
        <v>36</v>
      </c>
    </row>
    <row r="370" spans="1:26" x14ac:dyDescent="0.2">
      <c r="A370" t="s">
        <v>190</v>
      </c>
      <c r="B370">
        <v>6</v>
      </c>
      <c r="C370">
        <v>10</v>
      </c>
      <c r="E370">
        <v>226</v>
      </c>
      <c r="G370">
        <v>17</v>
      </c>
      <c r="H370">
        <v>36</v>
      </c>
      <c r="I370">
        <f t="shared" si="68"/>
        <v>295</v>
      </c>
      <c r="J370" t="s">
        <v>565</v>
      </c>
      <c r="M370" s="3"/>
      <c r="N370" s="3"/>
      <c r="O370" s="3"/>
      <c r="P370" s="3"/>
      <c r="Q370" s="3"/>
    </row>
    <row r="371" spans="1:26" x14ac:dyDescent="0.2">
      <c r="A371" t="s">
        <v>191</v>
      </c>
      <c r="B371">
        <v>4</v>
      </c>
      <c r="C371">
        <v>6</v>
      </c>
      <c r="E371">
        <v>233</v>
      </c>
      <c r="G371">
        <v>13</v>
      </c>
      <c r="H371">
        <v>38</v>
      </c>
      <c r="I371">
        <f t="shared" si="68"/>
        <v>294</v>
      </c>
      <c r="J371" t="s">
        <v>565</v>
      </c>
      <c r="M371" s="3"/>
      <c r="N371" s="3"/>
      <c r="O371" s="3"/>
      <c r="P371" s="3"/>
      <c r="Q371" s="3"/>
    </row>
    <row r="372" spans="1:26" x14ac:dyDescent="0.2">
      <c r="A372" t="s">
        <v>192</v>
      </c>
      <c r="B372">
        <v>4</v>
      </c>
      <c r="C372">
        <v>11</v>
      </c>
      <c r="E372">
        <v>227</v>
      </c>
      <c r="G372">
        <v>16</v>
      </c>
      <c r="H372">
        <v>37</v>
      </c>
      <c r="I372">
        <f t="shared" si="68"/>
        <v>295</v>
      </c>
      <c r="J372" t="s">
        <v>565</v>
      </c>
      <c r="M372" s="3"/>
      <c r="N372" s="3"/>
      <c r="O372" s="3"/>
      <c r="P372" s="3"/>
      <c r="Q372" s="3"/>
    </row>
    <row r="373" spans="1:26" x14ac:dyDescent="0.2">
      <c r="A373" t="s">
        <v>193</v>
      </c>
      <c r="B373">
        <v>5</v>
      </c>
      <c r="C373">
        <v>5</v>
      </c>
      <c r="E373">
        <v>237</v>
      </c>
      <c r="G373">
        <v>10</v>
      </c>
      <c r="H373">
        <v>38</v>
      </c>
      <c r="I373">
        <f t="shared" si="68"/>
        <v>295</v>
      </c>
      <c r="J373" t="s">
        <v>565</v>
      </c>
      <c r="M373" s="3"/>
      <c r="N373" s="3"/>
      <c r="O373" s="3"/>
      <c r="P373" s="3"/>
      <c r="Q373" s="3"/>
    </row>
    <row r="374" spans="1:26" x14ac:dyDescent="0.2">
      <c r="A374" t="s">
        <v>194</v>
      </c>
      <c r="B374">
        <v>5</v>
      </c>
      <c r="C374">
        <v>7</v>
      </c>
      <c r="E374">
        <v>223</v>
      </c>
      <c r="G374">
        <v>26</v>
      </c>
      <c r="H374">
        <v>36</v>
      </c>
      <c r="I374">
        <f t="shared" si="68"/>
        <v>297</v>
      </c>
      <c r="J374" t="s">
        <v>565</v>
      </c>
      <c r="M374" s="3"/>
      <c r="N374" s="3"/>
      <c r="O374" s="3"/>
      <c r="P374" s="3"/>
      <c r="Q374" s="3"/>
    </row>
    <row r="375" spans="1:26" x14ac:dyDescent="0.2">
      <c r="A375" t="s">
        <v>195</v>
      </c>
      <c r="B375">
        <v>6</v>
      </c>
      <c r="C375">
        <v>27</v>
      </c>
      <c r="E375">
        <v>227</v>
      </c>
      <c r="G375">
        <v>5</v>
      </c>
      <c r="H375">
        <v>32</v>
      </c>
      <c r="I375">
        <f t="shared" si="68"/>
        <v>297</v>
      </c>
      <c r="J375" t="s">
        <v>565</v>
      </c>
      <c r="M375" s="3"/>
      <c r="N375" s="3"/>
      <c r="O375" s="3"/>
      <c r="P375" s="3"/>
      <c r="Q375" s="3"/>
    </row>
    <row r="376" spans="1:26" x14ac:dyDescent="0.2">
      <c r="A376" t="s">
        <v>196</v>
      </c>
      <c r="B376">
        <v>5</v>
      </c>
      <c r="C376">
        <v>4</v>
      </c>
      <c r="E376">
        <v>238</v>
      </c>
      <c r="G376">
        <v>11</v>
      </c>
      <c r="H376">
        <v>36</v>
      </c>
      <c r="I376">
        <f t="shared" si="68"/>
        <v>294</v>
      </c>
      <c r="J376" t="s">
        <v>565</v>
      </c>
      <c r="M376" s="3"/>
      <c r="N376" s="3"/>
      <c r="O376" s="3"/>
      <c r="P376" s="3"/>
      <c r="Q376" s="3"/>
    </row>
    <row r="377" spans="1:26" x14ac:dyDescent="0.2">
      <c r="A377" s="1" t="s">
        <v>566</v>
      </c>
      <c r="B377" s="1">
        <f>SUM(B364:B376)</f>
        <v>69</v>
      </c>
      <c r="C377" s="1">
        <f t="shared" ref="C377:H377" si="69">SUM(C364:C376)</f>
        <v>137</v>
      </c>
      <c r="D377" s="1"/>
      <c r="E377" s="1">
        <f t="shared" si="69"/>
        <v>3060</v>
      </c>
      <c r="F377" s="1"/>
      <c r="G377" s="1">
        <f t="shared" si="69"/>
        <v>131</v>
      </c>
      <c r="H377" s="1">
        <f t="shared" si="69"/>
        <v>443</v>
      </c>
      <c r="I377" s="1">
        <f t="shared" si="68"/>
        <v>3840</v>
      </c>
      <c r="J377" s="1" t="s">
        <v>565</v>
      </c>
      <c r="M377" s="3"/>
      <c r="N377" s="3"/>
      <c r="O377" s="3"/>
      <c r="P377" s="3"/>
      <c r="Q377" s="3"/>
    </row>
    <row r="378" spans="1:26" x14ac:dyDescent="0.2">
      <c r="A378" s="1"/>
      <c r="B378" s="15">
        <f>B377/I377</f>
        <v>1.7968749999999999E-2</v>
      </c>
      <c r="C378" s="15">
        <f>C377/I377</f>
        <v>3.5677083333333331E-2</v>
      </c>
      <c r="D378" s="15"/>
      <c r="E378" s="15">
        <f>E377/I377</f>
        <v>0.796875</v>
      </c>
      <c r="F378" s="15"/>
      <c r="G378" s="15">
        <f>G377/I377</f>
        <v>3.411458333333333E-2</v>
      </c>
      <c r="H378" s="15">
        <f>H377/I377</f>
        <v>0.11536458333333334</v>
      </c>
      <c r="I378" s="1"/>
      <c r="J378" s="1"/>
      <c r="M378" s="3"/>
      <c r="N378" s="3"/>
      <c r="O378" s="3"/>
      <c r="P378" s="3"/>
      <c r="Q378" s="3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7013-8B5B-C24A-98FF-EAAF19494924}">
  <dimension ref="A1:AU187"/>
  <sheetViews>
    <sheetView tabSelected="1" topLeftCell="P1" workbookViewId="0">
      <selection activeCell="W1" sqref="W1:W22"/>
    </sheetView>
  </sheetViews>
  <sheetFormatPr baseColWidth="10" defaultRowHeight="16" x14ac:dyDescent="0.2"/>
  <cols>
    <col min="1" max="1" width="22.1640625" customWidth="1"/>
    <col min="3" max="9" width="11" bestFit="1" customWidth="1"/>
    <col min="10" max="10" width="11" customWidth="1"/>
    <col min="11" max="11" width="10.83203125" style="63"/>
    <col min="12" max="14" width="11" bestFit="1" customWidth="1"/>
    <col min="15" max="15" width="11" customWidth="1"/>
    <col min="16" max="17" width="11" bestFit="1" customWidth="1"/>
    <col min="19" max="19" width="18.33203125" customWidth="1"/>
    <col min="20" max="21" width="11" bestFit="1" customWidth="1"/>
    <col min="36" max="36" width="10.83203125" style="76"/>
  </cols>
  <sheetData>
    <row r="1" spans="1:45" ht="119" x14ac:dyDescent="0.2">
      <c r="A1" s="4" t="s">
        <v>860</v>
      </c>
      <c r="B1" t="s">
        <v>861</v>
      </c>
      <c r="C1" s="4" t="s">
        <v>862</v>
      </c>
      <c r="D1" s="4" t="s">
        <v>863</v>
      </c>
      <c r="E1" s="4" t="s">
        <v>864</v>
      </c>
      <c r="F1" s="4" t="s">
        <v>865</v>
      </c>
      <c r="G1" s="4" t="s">
        <v>866</v>
      </c>
      <c r="H1" s="4" t="s">
        <v>867</v>
      </c>
      <c r="I1" s="4" t="s">
        <v>868</v>
      </c>
      <c r="J1" s="4" t="s">
        <v>884</v>
      </c>
      <c r="K1" s="168" t="s">
        <v>922</v>
      </c>
      <c r="L1" s="4" t="s">
        <v>887</v>
      </c>
      <c r="M1" s="4" t="s">
        <v>865</v>
      </c>
      <c r="N1" s="4" t="s">
        <v>888</v>
      </c>
      <c r="O1" s="4"/>
      <c r="P1" s="4" t="s">
        <v>2</v>
      </c>
      <c r="Q1" s="4" t="s">
        <v>232</v>
      </c>
      <c r="S1" s="4"/>
      <c r="T1" s="4"/>
      <c r="U1" s="4"/>
      <c r="W1" s="51" t="s">
        <v>910</v>
      </c>
      <c r="AJ1" s="167" t="s">
        <v>921</v>
      </c>
      <c r="AK1" t="s">
        <v>884</v>
      </c>
      <c r="AL1" t="s">
        <v>2</v>
      </c>
      <c r="AM1" t="s">
        <v>232</v>
      </c>
      <c r="AN1" t="s">
        <v>917</v>
      </c>
      <c r="AO1" t="s">
        <v>918</v>
      </c>
      <c r="AS1" s="51" t="s">
        <v>910</v>
      </c>
    </row>
    <row r="2" spans="1:45" x14ac:dyDescent="0.2">
      <c r="A2" t="s">
        <v>5</v>
      </c>
      <c r="B2" t="s">
        <v>220</v>
      </c>
      <c r="C2">
        <v>9</v>
      </c>
      <c r="D2">
        <v>6</v>
      </c>
      <c r="E2">
        <f>C2+D2</f>
        <v>15</v>
      </c>
      <c r="F2">
        <v>230</v>
      </c>
      <c r="G2">
        <f>H2+I2</f>
        <v>49</v>
      </c>
      <c r="H2">
        <v>3</v>
      </c>
      <c r="I2">
        <v>46</v>
      </c>
      <c r="J2">
        <f>SUM(E2:G2)</f>
        <v>294</v>
      </c>
      <c r="L2">
        <v>15</v>
      </c>
      <c r="M2">
        <v>230</v>
      </c>
      <c r="N2">
        <v>49</v>
      </c>
      <c r="P2">
        <v>230</v>
      </c>
      <c r="Q2">
        <f>SUM(L2+N2)</f>
        <v>64</v>
      </c>
      <c r="S2" t="s">
        <v>692</v>
      </c>
      <c r="T2" s="3"/>
      <c r="U2" s="3"/>
      <c r="W2" s="51" t="s">
        <v>630</v>
      </c>
      <c r="AK2">
        <v>294</v>
      </c>
      <c r="AL2">
        <v>230</v>
      </c>
      <c r="AM2">
        <v>64</v>
      </c>
      <c r="AN2" s="165">
        <f>AL2/AK2</f>
        <v>0.78231292517006801</v>
      </c>
      <c r="AO2" s="165">
        <f>AM2/AK2</f>
        <v>0.21768707482993196</v>
      </c>
      <c r="AS2" s="51" t="s">
        <v>630</v>
      </c>
    </row>
    <row r="3" spans="1:45" x14ac:dyDescent="0.2">
      <c r="A3" t="s">
        <v>6</v>
      </c>
      <c r="B3" t="s">
        <v>220</v>
      </c>
      <c r="C3">
        <v>6</v>
      </c>
      <c r="D3">
        <v>8</v>
      </c>
      <c r="E3">
        <f t="shared" ref="E3:E67" si="0">C3+D3</f>
        <v>14</v>
      </c>
      <c r="F3">
        <v>233</v>
      </c>
      <c r="G3">
        <f t="shared" ref="G3:G67" si="1">H3+I3</f>
        <v>48</v>
      </c>
      <c r="H3">
        <v>2</v>
      </c>
      <c r="I3">
        <v>46</v>
      </c>
      <c r="J3">
        <f t="shared" ref="J3:J66" si="2">SUM(E3:G3)</f>
        <v>295</v>
      </c>
      <c r="L3">
        <v>14</v>
      </c>
      <c r="M3">
        <v>233</v>
      </c>
      <c r="N3">
        <v>48</v>
      </c>
      <c r="P3">
        <v>233</v>
      </c>
      <c r="Q3">
        <f t="shared" ref="Q3:Q67" si="3">SUM(L3+N3)</f>
        <v>62</v>
      </c>
      <c r="S3" s="114"/>
      <c r="T3" s="3"/>
      <c r="U3" s="3"/>
      <c r="W3" t="s">
        <v>912</v>
      </c>
      <c r="AK3">
        <v>295</v>
      </c>
      <c r="AL3">
        <v>233</v>
      </c>
      <c r="AM3">
        <v>62</v>
      </c>
      <c r="AN3" s="165">
        <f t="shared" ref="AN3:AN66" si="4">AL3/AK3</f>
        <v>0.78983050847457625</v>
      </c>
      <c r="AO3" s="165">
        <f t="shared" ref="AO3:AO66" si="5">AM3/AK3</f>
        <v>0.21016949152542372</v>
      </c>
      <c r="AS3" t="s">
        <v>919</v>
      </c>
    </row>
    <row r="4" spans="1:45" x14ac:dyDescent="0.2">
      <c r="A4" t="s">
        <v>7</v>
      </c>
      <c r="B4" t="s">
        <v>220</v>
      </c>
      <c r="C4">
        <v>21</v>
      </c>
      <c r="D4">
        <v>5</v>
      </c>
      <c r="E4">
        <f t="shared" si="0"/>
        <v>26</v>
      </c>
      <c r="F4">
        <v>215</v>
      </c>
      <c r="G4">
        <f t="shared" si="1"/>
        <v>55</v>
      </c>
      <c r="H4">
        <v>3</v>
      </c>
      <c r="I4">
        <v>52</v>
      </c>
      <c r="J4">
        <f t="shared" si="2"/>
        <v>296</v>
      </c>
      <c r="L4">
        <v>26</v>
      </c>
      <c r="M4">
        <v>215</v>
      </c>
      <c r="N4">
        <v>55</v>
      </c>
      <c r="P4">
        <v>215</v>
      </c>
      <c r="Q4">
        <f t="shared" si="3"/>
        <v>81</v>
      </c>
      <c r="S4" s="114"/>
      <c r="T4" s="3"/>
      <c r="U4" s="3"/>
      <c r="W4" t="s">
        <v>913</v>
      </c>
      <c r="AK4">
        <v>296</v>
      </c>
      <c r="AL4">
        <v>215</v>
      </c>
      <c r="AM4">
        <v>81</v>
      </c>
      <c r="AN4" s="165">
        <f t="shared" si="4"/>
        <v>0.72635135135135132</v>
      </c>
      <c r="AO4" s="165">
        <f t="shared" si="5"/>
        <v>0.27364864864864863</v>
      </c>
      <c r="AS4" t="s">
        <v>912</v>
      </c>
    </row>
    <row r="5" spans="1:45" x14ac:dyDescent="0.2">
      <c r="A5" t="s">
        <v>8</v>
      </c>
      <c r="B5" t="s">
        <v>220</v>
      </c>
      <c r="C5">
        <v>5</v>
      </c>
      <c r="D5">
        <v>6</v>
      </c>
      <c r="E5">
        <f t="shared" si="0"/>
        <v>11</v>
      </c>
      <c r="F5">
        <v>249</v>
      </c>
      <c r="G5">
        <f t="shared" si="1"/>
        <v>36</v>
      </c>
      <c r="H5">
        <v>2</v>
      </c>
      <c r="I5">
        <v>34</v>
      </c>
      <c r="J5">
        <f t="shared" si="2"/>
        <v>296</v>
      </c>
      <c r="L5">
        <v>11</v>
      </c>
      <c r="M5">
        <v>249</v>
      </c>
      <c r="N5">
        <v>36</v>
      </c>
      <c r="P5">
        <v>249</v>
      </c>
      <c r="Q5">
        <f t="shared" si="3"/>
        <v>47</v>
      </c>
      <c r="S5" s="114"/>
      <c r="T5" s="3"/>
      <c r="U5" s="3"/>
      <c r="W5" t="s">
        <v>688</v>
      </c>
      <c r="AK5">
        <v>296</v>
      </c>
      <c r="AL5">
        <v>249</v>
      </c>
      <c r="AM5">
        <v>47</v>
      </c>
      <c r="AN5" s="165">
        <f t="shared" si="4"/>
        <v>0.84121621621621623</v>
      </c>
      <c r="AO5" s="165">
        <f t="shared" si="5"/>
        <v>0.15878378378378377</v>
      </c>
      <c r="AS5" t="s">
        <v>913</v>
      </c>
    </row>
    <row r="6" spans="1:45" x14ac:dyDescent="0.2">
      <c r="A6" t="s">
        <v>9</v>
      </c>
      <c r="B6" t="s">
        <v>220</v>
      </c>
      <c r="C6">
        <v>16</v>
      </c>
      <c r="D6">
        <v>12</v>
      </c>
      <c r="E6">
        <f t="shared" si="0"/>
        <v>28</v>
      </c>
      <c r="F6">
        <v>219</v>
      </c>
      <c r="G6">
        <f t="shared" si="1"/>
        <v>49</v>
      </c>
      <c r="H6">
        <v>14</v>
      </c>
      <c r="I6">
        <v>35</v>
      </c>
      <c r="J6">
        <f t="shared" si="2"/>
        <v>296</v>
      </c>
      <c r="L6">
        <v>28</v>
      </c>
      <c r="M6">
        <v>219</v>
      </c>
      <c r="N6">
        <v>49</v>
      </c>
      <c r="P6">
        <v>219</v>
      </c>
      <c r="Q6">
        <f t="shared" si="3"/>
        <v>77</v>
      </c>
      <c r="AK6">
        <v>296</v>
      </c>
      <c r="AL6">
        <v>219</v>
      </c>
      <c r="AM6">
        <v>77</v>
      </c>
      <c r="AN6" s="165">
        <f t="shared" si="4"/>
        <v>0.73986486486486491</v>
      </c>
      <c r="AO6" s="165">
        <f t="shared" si="5"/>
        <v>0.26013513513513514</v>
      </c>
      <c r="AS6" t="s">
        <v>688</v>
      </c>
    </row>
    <row r="7" spans="1:45" x14ac:dyDescent="0.2">
      <c r="A7" t="s">
        <v>10</v>
      </c>
      <c r="B7" t="s">
        <v>220</v>
      </c>
      <c r="C7">
        <v>8</v>
      </c>
      <c r="D7">
        <v>5</v>
      </c>
      <c r="E7">
        <f t="shared" si="0"/>
        <v>13</v>
      </c>
      <c r="F7">
        <v>216</v>
      </c>
      <c r="G7">
        <f t="shared" si="1"/>
        <v>69</v>
      </c>
      <c r="H7">
        <v>12</v>
      </c>
      <c r="I7">
        <v>57</v>
      </c>
      <c r="J7">
        <f t="shared" si="2"/>
        <v>298</v>
      </c>
      <c r="L7">
        <v>13</v>
      </c>
      <c r="M7">
        <v>216</v>
      </c>
      <c r="N7">
        <v>69</v>
      </c>
      <c r="P7">
        <v>216</v>
      </c>
      <c r="Q7">
        <f t="shared" si="3"/>
        <v>82</v>
      </c>
      <c r="W7" s="51" t="s">
        <v>632</v>
      </c>
      <c r="AK7">
        <v>298</v>
      </c>
      <c r="AL7">
        <v>216</v>
      </c>
      <c r="AM7">
        <v>82</v>
      </c>
      <c r="AN7" s="165">
        <f t="shared" si="4"/>
        <v>0.72483221476510062</v>
      </c>
      <c r="AO7" s="165">
        <f t="shared" si="5"/>
        <v>0.27516778523489932</v>
      </c>
      <c r="AS7" s="51" t="s">
        <v>632</v>
      </c>
    </row>
    <row r="8" spans="1:45" x14ac:dyDescent="0.2">
      <c r="A8" t="s">
        <v>11</v>
      </c>
      <c r="B8" t="s">
        <v>220</v>
      </c>
      <c r="C8">
        <v>17</v>
      </c>
      <c r="D8">
        <v>7</v>
      </c>
      <c r="E8">
        <f t="shared" si="0"/>
        <v>24</v>
      </c>
      <c r="F8">
        <v>237</v>
      </c>
      <c r="G8">
        <f t="shared" si="1"/>
        <v>34</v>
      </c>
      <c r="H8">
        <v>2</v>
      </c>
      <c r="I8">
        <v>32</v>
      </c>
      <c r="J8">
        <f>SUM(E8:G8)</f>
        <v>295</v>
      </c>
      <c r="L8">
        <v>24</v>
      </c>
      <c r="M8">
        <v>237</v>
      </c>
      <c r="N8">
        <v>34</v>
      </c>
      <c r="P8">
        <v>237</v>
      </c>
      <c r="Q8">
        <f t="shared" si="3"/>
        <v>58</v>
      </c>
      <c r="W8" t="s">
        <v>639</v>
      </c>
      <c r="AK8">
        <v>295</v>
      </c>
      <c r="AL8">
        <v>237</v>
      </c>
      <c r="AM8">
        <v>58</v>
      </c>
      <c r="AN8" s="165">
        <f t="shared" si="4"/>
        <v>0.80338983050847457</v>
      </c>
      <c r="AO8" s="165">
        <f t="shared" si="5"/>
        <v>0.19661016949152543</v>
      </c>
      <c r="AS8" t="s">
        <v>639</v>
      </c>
    </row>
    <row r="9" spans="1:45" x14ac:dyDescent="0.2">
      <c r="A9" t="s">
        <v>12</v>
      </c>
      <c r="B9" t="s">
        <v>220</v>
      </c>
      <c r="C9">
        <v>5</v>
      </c>
      <c r="D9">
        <v>6</v>
      </c>
      <c r="E9">
        <v>11</v>
      </c>
      <c r="F9">
        <v>119</v>
      </c>
      <c r="G9">
        <v>131</v>
      </c>
      <c r="H9">
        <v>15</v>
      </c>
      <c r="I9">
        <v>116</v>
      </c>
      <c r="J9">
        <f>SUM(E9:G9)</f>
        <v>261</v>
      </c>
      <c r="L9">
        <v>11</v>
      </c>
      <c r="M9">
        <v>119</v>
      </c>
      <c r="N9">
        <v>131</v>
      </c>
      <c r="P9">
        <v>119</v>
      </c>
      <c r="Q9">
        <f t="shared" si="3"/>
        <v>142</v>
      </c>
      <c r="W9" t="s">
        <v>885</v>
      </c>
      <c r="AK9">
        <v>261</v>
      </c>
      <c r="AL9">
        <v>119</v>
      </c>
      <c r="AM9">
        <v>142</v>
      </c>
      <c r="AN9" s="165">
        <f t="shared" si="4"/>
        <v>0.45593869731800768</v>
      </c>
      <c r="AO9" s="165">
        <f t="shared" si="5"/>
        <v>0.54406130268199238</v>
      </c>
      <c r="AS9" t="s">
        <v>885</v>
      </c>
    </row>
    <row r="10" spans="1:45" x14ac:dyDescent="0.2">
      <c r="A10" t="s">
        <v>13</v>
      </c>
      <c r="B10" t="s">
        <v>220</v>
      </c>
      <c r="C10">
        <v>16</v>
      </c>
      <c r="D10">
        <v>13</v>
      </c>
      <c r="E10">
        <f t="shared" si="0"/>
        <v>29</v>
      </c>
      <c r="F10">
        <v>235</v>
      </c>
      <c r="G10">
        <f t="shared" si="1"/>
        <v>31</v>
      </c>
      <c r="H10">
        <v>1</v>
      </c>
      <c r="I10">
        <v>30</v>
      </c>
      <c r="J10">
        <f t="shared" si="2"/>
        <v>295</v>
      </c>
      <c r="L10">
        <v>29</v>
      </c>
      <c r="M10">
        <v>235</v>
      </c>
      <c r="N10">
        <v>31</v>
      </c>
      <c r="P10">
        <v>235</v>
      </c>
      <c r="Q10">
        <f t="shared" si="3"/>
        <v>60</v>
      </c>
      <c r="W10" t="s">
        <v>914</v>
      </c>
      <c r="AK10">
        <v>295</v>
      </c>
      <c r="AL10">
        <v>235</v>
      </c>
      <c r="AM10">
        <v>60</v>
      </c>
      <c r="AN10" s="165">
        <f t="shared" si="4"/>
        <v>0.79661016949152541</v>
      </c>
      <c r="AO10" s="165">
        <f t="shared" si="5"/>
        <v>0.20338983050847459</v>
      </c>
      <c r="AS10" t="s">
        <v>914</v>
      </c>
    </row>
    <row r="11" spans="1:45" x14ac:dyDescent="0.2">
      <c r="A11" t="s">
        <v>14</v>
      </c>
      <c r="B11" t="s">
        <v>220</v>
      </c>
      <c r="C11">
        <v>11</v>
      </c>
      <c r="D11">
        <v>7</v>
      </c>
      <c r="E11">
        <f t="shared" si="0"/>
        <v>18</v>
      </c>
      <c r="F11">
        <v>236</v>
      </c>
      <c r="G11">
        <f t="shared" si="1"/>
        <v>40</v>
      </c>
      <c r="H11">
        <v>3</v>
      </c>
      <c r="I11">
        <v>37</v>
      </c>
      <c r="J11">
        <f t="shared" si="2"/>
        <v>294</v>
      </c>
      <c r="L11">
        <v>18</v>
      </c>
      <c r="M11">
        <v>236</v>
      </c>
      <c r="N11">
        <v>40</v>
      </c>
      <c r="P11">
        <v>236</v>
      </c>
      <c r="Q11">
        <f t="shared" si="3"/>
        <v>58</v>
      </c>
      <c r="W11" t="s">
        <v>915</v>
      </c>
      <c r="AK11">
        <v>294</v>
      </c>
      <c r="AL11">
        <v>236</v>
      </c>
      <c r="AM11">
        <v>58</v>
      </c>
      <c r="AN11" s="165">
        <f t="shared" si="4"/>
        <v>0.80272108843537415</v>
      </c>
      <c r="AO11" s="165">
        <f t="shared" si="5"/>
        <v>0.19727891156462585</v>
      </c>
      <c r="AS11" t="s">
        <v>920</v>
      </c>
    </row>
    <row r="12" spans="1:45" x14ac:dyDescent="0.2">
      <c r="A12" t="s">
        <v>15</v>
      </c>
      <c r="B12" t="s">
        <v>220</v>
      </c>
      <c r="C12">
        <v>12</v>
      </c>
      <c r="D12">
        <v>5</v>
      </c>
      <c r="E12">
        <f t="shared" si="0"/>
        <v>17</v>
      </c>
      <c r="F12">
        <v>222</v>
      </c>
      <c r="G12">
        <f t="shared" si="1"/>
        <v>43</v>
      </c>
      <c r="H12">
        <v>13</v>
      </c>
      <c r="I12">
        <v>30</v>
      </c>
      <c r="J12">
        <f t="shared" si="2"/>
        <v>282</v>
      </c>
      <c r="L12">
        <v>17</v>
      </c>
      <c r="M12">
        <v>222</v>
      </c>
      <c r="N12">
        <v>43</v>
      </c>
      <c r="P12">
        <v>222</v>
      </c>
      <c r="Q12">
        <f t="shared" si="3"/>
        <v>60</v>
      </c>
      <c r="AK12">
        <v>282</v>
      </c>
      <c r="AL12">
        <v>222</v>
      </c>
      <c r="AM12">
        <v>60</v>
      </c>
      <c r="AN12" s="165">
        <f t="shared" si="4"/>
        <v>0.78723404255319152</v>
      </c>
      <c r="AO12" s="165">
        <f t="shared" si="5"/>
        <v>0.21276595744680851</v>
      </c>
      <c r="AS12" t="s">
        <v>915</v>
      </c>
    </row>
    <row r="13" spans="1:45" x14ac:dyDescent="0.2">
      <c r="A13" t="s">
        <v>16</v>
      </c>
      <c r="B13" t="s">
        <v>220</v>
      </c>
      <c r="C13">
        <v>11</v>
      </c>
      <c r="D13">
        <v>11</v>
      </c>
      <c r="E13">
        <f t="shared" si="0"/>
        <v>22</v>
      </c>
      <c r="F13">
        <v>242</v>
      </c>
      <c r="G13">
        <f t="shared" si="1"/>
        <v>32</v>
      </c>
      <c r="H13">
        <v>2</v>
      </c>
      <c r="I13">
        <v>30</v>
      </c>
      <c r="J13">
        <f t="shared" si="2"/>
        <v>296</v>
      </c>
      <c r="L13">
        <v>22</v>
      </c>
      <c r="M13">
        <v>242</v>
      </c>
      <c r="N13">
        <v>32</v>
      </c>
      <c r="P13">
        <v>242</v>
      </c>
      <c r="Q13">
        <f t="shared" si="3"/>
        <v>54</v>
      </c>
      <c r="AK13">
        <v>296</v>
      </c>
      <c r="AL13">
        <v>242</v>
      </c>
      <c r="AM13">
        <v>54</v>
      </c>
      <c r="AN13" s="165">
        <f t="shared" si="4"/>
        <v>0.81756756756756754</v>
      </c>
      <c r="AO13" s="165">
        <f t="shared" si="5"/>
        <v>0.18243243243243243</v>
      </c>
    </row>
    <row r="14" spans="1:45" x14ac:dyDescent="0.2">
      <c r="A14" t="s">
        <v>17</v>
      </c>
      <c r="B14" t="s">
        <v>220</v>
      </c>
      <c r="C14">
        <v>16</v>
      </c>
      <c r="D14">
        <v>8</v>
      </c>
      <c r="E14">
        <f t="shared" si="0"/>
        <v>24</v>
      </c>
      <c r="F14">
        <v>240</v>
      </c>
      <c r="G14">
        <f t="shared" si="1"/>
        <v>32</v>
      </c>
      <c r="H14">
        <v>0</v>
      </c>
      <c r="I14">
        <v>32</v>
      </c>
      <c r="J14">
        <f t="shared" si="2"/>
        <v>296</v>
      </c>
      <c r="L14">
        <v>24</v>
      </c>
      <c r="M14">
        <v>240</v>
      </c>
      <c r="N14">
        <v>32</v>
      </c>
      <c r="P14">
        <v>240</v>
      </c>
      <c r="Q14">
        <f t="shared" si="3"/>
        <v>56</v>
      </c>
      <c r="AK14">
        <v>296</v>
      </c>
      <c r="AL14">
        <v>240</v>
      </c>
      <c r="AM14">
        <v>56</v>
      </c>
      <c r="AN14" s="165">
        <f t="shared" si="4"/>
        <v>0.81081081081081086</v>
      </c>
      <c r="AO14" s="165">
        <f t="shared" si="5"/>
        <v>0.1891891891891892</v>
      </c>
    </row>
    <row r="15" spans="1:45" x14ac:dyDescent="0.2">
      <c r="A15" t="s">
        <v>18</v>
      </c>
      <c r="B15" t="s">
        <v>214</v>
      </c>
      <c r="C15">
        <v>8</v>
      </c>
      <c r="D15">
        <v>10</v>
      </c>
      <c r="E15">
        <f t="shared" si="0"/>
        <v>18</v>
      </c>
      <c r="F15">
        <v>201</v>
      </c>
      <c r="G15">
        <f t="shared" si="1"/>
        <v>74</v>
      </c>
      <c r="H15">
        <v>5</v>
      </c>
      <c r="I15">
        <v>69</v>
      </c>
      <c r="J15">
        <f t="shared" si="2"/>
        <v>293</v>
      </c>
      <c r="L15">
        <v>18</v>
      </c>
      <c r="M15">
        <v>201</v>
      </c>
      <c r="N15">
        <v>74</v>
      </c>
      <c r="P15">
        <v>201</v>
      </c>
      <c r="Q15">
        <f t="shared" si="3"/>
        <v>92</v>
      </c>
      <c r="AK15">
        <v>293</v>
      </c>
      <c r="AL15">
        <v>201</v>
      </c>
      <c r="AM15">
        <v>92</v>
      </c>
      <c r="AN15" s="165">
        <f t="shared" si="4"/>
        <v>0.68600682593856654</v>
      </c>
      <c r="AO15" s="165">
        <f t="shared" si="5"/>
        <v>0.31399317406143346</v>
      </c>
    </row>
    <row r="16" spans="1:45" x14ac:dyDescent="0.2">
      <c r="A16" t="s">
        <v>19</v>
      </c>
      <c r="B16" t="s">
        <v>214</v>
      </c>
      <c r="C16">
        <v>10</v>
      </c>
      <c r="D16">
        <v>6</v>
      </c>
      <c r="E16">
        <f t="shared" si="0"/>
        <v>16</v>
      </c>
      <c r="F16">
        <v>238</v>
      </c>
      <c r="G16">
        <f t="shared" si="1"/>
        <v>40</v>
      </c>
      <c r="H16">
        <v>6</v>
      </c>
      <c r="I16">
        <v>34</v>
      </c>
      <c r="J16">
        <f t="shared" si="2"/>
        <v>294</v>
      </c>
      <c r="L16">
        <v>16</v>
      </c>
      <c r="M16">
        <v>238</v>
      </c>
      <c r="N16">
        <v>40</v>
      </c>
      <c r="P16">
        <v>238</v>
      </c>
      <c r="Q16">
        <f t="shared" si="3"/>
        <v>56</v>
      </c>
      <c r="W16" s="51" t="s">
        <v>634</v>
      </c>
      <c r="AK16">
        <v>294</v>
      </c>
      <c r="AL16">
        <v>238</v>
      </c>
      <c r="AM16">
        <v>56</v>
      </c>
      <c r="AN16" s="165">
        <f t="shared" si="4"/>
        <v>0.80952380952380953</v>
      </c>
      <c r="AO16" s="165">
        <f t="shared" si="5"/>
        <v>0.19047619047619047</v>
      </c>
      <c r="AS16" s="51" t="s">
        <v>634</v>
      </c>
    </row>
    <row r="17" spans="1:47" x14ac:dyDescent="0.2">
      <c r="A17" t="s">
        <v>20</v>
      </c>
      <c r="B17" t="s">
        <v>214</v>
      </c>
      <c r="C17">
        <v>23</v>
      </c>
      <c r="D17">
        <v>7</v>
      </c>
      <c r="E17">
        <f t="shared" si="0"/>
        <v>30</v>
      </c>
      <c r="F17">
        <v>200</v>
      </c>
      <c r="G17">
        <f t="shared" si="1"/>
        <v>66</v>
      </c>
      <c r="H17">
        <v>25</v>
      </c>
      <c r="I17">
        <v>41</v>
      </c>
      <c r="J17">
        <f t="shared" si="2"/>
        <v>296</v>
      </c>
      <c r="L17">
        <v>30</v>
      </c>
      <c r="M17">
        <v>200</v>
      </c>
      <c r="N17">
        <v>66</v>
      </c>
      <c r="P17">
        <v>200</v>
      </c>
      <c r="Q17">
        <f t="shared" si="3"/>
        <v>96</v>
      </c>
      <c r="W17" t="s">
        <v>941</v>
      </c>
      <c r="AK17">
        <v>296</v>
      </c>
      <c r="AL17">
        <v>200</v>
      </c>
      <c r="AM17">
        <v>96</v>
      </c>
      <c r="AN17" s="165">
        <f t="shared" si="4"/>
        <v>0.67567567567567566</v>
      </c>
      <c r="AO17" s="165">
        <f t="shared" si="5"/>
        <v>0.32432432432432434</v>
      </c>
      <c r="AS17" t="s">
        <v>923</v>
      </c>
    </row>
    <row r="18" spans="1:47" x14ac:dyDescent="0.2">
      <c r="A18" t="s">
        <v>21</v>
      </c>
      <c r="B18" t="s">
        <v>214</v>
      </c>
      <c r="C18">
        <v>17</v>
      </c>
      <c r="D18">
        <v>15</v>
      </c>
      <c r="E18">
        <f t="shared" si="0"/>
        <v>32</v>
      </c>
      <c r="F18">
        <v>198</v>
      </c>
      <c r="G18">
        <f t="shared" si="1"/>
        <v>64</v>
      </c>
      <c r="H18">
        <v>20</v>
      </c>
      <c r="I18">
        <v>44</v>
      </c>
      <c r="J18">
        <f t="shared" si="2"/>
        <v>294</v>
      </c>
      <c r="L18">
        <v>32</v>
      </c>
      <c r="M18">
        <v>198</v>
      </c>
      <c r="N18">
        <v>64</v>
      </c>
      <c r="P18">
        <v>198</v>
      </c>
      <c r="Q18">
        <f t="shared" si="3"/>
        <v>96</v>
      </c>
      <c r="AK18">
        <v>294</v>
      </c>
      <c r="AL18">
        <v>198</v>
      </c>
      <c r="AM18">
        <v>96</v>
      </c>
      <c r="AN18" s="165">
        <f t="shared" si="4"/>
        <v>0.67346938775510201</v>
      </c>
      <c r="AO18" s="165">
        <f t="shared" si="5"/>
        <v>0.32653061224489793</v>
      </c>
    </row>
    <row r="19" spans="1:47" x14ac:dyDescent="0.2">
      <c r="A19" t="s">
        <v>22</v>
      </c>
      <c r="B19" t="s">
        <v>214</v>
      </c>
      <c r="C19">
        <v>6</v>
      </c>
      <c r="D19">
        <v>8</v>
      </c>
      <c r="E19">
        <f t="shared" si="0"/>
        <v>14</v>
      </c>
      <c r="F19">
        <v>228</v>
      </c>
      <c r="G19">
        <f t="shared" si="1"/>
        <v>36</v>
      </c>
      <c r="H19">
        <v>3</v>
      </c>
      <c r="I19">
        <v>33</v>
      </c>
      <c r="J19">
        <f t="shared" si="2"/>
        <v>278</v>
      </c>
      <c r="L19">
        <v>14</v>
      </c>
      <c r="M19">
        <v>228</v>
      </c>
      <c r="N19">
        <v>36</v>
      </c>
      <c r="P19">
        <v>228</v>
      </c>
      <c r="Q19">
        <f t="shared" si="3"/>
        <v>50</v>
      </c>
      <c r="AK19">
        <v>278</v>
      </c>
      <c r="AL19">
        <v>228</v>
      </c>
      <c r="AM19">
        <v>50</v>
      </c>
      <c r="AN19" s="165">
        <f t="shared" si="4"/>
        <v>0.82014388489208634</v>
      </c>
      <c r="AO19" s="165">
        <f t="shared" si="5"/>
        <v>0.17985611510791366</v>
      </c>
    </row>
    <row r="20" spans="1:47" x14ac:dyDescent="0.2">
      <c r="A20" t="s">
        <v>23</v>
      </c>
      <c r="B20" t="s">
        <v>214</v>
      </c>
      <c r="C20">
        <v>8</v>
      </c>
      <c r="D20">
        <v>7</v>
      </c>
      <c r="E20">
        <f t="shared" si="0"/>
        <v>15</v>
      </c>
      <c r="F20">
        <v>239</v>
      </c>
      <c r="G20">
        <f t="shared" si="1"/>
        <v>39</v>
      </c>
      <c r="H20">
        <v>4</v>
      </c>
      <c r="I20">
        <v>35</v>
      </c>
      <c r="J20">
        <f t="shared" si="2"/>
        <v>293</v>
      </c>
      <c r="L20">
        <v>15</v>
      </c>
      <c r="M20">
        <v>239</v>
      </c>
      <c r="N20">
        <v>39</v>
      </c>
      <c r="P20">
        <v>239</v>
      </c>
      <c r="Q20">
        <f t="shared" si="3"/>
        <v>54</v>
      </c>
      <c r="W20" s="51" t="s">
        <v>629</v>
      </c>
      <c r="AK20">
        <v>293</v>
      </c>
      <c r="AL20">
        <v>239</v>
      </c>
      <c r="AM20">
        <v>54</v>
      </c>
      <c r="AN20" s="165">
        <f t="shared" si="4"/>
        <v>0.81569965870307171</v>
      </c>
      <c r="AO20" s="165">
        <f t="shared" si="5"/>
        <v>0.18430034129692832</v>
      </c>
      <c r="AS20" s="51" t="s">
        <v>629</v>
      </c>
    </row>
    <row r="21" spans="1:47" x14ac:dyDescent="0.2">
      <c r="A21" t="s">
        <v>25</v>
      </c>
      <c r="B21" t="s">
        <v>214</v>
      </c>
      <c r="C21">
        <v>8</v>
      </c>
      <c r="D21">
        <v>4</v>
      </c>
      <c r="E21">
        <f t="shared" si="0"/>
        <v>12</v>
      </c>
      <c r="F21">
        <v>237</v>
      </c>
      <c r="G21">
        <f t="shared" si="1"/>
        <v>47</v>
      </c>
      <c r="H21">
        <v>2</v>
      </c>
      <c r="I21">
        <v>45</v>
      </c>
      <c r="J21">
        <f t="shared" si="2"/>
        <v>296</v>
      </c>
      <c r="L21">
        <v>12</v>
      </c>
      <c r="M21">
        <v>237</v>
      </c>
      <c r="N21">
        <v>47</v>
      </c>
      <c r="P21">
        <v>237</v>
      </c>
      <c r="Q21">
        <f t="shared" si="3"/>
        <v>59</v>
      </c>
      <c r="W21" t="s">
        <v>916</v>
      </c>
      <c r="AK21">
        <v>296</v>
      </c>
      <c r="AL21">
        <v>237</v>
      </c>
      <c r="AM21">
        <v>59</v>
      </c>
      <c r="AN21" s="165">
        <f t="shared" si="4"/>
        <v>0.80067567567567566</v>
      </c>
      <c r="AO21" s="165">
        <f t="shared" si="5"/>
        <v>0.19932432432432431</v>
      </c>
      <c r="AS21" t="s">
        <v>916</v>
      </c>
    </row>
    <row r="22" spans="1:47" x14ac:dyDescent="0.2">
      <c r="A22" t="s">
        <v>26</v>
      </c>
      <c r="B22" t="s">
        <v>214</v>
      </c>
      <c r="C22">
        <v>8</v>
      </c>
      <c r="D22">
        <v>7</v>
      </c>
      <c r="E22">
        <f t="shared" si="0"/>
        <v>15</v>
      </c>
      <c r="F22">
        <v>242</v>
      </c>
      <c r="G22">
        <f t="shared" si="1"/>
        <v>37</v>
      </c>
      <c r="H22">
        <v>2</v>
      </c>
      <c r="I22">
        <v>35</v>
      </c>
      <c r="J22">
        <f t="shared" si="2"/>
        <v>294</v>
      </c>
      <c r="L22">
        <v>15</v>
      </c>
      <c r="M22">
        <v>242</v>
      </c>
      <c r="N22">
        <v>37</v>
      </c>
      <c r="P22">
        <v>242</v>
      </c>
      <c r="Q22">
        <f t="shared" si="3"/>
        <v>52</v>
      </c>
      <c r="W22" t="s">
        <v>697</v>
      </c>
      <c r="AK22">
        <v>294</v>
      </c>
      <c r="AL22">
        <v>242</v>
      </c>
      <c r="AM22">
        <v>52</v>
      </c>
      <c r="AN22" s="165">
        <f t="shared" si="4"/>
        <v>0.8231292517006803</v>
      </c>
      <c r="AO22" s="165">
        <f t="shared" si="5"/>
        <v>0.17687074829931973</v>
      </c>
      <c r="AS22" t="s">
        <v>697</v>
      </c>
    </row>
    <row r="23" spans="1:47" x14ac:dyDescent="0.2">
      <c r="A23" t="s">
        <v>28</v>
      </c>
      <c r="B23" t="s">
        <v>214</v>
      </c>
      <c r="C23">
        <v>10</v>
      </c>
      <c r="D23">
        <v>10</v>
      </c>
      <c r="E23">
        <f t="shared" si="0"/>
        <v>20</v>
      </c>
      <c r="F23">
        <v>238</v>
      </c>
      <c r="G23">
        <f t="shared" si="1"/>
        <v>37</v>
      </c>
      <c r="H23">
        <v>1</v>
      </c>
      <c r="I23">
        <v>36</v>
      </c>
      <c r="J23">
        <f t="shared" si="2"/>
        <v>295</v>
      </c>
      <c r="L23">
        <v>20</v>
      </c>
      <c r="M23">
        <v>238</v>
      </c>
      <c r="N23">
        <v>37</v>
      </c>
      <c r="P23">
        <v>238</v>
      </c>
      <c r="Q23">
        <f t="shared" si="3"/>
        <v>57</v>
      </c>
      <c r="AK23">
        <v>295</v>
      </c>
      <c r="AL23">
        <v>238</v>
      </c>
      <c r="AM23">
        <v>57</v>
      </c>
      <c r="AN23" s="165">
        <f t="shared" si="4"/>
        <v>0.8067796610169492</v>
      </c>
      <c r="AO23" s="165">
        <f t="shared" si="5"/>
        <v>0.19322033898305085</v>
      </c>
    </row>
    <row r="24" spans="1:47" x14ac:dyDescent="0.2">
      <c r="A24" t="s">
        <v>29</v>
      </c>
      <c r="B24" t="s">
        <v>214</v>
      </c>
      <c r="C24">
        <v>8</v>
      </c>
      <c r="D24">
        <v>6</v>
      </c>
      <c r="E24">
        <f t="shared" si="0"/>
        <v>14</v>
      </c>
      <c r="F24">
        <v>244</v>
      </c>
      <c r="G24">
        <f t="shared" si="1"/>
        <v>38</v>
      </c>
      <c r="H24">
        <v>2</v>
      </c>
      <c r="I24">
        <v>36</v>
      </c>
      <c r="J24">
        <f t="shared" si="2"/>
        <v>296</v>
      </c>
      <c r="L24">
        <v>14</v>
      </c>
      <c r="M24">
        <v>244</v>
      </c>
      <c r="N24">
        <v>38</v>
      </c>
      <c r="P24">
        <v>244</v>
      </c>
      <c r="Q24">
        <f t="shared" si="3"/>
        <v>52</v>
      </c>
      <c r="AK24">
        <v>296</v>
      </c>
      <c r="AL24">
        <v>244</v>
      </c>
      <c r="AM24">
        <v>52</v>
      </c>
      <c r="AN24" s="165">
        <f t="shared" si="4"/>
        <v>0.82432432432432434</v>
      </c>
      <c r="AO24" s="165">
        <f t="shared" si="5"/>
        <v>0.17567567567567569</v>
      </c>
    </row>
    <row r="25" spans="1:47" x14ac:dyDescent="0.2">
      <c r="A25" t="s">
        <v>30</v>
      </c>
      <c r="B25" t="s">
        <v>214</v>
      </c>
      <c r="C25">
        <v>12</v>
      </c>
      <c r="D25">
        <v>25</v>
      </c>
      <c r="E25">
        <f t="shared" si="0"/>
        <v>37</v>
      </c>
      <c r="F25">
        <v>222</v>
      </c>
      <c r="G25">
        <f t="shared" si="1"/>
        <v>36</v>
      </c>
      <c r="H25">
        <v>2</v>
      </c>
      <c r="I25">
        <v>34</v>
      </c>
      <c r="J25">
        <f t="shared" si="2"/>
        <v>295</v>
      </c>
      <c r="L25">
        <v>37</v>
      </c>
      <c r="M25">
        <v>222</v>
      </c>
      <c r="N25">
        <v>36</v>
      </c>
      <c r="P25">
        <v>222</v>
      </c>
      <c r="Q25">
        <f t="shared" si="3"/>
        <v>73</v>
      </c>
      <c r="AK25">
        <v>295</v>
      </c>
      <c r="AL25">
        <v>222</v>
      </c>
      <c r="AM25">
        <v>73</v>
      </c>
      <c r="AN25" s="165">
        <f t="shared" si="4"/>
        <v>0.75254237288135595</v>
      </c>
      <c r="AO25" s="165">
        <f t="shared" si="5"/>
        <v>0.24745762711864408</v>
      </c>
      <c r="AS25" s="68" t="s">
        <v>757</v>
      </c>
      <c r="AT25" s="68"/>
      <c r="AU25" s="68"/>
    </row>
    <row r="26" spans="1:47" ht="17" thickBot="1" x14ac:dyDescent="0.25">
      <c r="A26" t="s">
        <v>31</v>
      </c>
      <c r="B26" t="s">
        <v>221</v>
      </c>
      <c r="C26">
        <v>8</v>
      </c>
      <c r="D26">
        <v>7</v>
      </c>
      <c r="E26">
        <f t="shared" si="0"/>
        <v>15</v>
      </c>
      <c r="F26">
        <v>238</v>
      </c>
      <c r="G26">
        <f t="shared" si="1"/>
        <v>43</v>
      </c>
      <c r="H26">
        <v>3</v>
      </c>
      <c r="I26">
        <v>40</v>
      </c>
      <c r="J26">
        <f t="shared" si="2"/>
        <v>296</v>
      </c>
      <c r="L26">
        <v>15</v>
      </c>
      <c r="M26">
        <v>238</v>
      </c>
      <c r="N26">
        <v>43</v>
      </c>
      <c r="P26">
        <v>238</v>
      </c>
      <c r="Q26">
        <f t="shared" si="3"/>
        <v>58</v>
      </c>
      <c r="W26" s="68" t="s">
        <v>757</v>
      </c>
      <c r="X26" s="68"/>
      <c r="Y26" s="68"/>
      <c r="AK26">
        <v>296</v>
      </c>
      <c r="AL26">
        <v>238</v>
      </c>
      <c r="AM26">
        <v>58</v>
      </c>
      <c r="AN26" s="165">
        <f t="shared" si="4"/>
        <v>0.80405405405405406</v>
      </c>
      <c r="AO26" s="165">
        <f t="shared" si="5"/>
        <v>0.19594594594594594</v>
      </c>
    </row>
    <row r="27" spans="1:47" ht="17" thickBot="1" x14ac:dyDescent="0.25">
      <c r="A27" t="s">
        <v>32</v>
      </c>
      <c r="B27" t="s">
        <v>221</v>
      </c>
      <c r="C27">
        <v>15</v>
      </c>
      <c r="D27">
        <v>6</v>
      </c>
      <c r="E27">
        <f t="shared" si="0"/>
        <v>21</v>
      </c>
      <c r="F27">
        <v>227</v>
      </c>
      <c r="G27">
        <f t="shared" si="1"/>
        <v>48</v>
      </c>
      <c r="H27">
        <v>8</v>
      </c>
      <c r="I27">
        <v>40</v>
      </c>
      <c r="J27">
        <f t="shared" si="2"/>
        <v>296</v>
      </c>
      <c r="L27">
        <v>21</v>
      </c>
      <c r="M27">
        <v>227</v>
      </c>
      <c r="N27">
        <v>48</v>
      </c>
      <c r="P27">
        <v>227</v>
      </c>
      <c r="Q27">
        <f t="shared" si="3"/>
        <v>69</v>
      </c>
      <c r="AK27">
        <v>296</v>
      </c>
      <c r="AL27">
        <v>227</v>
      </c>
      <c r="AM27">
        <v>69</v>
      </c>
      <c r="AN27" s="165">
        <f t="shared" si="4"/>
        <v>0.76689189189189189</v>
      </c>
      <c r="AO27" s="165">
        <f t="shared" si="5"/>
        <v>0.23310810810810811</v>
      </c>
      <c r="AS27" s="8"/>
      <c r="AT27" s="8" t="s">
        <v>917</v>
      </c>
      <c r="AU27" s="8" t="s">
        <v>918</v>
      </c>
    </row>
    <row r="28" spans="1:47" x14ac:dyDescent="0.2">
      <c r="A28" t="s">
        <v>34</v>
      </c>
      <c r="B28" t="s">
        <v>221</v>
      </c>
      <c r="C28">
        <v>9</v>
      </c>
      <c r="D28">
        <v>8</v>
      </c>
      <c r="E28">
        <f t="shared" si="0"/>
        <v>17</v>
      </c>
      <c r="F28">
        <v>236</v>
      </c>
      <c r="G28">
        <f t="shared" si="1"/>
        <v>42</v>
      </c>
      <c r="H28">
        <v>2</v>
      </c>
      <c r="I28">
        <v>40</v>
      </c>
      <c r="J28">
        <f t="shared" si="2"/>
        <v>295</v>
      </c>
      <c r="L28">
        <v>17</v>
      </c>
      <c r="M28">
        <v>236</v>
      </c>
      <c r="N28">
        <v>42</v>
      </c>
      <c r="P28">
        <v>236</v>
      </c>
      <c r="Q28">
        <f t="shared" si="3"/>
        <v>59</v>
      </c>
      <c r="W28" s="8"/>
      <c r="X28" s="8" t="s">
        <v>2</v>
      </c>
      <c r="Y28" s="8" t="s">
        <v>232</v>
      </c>
      <c r="AK28">
        <v>295</v>
      </c>
      <c r="AL28">
        <v>236</v>
      </c>
      <c r="AM28">
        <v>59</v>
      </c>
      <c r="AN28" s="165">
        <f t="shared" si="4"/>
        <v>0.8</v>
      </c>
      <c r="AO28" s="165">
        <f t="shared" si="5"/>
        <v>0.2</v>
      </c>
      <c r="AS28" t="s">
        <v>218</v>
      </c>
      <c r="AT28">
        <v>0.80697831525558072</v>
      </c>
      <c r="AU28">
        <v>0.19302168474441908</v>
      </c>
    </row>
    <row r="29" spans="1:47" x14ac:dyDescent="0.2">
      <c r="A29" t="s">
        <v>35</v>
      </c>
      <c r="B29" t="s">
        <v>221</v>
      </c>
      <c r="C29">
        <v>13</v>
      </c>
      <c r="D29">
        <v>28</v>
      </c>
      <c r="E29">
        <f t="shared" si="0"/>
        <v>41</v>
      </c>
      <c r="F29">
        <v>183</v>
      </c>
      <c r="G29">
        <f t="shared" si="1"/>
        <v>70</v>
      </c>
      <c r="H29">
        <v>17</v>
      </c>
      <c r="I29">
        <v>53</v>
      </c>
      <c r="J29">
        <f t="shared" si="2"/>
        <v>294</v>
      </c>
      <c r="L29">
        <v>41</v>
      </c>
      <c r="M29">
        <v>183</v>
      </c>
      <c r="N29">
        <v>70</v>
      </c>
      <c r="P29">
        <v>183</v>
      </c>
      <c r="Q29">
        <f t="shared" si="3"/>
        <v>111</v>
      </c>
      <c r="W29" t="s">
        <v>218</v>
      </c>
      <c r="X29">
        <v>235.37404580152671</v>
      </c>
      <c r="Y29">
        <v>58.274809160305345</v>
      </c>
      <c r="AK29">
        <v>294</v>
      </c>
      <c r="AL29">
        <v>183</v>
      </c>
      <c r="AM29">
        <v>111</v>
      </c>
      <c r="AN29" s="165">
        <f t="shared" si="4"/>
        <v>0.62244897959183676</v>
      </c>
      <c r="AO29" s="165">
        <f t="shared" si="5"/>
        <v>0.37755102040816324</v>
      </c>
      <c r="AS29" t="s">
        <v>208</v>
      </c>
      <c r="AT29">
        <v>3.8035506304845094E-3</v>
      </c>
      <c r="AU29">
        <v>3.8035506304844812E-3</v>
      </c>
    </row>
    <row r="30" spans="1:47" x14ac:dyDescent="0.2">
      <c r="A30" t="s">
        <v>36</v>
      </c>
      <c r="B30" t="s">
        <v>221</v>
      </c>
      <c r="C30">
        <v>11</v>
      </c>
      <c r="D30">
        <v>7</v>
      </c>
      <c r="E30">
        <f t="shared" si="0"/>
        <v>18</v>
      </c>
      <c r="F30">
        <v>229</v>
      </c>
      <c r="G30">
        <f t="shared" si="1"/>
        <v>47</v>
      </c>
      <c r="H30">
        <v>5</v>
      </c>
      <c r="I30">
        <v>42</v>
      </c>
      <c r="J30">
        <f t="shared" si="2"/>
        <v>294</v>
      </c>
      <c r="L30">
        <v>18</v>
      </c>
      <c r="M30">
        <v>229</v>
      </c>
      <c r="N30">
        <v>47</v>
      </c>
      <c r="P30">
        <v>229</v>
      </c>
      <c r="Q30">
        <f t="shared" si="3"/>
        <v>65</v>
      </c>
      <c r="T30" s="3"/>
      <c r="U30" s="3"/>
      <c r="W30" t="s">
        <v>208</v>
      </c>
      <c r="X30">
        <v>470.45132119788616</v>
      </c>
      <c r="Y30">
        <v>341.84697592483849</v>
      </c>
      <c r="AK30">
        <v>294</v>
      </c>
      <c r="AL30">
        <v>229</v>
      </c>
      <c r="AM30">
        <v>65</v>
      </c>
      <c r="AN30" s="165">
        <f t="shared" si="4"/>
        <v>0.77891156462585032</v>
      </c>
      <c r="AO30" s="165">
        <f t="shared" si="5"/>
        <v>0.22108843537414966</v>
      </c>
      <c r="AS30" t="s">
        <v>219</v>
      </c>
      <c r="AT30">
        <v>186</v>
      </c>
      <c r="AU30">
        <v>186</v>
      </c>
    </row>
    <row r="31" spans="1:47" x14ac:dyDescent="0.2">
      <c r="A31" t="s">
        <v>37</v>
      </c>
      <c r="B31" t="s">
        <v>221</v>
      </c>
      <c r="C31">
        <v>12</v>
      </c>
      <c r="D31">
        <v>31</v>
      </c>
      <c r="E31">
        <f t="shared" si="0"/>
        <v>43</v>
      </c>
      <c r="F31">
        <v>191</v>
      </c>
      <c r="G31">
        <f t="shared" si="1"/>
        <v>60</v>
      </c>
      <c r="H31">
        <v>15</v>
      </c>
      <c r="I31">
        <v>45</v>
      </c>
      <c r="J31">
        <f t="shared" si="2"/>
        <v>294</v>
      </c>
      <c r="L31">
        <v>43</v>
      </c>
      <c r="M31">
        <v>191</v>
      </c>
      <c r="N31">
        <v>60</v>
      </c>
      <c r="P31">
        <v>191</v>
      </c>
      <c r="Q31">
        <f t="shared" si="3"/>
        <v>103</v>
      </c>
      <c r="T31" s="3"/>
      <c r="U31" s="3"/>
      <c r="W31" t="s">
        <v>219</v>
      </c>
      <c r="X31">
        <v>131</v>
      </c>
      <c r="Y31">
        <v>131</v>
      </c>
      <c r="AK31">
        <v>294</v>
      </c>
      <c r="AL31">
        <v>191</v>
      </c>
      <c r="AM31">
        <v>103</v>
      </c>
      <c r="AN31" s="165">
        <f t="shared" si="4"/>
        <v>0.64965986394557829</v>
      </c>
      <c r="AO31" s="165">
        <f t="shared" si="5"/>
        <v>0.35034013605442177</v>
      </c>
      <c r="AS31" t="s">
        <v>758</v>
      </c>
      <c r="AT31">
        <v>-1</v>
      </c>
    </row>
    <row r="32" spans="1:47" x14ac:dyDescent="0.2">
      <c r="A32" t="s">
        <v>38</v>
      </c>
      <c r="B32" t="s">
        <v>221</v>
      </c>
      <c r="C32">
        <v>8</v>
      </c>
      <c r="D32">
        <v>36</v>
      </c>
      <c r="E32">
        <f t="shared" si="0"/>
        <v>44</v>
      </c>
      <c r="F32">
        <v>204</v>
      </c>
      <c r="G32">
        <f t="shared" si="1"/>
        <v>47</v>
      </c>
      <c r="H32">
        <v>4</v>
      </c>
      <c r="I32">
        <v>43</v>
      </c>
      <c r="J32">
        <f t="shared" si="2"/>
        <v>295</v>
      </c>
      <c r="L32">
        <v>44</v>
      </c>
      <c r="M32">
        <v>204</v>
      </c>
      <c r="N32">
        <v>47</v>
      </c>
      <c r="P32">
        <v>204</v>
      </c>
      <c r="Q32">
        <f t="shared" si="3"/>
        <v>91</v>
      </c>
      <c r="T32" s="3"/>
      <c r="U32" s="3"/>
      <c r="W32" t="s">
        <v>758</v>
      </c>
      <c r="X32">
        <v>-0.92033913302093828</v>
      </c>
      <c r="AK32">
        <v>295</v>
      </c>
      <c r="AL32">
        <v>204</v>
      </c>
      <c r="AM32">
        <v>91</v>
      </c>
      <c r="AN32" s="165">
        <f t="shared" si="4"/>
        <v>0.69152542372881354</v>
      </c>
      <c r="AO32" s="165">
        <f t="shared" si="5"/>
        <v>0.30847457627118646</v>
      </c>
      <c r="AS32" t="s">
        <v>226</v>
      </c>
      <c r="AT32">
        <v>0</v>
      </c>
    </row>
    <row r="33" spans="1:47" x14ac:dyDescent="0.2">
      <c r="A33" t="s">
        <v>39</v>
      </c>
      <c r="B33" t="s">
        <v>221</v>
      </c>
      <c r="C33">
        <v>7</v>
      </c>
      <c r="D33">
        <v>13</v>
      </c>
      <c r="E33">
        <f t="shared" si="0"/>
        <v>20</v>
      </c>
      <c r="F33">
        <v>205</v>
      </c>
      <c r="G33">
        <f t="shared" si="1"/>
        <v>66</v>
      </c>
      <c r="H33">
        <v>16</v>
      </c>
      <c r="I33">
        <v>50</v>
      </c>
      <c r="J33">
        <f t="shared" si="2"/>
        <v>291</v>
      </c>
      <c r="L33">
        <v>20</v>
      </c>
      <c r="M33">
        <v>205</v>
      </c>
      <c r="N33">
        <v>66</v>
      </c>
      <c r="P33">
        <v>205</v>
      </c>
      <c r="Q33">
        <f t="shared" si="3"/>
        <v>86</v>
      </c>
      <c r="T33" s="3"/>
      <c r="U33" s="3"/>
      <c r="W33" t="s">
        <v>226</v>
      </c>
      <c r="X33">
        <v>0</v>
      </c>
      <c r="AK33">
        <v>291</v>
      </c>
      <c r="AL33">
        <v>205</v>
      </c>
      <c r="AM33">
        <v>86</v>
      </c>
      <c r="AN33" s="165">
        <f t="shared" si="4"/>
        <v>0.70446735395189009</v>
      </c>
      <c r="AO33" s="165">
        <f t="shared" si="5"/>
        <v>0.29553264604810997</v>
      </c>
      <c r="AS33" t="s">
        <v>212</v>
      </c>
      <c r="AT33">
        <v>185</v>
      </c>
    </row>
    <row r="34" spans="1:47" x14ac:dyDescent="0.2">
      <c r="A34" t="s">
        <v>40</v>
      </c>
      <c r="B34" t="s">
        <v>221</v>
      </c>
      <c r="C34">
        <v>8</v>
      </c>
      <c r="D34">
        <v>7</v>
      </c>
      <c r="E34">
        <f t="shared" si="0"/>
        <v>15</v>
      </c>
      <c r="F34">
        <v>230</v>
      </c>
      <c r="G34">
        <f t="shared" si="1"/>
        <v>49</v>
      </c>
      <c r="H34">
        <v>5</v>
      </c>
      <c r="I34">
        <v>44</v>
      </c>
      <c r="J34">
        <f t="shared" si="2"/>
        <v>294</v>
      </c>
      <c r="L34">
        <v>15</v>
      </c>
      <c r="M34">
        <v>230</v>
      </c>
      <c r="N34">
        <v>49</v>
      </c>
      <c r="P34">
        <v>230</v>
      </c>
      <c r="Q34">
        <f t="shared" si="3"/>
        <v>64</v>
      </c>
      <c r="T34" s="3"/>
      <c r="U34" s="3"/>
      <c r="W34" t="s">
        <v>212</v>
      </c>
      <c r="X34">
        <v>130</v>
      </c>
      <c r="AK34">
        <v>294</v>
      </c>
      <c r="AL34">
        <v>230</v>
      </c>
      <c r="AM34">
        <v>64</v>
      </c>
      <c r="AN34" s="165">
        <f t="shared" si="4"/>
        <v>0.78231292517006801</v>
      </c>
      <c r="AO34" s="165">
        <f t="shared" si="5"/>
        <v>0.21768707482993196</v>
      </c>
      <c r="AS34" t="s">
        <v>227</v>
      </c>
      <c r="AT34">
        <v>67.884335246199299</v>
      </c>
    </row>
    <row r="35" spans="1:47" x14ac:dyDescent="0.2">
      <c r="A35" t="s">
        <v>41</v>
      </c>
      <c r="B35" t="s">
        <v>221</v>
      </c>
      <c r="C35">
        <v>8</v>
      </c>
      <c r="D35">
        <v>29</v>
      </c>
      <c r="E35">
        <f t="shared" si="0"/>
        <v>37</v>
      </c>
      <c r="F35">
        <v>213</v>
      </c>
      <c r="G35">
        <f t="shared" si="1"/>
        <v>45</v>
      </c>
      <c r="H35">
        <v>1</v>
      </c>
      <c r="I35">
        <v>44</v>
      </c>
      <c r="J35">
        <f t="shared" si="2"/>
        <v>295</v>
      </c>
      <c r="L35">
        <v>37</v>
      </c>
      <c r="M35">
        <v>213</v>
      </c>
      <c r="N35">
        <v>45</v>
      </c>
      <c r="P35">
        <v>213</v>
      </c>
      <c r="Q35">
        <f t="shared" si="3"/>
        <v>82</v>
      </c>
      <c r="W35" t="s">
        <v>227</v>
      </c>
      <c r="X35">
        <v>51.478057528169629</v>
      </c>
      <c r="AK35">
        <v>295</v>
      </c>
      <c r="AL35">
        <v>213</v>
      </c>
      <c r="AM35">
        <v>82</v>
      </c>
      <c r="AN35" s="165">
        <f t="shared" si="4"/>
        <v>0.7220338983050848</v>
      </c>
      <c r="AO35" s="165">
        <f t="shared" si="5"/>
        <v>0.27796610169491526</v>
      </c>
      <c r="AS35" t="s">
        <v>228</v>
      </c>
      <c r="AT35">
        <v>5.3705300898335456E-133</v>
      </c>
    </row>
    <row r="36" spans="1:47" x14ac:dyDescent="0.2">
      <c r="A36" t="s">
        <v>42</v>
      </c>
      <c r="B36" t="s">
        <v>221</v>
      </c>
      <c r="C36">
        <v>9</v>
      </c>
      <c r="D36">
        <v>5</v>
      </c>
      <c r="E36">
        <f t="shared" si="0"/>
        <v>14</v>
      </c>
      <c r="F36">
        <v>235</v>
      </c>
      <c r="G36">
        <f t="shared" si="1"/>
        <v>47</v>
      </c>
      <c r="H36">
        <v>6</v>
      </c>
      <c r="I36">
        <v>41</v>
      </c>
      <c r="J36">
        <f t="shared" si="2"/>
        <v>296</v>
      </c>
      <c r="L36">
        <v>14</v>
      </c>
      <c r="M36">
        <v>235</v>
      </c>
      <c r="N36">
        <v>47</v>
      </c>
      <c r="P36">
        <v>235</v>
      </c>
      <c r="Q36">
        <f t="shared" si="3"/>
        <v>61</v>
      </c>
      <c r="W36" t="s">
        <v>228</v>
      </c>
      <c r="X36">
        <v>1.2498129961225868E-88</v>
      </c>
      <c r="AK36">
        <v>296</v>
      </c>
      <c r="AL36">
        <v>235</v>
      </c>
      <c r="AM36">
        <v>61</v>
      </c>
      <c r="AN36" s="165">
        <f t="shared" si="4"/>
        <v>0.79391891891891897</v>
      </c>
      <c r="AO36" s="165">
        <f t="shared" si="5"/>
        <v>0.20608108108108109</v>
      </c>
      <c r="AS36" t="s">
        <v>229</v>
      </c>
      <c r="AT36">
        <v>1.6531318686319261</v>
      </c>
    </row>
    <row r="37" spans="1:47" x14ac:dyDescent="0.2">
      <c r="A37" t="s">
        <v>43</v>
      </c>
      <c r="B37" t="s">
        <v>221</v>
      </c>
      <c r="C37">
        <v>16</v>
      </c>
      <c r="D37">
        <v>24</v>
      </c>
      <c r="E37">
        <f t="shared" si="0"/>
        <v>40</v>
      </c>
      <c r="F37">
        <v>193</v>
      </c>
      <c r="G37">
        <f t="shared" si="1"/>
        <v>61</v>
      </c>
      <c r="H37">
        <v>19</v>
      </c>
      <c r="I37">
        <v>42</v>
      </c>
      <c r="J37">
        <f t="shared" si="2"/>
        <v>294</v>
      </c>
      <c r="L37">
        <v>40</v>
      </c>
      <c r="M37">
        <v>193</v>
      </c>
      <c r="N37">
        <v>61</v>
      </c>
      <c r="P37">
        <v>193</v>
      </c>
      <c r="Q37">
        <f t="shared" si="3"/>
        <v>101</v>
      </c>
      <c r="W37" t="s">
        <v>229</v>
      </c>
      <c r="X37">
        <v>1.6566594127194858</v>
      </c>
      <c r="AK37">
        <v>294</v>
      </c>
      <c r="AL37">
        <v>193</v>
      </c>
      <c r="AM37">
        <v>101</v>
      </c>
      <c r="AN37" s="165">
        <f t="shared" si="4"/>
        <v>0.65646258503401356</v>
      </c>
      <c r="AO37" s="165">
        <f t="shared" si="5"/>
        <v>0.34353741496598639</v>
      </c>
      <c r="AS37" s="28" t="s">
        <v>230</v>
      </c>
      <c r="AT37" s="28">
        <v>1.0741060179667091E-132</v>
      </c>
    </row>
    <row r="38" spans="1:47" ht="17" thickBot="1" x14ac:dyDescent="0.25">
      <c r="A38" t="s">
        <v>44</v>
      </c>
      <c r="B38" t="s">
        <v>222</v>
      </c>
      <c r="C38">
        <v>11</v>
      </c>
      <c r="D38">
        <v>3</v>
      </c>
      <c r="E38">
        <f t="shared" si="0"/>
        <v>14</v>
      </c>
      <c r="F38">
        <v>230</v>
      </c>
      <c r="G38">
        <f t="shared" si="1"/>
        <v>48</v>
      </c>
      <c r="H38">
        <v>8</v>
      </c>
      <c r="I38">
        <v>40</v>
      </c>
      <c r="J38">
        <f t="shared" si="2"/>
        <v>292</v>
      </c>
      <c r="L38">
        <v>14</v>
      </c>
      <c r="M38">
        <v>230</v>
      </c>
      <c r="N38">
        <v>48</v>
      </c>
      <c r="P38">
        <v>230</v>
      </c>
      <c r="Q38">
        <f t="shared" si="3"/>
        <v>62</v>
      </c>
      <c r="W38" s="28" t="s">
        <v>230</v>
      </c>
      <c r="X38" s="28">
        <v>2.4996259922451736E-88</v>
      </c>
      <c r="AK38">
        <v>292</v>
      </c>
      <c r="AL38">
        <v>230</v>
      </c>
      <c r="AM38">
        <v>62</v>
      </c>
      <c r="AN38" s="165">
        <f t="shared" si="4"/>
        <v>0.78767123287671237</v>
      </c>
      <c r="AO38" s="165">
        <f t="shared" si="5"/>
        <v>0.21232876712328766</v>
      </c>
      <c r="AS38" s="7" t="s">
        <v>231</v>
      </c>
      <c r="AT38" s="7">
        <v>1.972869946210895</v>
      </c>
      <c r="AU38" s="7"/>
    </row>
    <row r="39" spans="1:47" ht="17" thickBot="1" x14ac:dyDescent="0.25">
      <c r="A39" t="s">
        <v>45</v>
      </c>
      <c r="B39" t="s">
        <v>222</v>
      </c>
      <c r="C39">
        <v>15</v>
      </c>
      <c r="D39">
        <v>1</v>
      </c>
      <c r="E39">
        <f t="shared" si="0"/>
        <v>16</v>
      </c>
      <c r="F39">
        <v>240</v>
      </c>
      <c r="G39">
        <f t="shared" si="1"/>
        <v>40</v>
      </c>
      <c r="H39">
        <v>5</v>
      </c>
      <c r="I39">
        <v>35</v>
      </c>
      <c r="J39">
        <f t="shared" si="2"/>
        <v>296</v>
      </c>
      <c r="L39">
        <v>16</v>
      </c>
      <c r="M39">
        <v>240</v>
      </c>
      <c r="N39">
        <v>40</v>
      </c>
      <c r="P39">
        <v>240</v>
      </c>
      <c r="Q39">
        <f t="shared" si="3"/>
        <v>56</v>
      </c>
      <c r="W39" s="7" t="s">
        <v>231</v>
      </c>
      <c r="X39" s="7">
        <v>1.9783804054470222</v>
      </c>
      <c r="Y39" s="7"/>
      <c r="AK39">
        <v>296</v>
      </c>
      <c r="AL39">
        <v>240</v>
      </c>
      <c r="AM39">
        <v>56</v>
      </c>
      <c r="AN39" s="165">
        <f t="shared" si="4"/>
        <v>0.81081081081081086</v>
      </c>
      <c r="AO39" s="165">
        <f t="shared" si="5"/>
        <v>0.1891891891891892</v>
      </c>
    </row>
    <row r="40" spans="1:47" x14ac:dyDescent="0.2">
      <c r="A40" t="s">
        <v>46</v>
      </c>
      <c r="B40" t="s">
        <v>222</v>
      </c>
      <c r="C40">
        <v>7</v>
      </c>
      <c r="D40">
        <v>5</v>
      </c>
      <c r="E40">
        <f t="shared" si="0"/>
        <v>12</v>
      </c>
      <c r="F40">
        <v>241</v>
      </c>
      <c r="G40">
        <f t="shared" si="1"/>
        <v>42</v>
      </c>
      <c r="H40">
        <v>3</v>
      </c>
      <c r="I40">
        <v>39</v>
      </c>
      <c r="J40">
        <f t="shared" si="2"/>
        <v>295</v>
      </c>
      <c r="L40">
        <v>12</v>
      </c>
      <c r="M40">
        <v>241</v>
      </c>
      <c r="N40">
        <v>42</v>
      </c>
      <c r="P40">
        <v>241</v>
      </c>
      <c r="Q40">
        <f t="shared" si="3"/>
        <v>54</v>
      </c>
      <c r="AK40">
        <v>295</v>
      </c>
      <c r="AL40">
        <v>241</v>
      </c>
      <c r="AM40">
        <v>54</v>
      </c>
      <c r="AN40" s="165">
        <f t="shared" si="4"/>
        <v>0.81694915254237288</v>
      </c>
      <c r="AO40" s="165">
        <f t="shared" si="5"/>
        <v>0.18305084745762712</v>
      </c>
    </row>
    <row r="41" spans="1:47" x14ac:dyDescent="0.2">
      <c r="A41" t="s">
        <v>48</v>
      </c>
      <c r="B41" t="s">
        <v>222</v>
      </c>
      <c r="C41">
        <v>5</v>
      </c>
      <c r="D41">
        <v>4</v>
      </c>
      <c r="E41">
        <f t="shared" si="0"/>
        <v>9</v>
      </c>
      <c r="F41">
        <v>214</v>
      </c>
      <c r="G41">
        <f t="shared" si="1"/>
        <v>72</v>
      </c>
      <c r="H41">
        <v>25</v>
      </c>
      <c r="I41">
        <v>47</v>
      </c>
      <c r="J41">
        <f t="shared" si="2"/>
        <v>295</v>
      </c>
      <c r="L41">
        <v>9</v>
      </c>
      <c r="M41">
        <v>214</v>
      </c>
      <c r="N41">
        <v>72</v>
      </c>
      <c r="P41">
        <v>214</v>
      </c>
      <c r="Q41">
        <f t="shared" si="3"/>
        <v>81</v>
      </c>
      <c r="AK41">
        <v>295</v>
      </c>
      <c r="AL41">
        <v>214</v>
      </c>
      <c r="AM41">
        <v>81</v>
      </c>
      <c r="AN41" s="165">
        <f t="shared" si="4"/>
        <v>0.72542372881355932</v>
      </c>
      <c r="AO41" s="165">
        <f t="shared" si="5"/>
        <v>0.27457627118644068</v>
      </c>
    </row>
    <row r="42" spans="1:47" x14ac:dyDescent="0.2">
      <c r="A42" t="s">
        <v>49</v>
      </c>
      <c r="B42" t="s">
        <v>222</v>
      </c>
      <c r="C42">
        <v>15</v>
      </c>
      <c r="D42">
        <v>5</v>
      </c>
      <c r="E42">
        <f t="shared" si="0"/>
        <v>20</v>
      </c>
      <c r="F42">
        <v>225</v>
      </c>
      <c r="G42">
        <f t="shared" si="1"/>
        <v>46</v>
      </c>
      <c r="H42">
        <v>4</v>
      </c>
      <c r="I42">
        <v>42</v>
      </c>
      <c r="J42">
        <f t="shared" si="2"/>
        <v>291</v>
      </c>
      <c r="L42">
        <v>20</v>
      </c>
      <c r="M42">
        <v>225</v>
      </c>
      <c r="N42">
        <v>46</v>
      </c>
      <c r="P42">
        <v>225</v>
      </c>
      <c r="Q42">
        <f t="shared" si="3"/>
        <v>66</v>
      </c>
      <c r="AK42">
        <v>291</v>
      </c>
      <c r="AL42">
        <v>225</v>
      </c>
      <c r="AM42">
        <v>66</v>
      </c>
      <c r="AN42" s="165">
        <f t="shared" si="4"/>
        <v>0.77319587628865982</v>
      </c>
      <c r="AO42" s="165">
        <f t="shared" si="5"/>
        <v>0.22680412371134021</v>
      </c>
    </row>
    <row r="43" spans="1:47" x14ac:dyDescent="0.2">
      <c r="A43" t="s">
        <v>50</v>
      </c>
      <c r="B43" t="s">
        <v>222</v>
      </c>
      <c r="C43">
        <v>38</v>
      </c>
      <c r="D43">
        <v>23</v>
      </c>
      <c r="E43">
        <f t="shared" si="0"/>
        <v>61</v>
      </c>
      <c r="F43">
        <v>195</v>
      </c>
      <c r="G43">
        <f t="shared" si="1"/>
        <v>40</v>
      </c>
      <c r="H43">
        <v>5</v>
      </c>
      <c r="I43">
        <v>35</v>
      </c>
      <c r="J43">
        <f t="shared" si="2"/>
        <v>296</v>
      </c>
      <c r="L43">
        <v>61</v>
      </c>
      <c r="M43">
        <v>195</v>
      </c>
      <c r="N43">
        <v>40</v>
      </c>
      <c r="P43">
        <v>195</v>
      </c>
      <c r="Q43">
        <f t="shared" si="3"/>
        <v>101</v>
      </c>
      <c r="AK43">
        <v>296</v>
      </c>
      <c r="AL43">
        <v>195</v>
      </c>
      <c r="AM43">
        <v>101</v>
      </c>
      <c r="AN43" s="165">
        <f t="shared" si="4"/>
        <v>0.65878378378378377</v>
      </c>
      <c r="AO43" s="165">
        <f t="shared" si="5"/>
        <v>0.34121621621621623</v>
      </c>
    </row>
    <row r="44" spans="1:47" x14ac:dyDescent="0.2">
      <c r="A44" t="s">
        <v>51</v>
      </c>
      <c r="B44" t="s">
        <v>222</v>
      </c>
      <c r="C44">
        <v>4</v>
      </c>
      <c r="D44">
        <v>5</v>
      </c>
      <c r="E44">
        <f t="shared" si="0"/>
        <v>9</v>
      </c>
      <c r="F44">
        <v>218</v>
      </c>
      <c r="G44">
        <f t="shared" si="1"/>
        <v>69</v>
      </c>
      <c r="H44">
        <v>28</v>
      </c>
      <c r="I44">
        <v>41</v>
      </c>
      <c r="J44">
        <f t="shared" si="2"/>
        <v>296</v>
      </c>
      <c r="L44">
        <v>9</v>
      </c>
      <c r="M44">
        <v>218</v>
      </c>
      <c r="N44">
        <v>69</v>
      </c>
      <c r="P44">
        <v>218</v>
      </c>
      <c r="Q44">
        <f t="shared" si="3"/>
        <v>78</v>
      </c>
      <c r="AK44">
        <v>296</v>
      </c>
      <c r="AL44">
        <v>218</v>
      </c>
      <c r="AM44">
        <v>78</v>
      </c>
      <c r="AN44" s="165">
        <f t="shared" si="4"/>
        <v>0.73648648648648651</v>
      </c>
      <c r="AO44" s="165">
        <f t="shared" si="5"/>
        <v>0.26351351351351349</v>
      </c>
    </row>
    <row r="45" spans="1:47" x14ac:dyDescent="0.2">
      <c r="A45" t="s">
        <v>52</v>
      </c>
      <c r="B45" t="s">
        <v>222</v>
      </c>
      <c r="C45">
        <v>9</v>
      </c>
      <c r="D45">
        <v>27</v>
      </c>
      <c r="E45">
        <f t="shared" si="0"/>
        <v>36</v>
      </c>
      <c r="F45">
        <v>205</v>
      </c>
      <c r="G45">
        <f t="shared" si="1"/>
        <v>54</v>
      </c>
      <c r="H45">
        <v>16</v>
      </c>
      <c r="I45">
        <v>38</v>
      </c>
      <c r="J45">
        <f t="shared" si="2"/>
        <v>295</v>
      </c>
      <c r="L45">
        <v>36</v>
      </c>
      <c r="M45">
        <v>205</v>
      </c>
      <c r="N45">
        <v>54</v>
      </c>
      <c r="P45">
        <v>205</v>
      </c>
      <c r="Q45">
        <f t="shared" si="3"/>
        <v>90</v>
      </c>
      <c r="AK45">
        <v>295</v>
      </c>
      <c r="AL45">
        <v>205</v>
      </c>
      <c r="AM45">
        <v>90</v>
      </c>
      <c r="AN45" s="165">
        <f t="shared" si="4"/>
        <v>0.69491525423728817</v>
      </c>
      <c r="AO45" s="165">
        <f t="shared" si="5"/>
        <v>0.30508474576271188</v>
      </c>
    </row>
    <row r="46" spans="1:47" x14ac:dyDescent="0.2">
      <c r="A46" t="s">
        <v>53</v>
      </c>
      <c r="B46" t="s">
        <v>222</v>
      </c>
      <c r="C46">
        <v>4</v>
      </c>
      <c r="D46">
        <v>3</v>
      </c>
      <c r="E46">
        <f t="shared" si="0"/>
        <v>7</v>
      </c>
      <c r="F46">
        <v>238</v>
      </c>
      <c r="G46">
        <f t="shared" si="1"/>
        <v>50</v>
      </c>
      <c r="H46">
        <v>12</v>
      </c>
      <c r="I46">
        <v>38</v>
      </c>
      <c r="J46">
        <f t="shared" si="2"/>
        <v>295</v>
      </c>
      <c r="L46">
        <v>7</v>
      </c>
      <c r="M46">
        <v>238</v>
      </c>
      <c r="N46">
        <v>50</v>
      </c>
      <c r="P46">
        <v>238</v>
      </c>
      <c r="Q46">
        <f t="shared" si="3"/>
        <v>57</v>
      </c>
      <c r="AK46">
        <v>295</v>
      </c>
      <c r="AL46">
        <v>238</v>
      </c>
      <c r="AM46">
        <v>57</v>
      </c>
      <c r="AN46" s="165">
        <f t="shared" si="4"/>
        <v>0.8067796610169492</v>
      </c>
      <c r="AO46" s="165">
        <f t="shared" si="5"/>
        <v>0.19322033898305085</v>
      </c>
    </row>
    <row r="47" spans="1:47" x14ac:dyDescent="0.2">
      <c r="A47" t="s">
        <v>54</v>
      </c>
      <c r="B47" t="s">
        <v>222</v>
      </c>
      <c r="C47">
        <v>4</v>
      </c>
      <c r="D47">
        <v>7</v>
      </c>
      <c r="E47">
        <f t="shared" si="0"/>
        <v>11</v>
      </c>
      <c r="F47">
        <v>238</v>
      </c>
      <c r="G47">
        <f t="shared" si="1"/>
        <v>47</v>
      </c>
      <c r="H47">
        <v>12</v>
      </c>
      <c r="I47">
        <v>35</v>
      </c>
      <c r="J47">
        <f t="shared" si="2"/>
        <v>296</v>
      </c>
      <c r="L47">
        <v>11</v>
      </c>
      <c r="M47">
        <v>238</v>
      </c>
      <c r="N47">
        <v>47</v>
      </c>
      <c r="P47">
        <v>238</v>
      </c>
      <c r="Q47">
        <f t="shared" si="3"/>
        <v>58</v>
      </c>
      <c r="AK47">
        <v>296</v>
      </c>
      <c r="AL47">
        <v>238</v>
      </c>
      <c r="AM47">
        <v>58</v>
      </c>
      <c r="AN47" s="165">
        <f t="shared" si="4"/>
        <v>0.80405405405405406</v>
      </c>
      <c r="AO47" s="165">
        <f t="shared" si="5"/>
        <v>0.19594594594594594</v>
      </c>
    </row>
    <row r="48" spans="1:47" x14ac:dyDescent="0.2">
      <c r="A48" t="s">
        <v>55</v>
      </c>
      <c r="B48" t="s">
        <v>223</v>
      </c>
      <c r="C48">
        <v>10</v>
      </c>
      <c r="D48">
        <v>9</v>
      </c>
      <c r="E48">
        <f t="shared" si="0"/>
        <v>19</v>
      </c>
      <c r="F48">
        <v>244</v>
      </c>
      <c r="G48">
        <f t="shared" si="1"/>
        <v>33</v>
      </c>
      <c r="H48">
        <v>2</v>
      </c>
      <c r="I48">
        <v>31</v>
      </c>
      <c r="J48">
        <f t="shared" si="2"/>
        <v>296</v>
      </c>
      <c r="L48">
        <v>19</v>
      </c>
      <c r="M48">
        <v>244</v>
      </c>
      <c r="N48">
        <v>33</v>
      </c>
      <c r="P48">
        <v>244</v>
      </c>
      <c r="Q48">
        <f t="shared" si="3"/>
        <v>52</v>
      </c>
      <c r="AK48">
        <v>296</v>
      </c>
      <c r="AL48">
        <v>244</v>
      </c>
      <c r="AM48">
        <v>52</v>
      </c>
      <c r="AN48" s="165">
        <f t="shared" si="4"/>
        <v>0.82432432432432434</v>
      </c>
      <c r="AO48" s="165">
        <f t="shared" si="5"/>
        <v>0.17567567567567569</v>
      </c>
    </row>
    <row r="49" spans="1:41" x14ac:dyDescent="0.2">
      <c r="A49" t="s">
        <v>56</v>
      </c>
      <c r="B49" t="s">
        <v>223</v>
      </c>
      <c r="C49">
        <v>9</v>
      </c>
      <c r="D49">
        <v>9</v>
      </c>
      <c r="E49">
        <f t="shared" si="0"/>
        <v>18</v>
      </c>
      <c r="F49">
        <v>246</v>
      </c>
      <c r="G49">
        <f t="shared" si="1"/>
        <v>32</v>
      </c>
      <c r="H49">
        <v>1</v>
      </c>
      <c r="I49">
        <v>31</v>
      </c>
      <c r="J49">
        <f t="shared" si="2"/>
        <v>296</v>
      </c>
      <c r="L49">
        <v>18</v>
      </c>
      <c r="M49">
        <v>246</v>
      </c>
      <c r="N49">
        <v>32</v>
      </c>
      <c r="P49">
        <v>246</v>
      </c>
      <c r="Q49">
        <f t="shared" si="3"/>
        <v>50</v>
      </c>
      <c r="AK49">
        <v>296</v>
      </c>
      <c r="AL49">
        <v>246</v>
      </c>
      <c r="AM49">
        <v>50</v>
      </c>
      <c r="AN49" s="165">
        <f t="shared" si="4"/>
        <v>0.83108108108108103</v>
      </c>
      <c r="AO49" s="165">
        <f t="shared" si="5"/>
        <v>0.16891891891891891</v>
      </c>
    </row>
    <row r="50" spans="1:41" x14ac:dyDescent="0.2">
      <c r="A50" t="s">
        <v>57</v>
      </c>
      <c r="B50" t="s">
        <v>223</v>
      </c>
      <c r="C50">
        <v>21</v>
      </c>
      <c r="D50">
        <v>17</v>
      </c>
      <c r="E50">
        <f t="shared" si="0"/>
        <v>38</v>
      </c>
      <c r="F50">
        <v>220</v>
      </c>
      <c r="G50">
        <f t="shared" si="1"/>
        <v>35</v>
      </c>
      <c r="H50">
        <v>6</v>
      </c>
      <c r="I50">
        <v>29</v>
      </c>
      <c r="J50">
        <f t="shared" si="2"/>
        <v>293</v>
      </c>
      <c r="L50">
        <v>38</v>
      </c>
      <c r="M50">
        <v>220</v>
      </c>
      <c r="N50">
        <v>35</v>
      </c>
      <c r="P50">
        <v>220</v>
      </c>
      <c r="Q50">
        <f t="shared" si="3"/>
        <v>73</v>
      </c>
      <c r="AK50">
        <v>293</v>
      </c>
      <c r="AL50">
        <v>220</v>
      </c>
      <c r="AM50">
        <v>73</v>
      </c>
      <c r="AN50" s="165">
        <f t="shared" si="4"/>
        <v>0.75085324232081907</v>
      </c>
      <c r="AO50" s="165">
        <f t="shared" si="5"/>
        <v>0.24914675767918087</v>
      </c>
    </row>
    <row r="51" spans="1:41" x14ac:dyDescent="0.2">
      <c r="A51" t="s">
        <v>58</v>
      </c>
      <c r="B51" t="s">
        <v>223</v>
      </c>
      <c r="C51">
        <v>19</v>
      </c>
      <c r="D51">
        <v>22</v>
      </c>
      <c r="E51">
        <f t="shared" si="0"/>
        <v>41</v>
      </c>
      <c r="F51">
        <v>202</v>
      </c>
      <c r="G51">
        <f t="shared" si="1"/>
        <v>50</v>
      </c>
      <c r="H51">
        <v>18</v>
      </c>
      <c r="I51">
        <v>32</v>
      </c>
      <c r="J51">
        <f t="shared" si="2"/>
        <v>293</v>
      </c>
      <c r="L51">
        <v>41</v>
      </c>
      <c r="M51">
        <v>202</v>
      </c>
      <c r="N51">
        <v>50</v>
      </c>
      <c r="P51">
        <v>202</v>
      </c>
      <c r="Q51">
        <f t="shared" si="3"/>
        <v>91</v>
      </c>
      <c r="AK51">
        <v>293</v>
      </c>
      <c r="AL51">
        <v>202</v>
      </c>
      <c r="AM51">
        <v>91</v>
      </c>
      <c r="AN51" s="165">
        <f t="shared" si="4"/>
        <v>0.68941979522184305</v>
      </c>
      <c r="AO51" s="165">
        <f t="shared" si="5"/>
        <v>0.31058020477815701</v>
      </c>
    </row>
    <row r="52" spans="1:41" x14ac:dyDescent="0.2">
      <c r="A52" t="s">
        <v>59</v>
      </c>
      <c r="B52" t="s">
        <v>223</v>
      </c>
      <c r="C52">
        <v>13</v>
      </c>
      <c r="D52">
        <v>2</v>
      </c>
      <c r="E52">
        <f t="shared" si="0"/>
        <v>15</v>
      </c>
      <c r="F52">
        <v>246</v>
      </c>
      <c r="G52">
        <f t="shared" si="1"/>
        <v>34</v>
      </c>
      <c r="H52">
        <v>3</v>
      </c>
      <c r="I52">
        <v>31</v>
      </c>
      <c r="J52">
        <f t="shared" si="2"/>
        <v>295</v>
      </c>
      <c r="L52">
        <v>15</v>
      </c>
      <c r="M52">
        <v>246</v>
      </c>
      <c r="N52">
        <v>34</v>
      </c>
      <c r="P52">
        <v>246</v>
      </c>
      <c r="Q52">
        <f t="shared" si="3"/>
        <v>49</v>
      </c>
      <c r="AK52">
        <v>295</v>
      </c>
      <c r="AL52">
        <v>246</v>
      </c>
      <c r="AM52">
        <v>49</v>
      </c>
      <c r="AN52" s="165">
        <f t="shared" si="4"/>
        <v>0.83389830508474572</v>
      </c>
      <c r="AO52" s="165">
        <f t="shared" si="5"/>
        <v>0.16610169491525423</v>
      </c>
    </row>
    <row r="53" spans="1:41" x14ac:dyDescent="0.2">
      <c r="A53" t="s">
        <v>60</v>
      </c>
      <c r="B53" t="s">
        <v>223</v>
      </c>
      <c r="C53">
        <v>10</v>
      </c>
      <c r="D53">
        <v>11</v>
      </c>
      <c r="E53">
        <f t="shared" si="0"/>
        <v>21</v>
      </c>
      <c r="F53">
        <v>239</v>
      </c>
      <c r="G53">
        <f t="shared" si="1"/>
        <v>35</v>
      </c>
      <c r="H53">
        <v>3</v>
      </c>
      <c r="I53">
        <v>32</v>
      </c>
      <c r="J53">
        <f t="shared" si="2"/>
        <v>295</v>
      </c>
      <c r="L53">
        <v>21</v>
      </c>
      <c r="M53">
        <v>239</v>
      </c>
      <c r="N53">
        <v>35</v>
      </c>
      <c r="P53">
        <v>239</v>
      </c>
      <c r="Q53">
        <f t="shared" si="3"/>
        <v>56</v>
      </c>
      <c r="AK53">
        <v>295</v>
      </c>
      <c r="AL53">
        <v>239</v>
      </c>
      <c r="AM53">
        <v>56</v>
      </c>
      <c r="AN53" s="165">
        <f t="shared" si="4"/>
        <v>0.81016949152542372</v>
      </c>
      <c r="AO53" s="165">
        <f t="shared" si="5"/>
        <v>0.18983050847457628</v>
      </c>
    </row>
    <row r="54" spans="1:41" x14ac:dyDescent="0.2">
      <c r="A54" t="s">
        <v>61</v>
      </c>
      <c r="B54" t="s">
        <v>223</v>
      </c>
      <c r="C54">
        <v>10</v>
      </c>
      <c r="D54">
        <v>2</v>
      </c>
      <c r="E54">
        <f t="shared" si="0"/>
        <v>12</v>
      </c>
      <c r="F54">
        <v>247</v>
      </c>
      <c r="G54">
        <f t="shared" si="1"/>
        <v>37</v>
      </c>
      <c r="H54">
        <v>5</v>
      </c>
      <c r="I54">
        <v>32</v>
      </c>
      <c r="J54">
        <f t="shared" si="2"/>
        <v>296</v>
      </c>
      <c r="L54">
        <v>12</v>
      </c>
      <c r="M54">
        <v>247</v>
      </c>
      <c r="N54">
        <v>37</v>
      </c>
      <c r="P54">
        <v>247</v>
      </c>
      <c r="Q54">
        <f t="shared" si="3"/>
        <v>49</v>
      </c>
      <c r="AK54">
        <v>296</v>
      </c>
      <c r="AL54">
        <v>247</v>
      </c>
      <c r="AM54">
        <v>49</v>
      </c>
      <c r="AN54" s="165">
        <f t="shared" si="4"/>
        <v>0.83445945945945943</v>
      </c>
      <c r="AO54" s="165">
        <f t="shared" si="5"/>
        <v>0.16554054054054054</v>
      </c>
    </row>
    <row r="55" spans="1:41" x14ac:dyDescent="0.2">
      <c r="A55" t="s">
        <v>62</v>
      </c>
      <c r="B55" t="s">
        <v>223</v>
      </c>
      <c r="C55">
        <v>21</v>
      </c>
      <c r="D55">
        <v>4</v>
      </c>
      <c r="E55">
        <f t="shared" si="0"/>
        <v>25</v>
      </c>
      <c r="F55">
        <v>240</v>
      </c>
      <c r="G55">
        <f t="shared" si="1"/>
        <v>31</v>
      </c>
      <c r="H55">
        <v>1</v>
      </c>
      <c r="I55">
        <v>30</v>
      </c>
      <c r="J55">
        <f t="shared" si="2"/>
        <v>296</v>
      </c>
      <c r="L55">
        <v>25</v>
      </c>
      <c r="M55">
        <v>240</v>
      </c>
      <c r="N55">
        <v>31</v>
      </c>
      <c r="P55">
        <v>240</v>
      </c>
      <c r="Q55">
        <f t="shared" si="3"/>
        <v>56</v>
      </c>
      <c r="AK55">
        <v>296</v>
      </c>
      <c r="AL55">
        <v>240</v>
      </c>
      <c r="AM55">
        <v>56</v>
      </c>
      <c r="AN55" s="165">
        <f t="shared" si="4"/>
        <v>0.81081081081081086</v>
      </c>
      <c r="AO55" s="165">
        <f t="shared" si="5"/>
        <v>0.1891891891891892</v>
      </c>
    </row>
    <row r="56" spans="1:41" x14ac:dyDescent="0.2">
      <c r="A56" t="s">
        <v>63</v>
      </c>
      <c r="B56" t="s">
        <v>223</v>
      </c>
      <c r="C56">
        <v>10</v>
      </c>
      <c r="D56">
        <v>2</v>
      </c>
      <c r="E56">
        <f t="shared" si="0"/>
        <v>12</v>
      </c>
      <c r="F56">
        <v>223</v>
      </c>
      <c r="G56">
        <f t="shared" si="1"/>
        <v>59</v>
      </c>
      <c r="H56">
        <v>4</v>
      </c>
      <c r="I56">
        <v>55</v>
      </c>
      <c r="J56">
        <f t="shared" si="2"/>
        <v>294</v>
      </c>
      <c r="L56">
        <v>12</v>
      </c>
      <c r="M56">
        <v>223</v>
      </c>
      <c r="N56">
        <v>59</v>
      </c>
      <c r="P56">
        <v>223</v>
      </c>
      <c r="Q56">
        <f t="shared" si="3"/>
        <v>71</v>
      </c>
      <c r="AK56">
        <v>294</v>
      </c>
      <c r="AL56">
        <v>223</v>
      </c>
      <c r="AM56">
        <v>71</v>
      </c>
      <c r="AN56" s="165">
        <f t="shared" si="4"/>
        <v>0.75850340136054417</v>
      </c>
      <c r="AO56" s="165">
        <f t="shared" si="5"/>
        <v>0.24149659863945577</v>
      </c>
    </row>
    <row r="57" spans="1:41" x14ac:dyDescent="0.2">
      <c r="A57" t="s">
        <v>64</v>
      </c>
      <c r="B57" t="s">
        <v>223</v>
      </c>
      <c r="C57">
        <v>12</v>
      </c>
      <c r="D57">
        <v>29</v>
      </c>
      <c r="E57">
        <f t="shared" si="0"/>
        <v>41</v>
      </c>
      <c r="F57">
        <v>222</v>
      </c>
      <c r="G57">
        <f t="shared" si="1"/>
        <v>33</v>
      </c>
      <c r="H57">
        <v>3</v>
      </c>
      <c r="I57">
        <v>30</v>
      </c>
      <c r="J57">
        <f t="shared" si="2"/>
        <v>296</v>
      </c>
      <c r="L57">
        <v>41</v>
      </c>
      <c r="M57">
        <v>222</v>
      </c>
      <c r="N57">
        <v>33</v>
      </c>
      <c r="P57">
        <v>222</v>
      </c>
      <c r="Q57">
        <f t="shared" si="3"/>
        <v>74</v>
      </c>
      <c r="AK57">
        <v>296</v>
      </c>
      <c r="AL57">
        <v>222</v>
      </c>
      <c r="AM57">
        <v>74</v>
      </c>
      <c r="AN57" s="165">
        <f t="shared" si="4"/>
        <v>0.75</v>
      </c>
      <c r="AO57" s="165">
        <f t="shared" si="5"/>
        <v>0.25</v>
      </c>
    </row>
    <row r="58" spans="1:41" x14ac:dyDescent="0.2">
      <c r="A58" t="s">
        <v>65</v>
      </c>
      <c r="B58" t="s">
        <v>223</v>
      </c>
      <c r="C58">
        <v>8</v>
      </c>
      <c r="D58">
        <v>8</v>
      </c>
      <c r="E58">
        <f t="shared" si="0"/>
        <v>16</v>
      </c>
      <c r="F58">
        <v>243</v>
      </c>
      <c r="G58">
        <f t="shared" si="1"/>
        <v>36</v>
      </c>
      <c r="H58">
        <v>3</v>
      </c>
      <c r="I58">
        <v>33</v>
      </c>
      <c r="J58">
        <f t="shared" si="2"/>
        <v>295</v>
      </c>
      <c r="L58">
        <v>16</v>
      </c>
      <c r="M58">
        <v>243</v>
      </c>
      <c r="N58">
        <v>36</v>
      </c>
      <c r="P58">
        <v>243</v>
      </c>
      <c r="Q58">
        <f t="shared" si="3"/>
        <v>52</v>
      </c>
      <c r="AK58">
        <v>295</v>
      </c>
      <c r="AL58">
        <v>243</v>
      </c>
      <c r="AM58">
        <v>52</v>
      </c>
      <c r="AN58" s="165">
        <f t="shared" si="4"/>
        <v>0.82372881355932204</v>
      </c>
      <c r="AO58" s="165">
        <f t="shared" si="5"/>
        <v>0.17627118644067796</v>
      </c>
    </row>
    <row r="59" spans="1:41" x14ac:dyDescent="0.2">
      <c r="A59" t="s">
        <v>66</v>
      </c>
      <c r="B59" t="s">
        <v>223</v>
      </c>
      <c r="C59">
        <v>12</v>
      </c>
      <c r="D59">
        <v>4</v>
      </c>
      <c r="E59">
        <f t="shared" si="0"/>
        <v>16</v>
      </c>
      <c r="F59">
        <v>241</v>
      </c>
      <c r="G59">
        <f t="shared" si="1"/>
        <v>38</v>
      </c>
      <c r="H59">
        <v>8</v>
      </c>
      <c r="I59">
        <v>30</v>
      </c>
      <c r="J59">
        <f t="shared" si="2"/>
        <v>295</v>
      </c>
      <c r="L59">
        <v>16</v>
      </c>
      <c r="M59">
        <v>241</v>
      </c>
      <c r="N59">
        <v>38</v>
      </c>
      <c r="P59">
        <v>241</v>
      </c>
      <c r="Q59">
        <f t="shared" si="3"/>
        <v>54</v>
      </c>
      <c r="AK59">
        <v>295</v>
      </c>
      <c r="AL59">
        <v>241</v>
      </c>
      <c r="AM59">
        <v>54</v>
      </c>
      <c r="AN59" s="165">
        <f t="shared" si="4"/>
        <v>0.81694915254237288</v>
      </c>
      <c r="AO59" s="165">
        <f t="shared" si="5"/>
        <v>0.18305084745762712</v>
      </c>
    </row>
    <row r="60" spans="1:41" x14ac:dyDescent="0.2">
      <c r="A60" t="s">
        <v>68</v>
      </c>
      <c r="B60" t="s">
        <v>224</v>
      </c>
      <c r="C60">
        <v>8</v>
      </c>
      <c r="D60">
        <v>4</v>
      </c>
      <c r="E60">
        <f t="shared" si="0"/>
        <v>12</v>
      </c>
      <c r="F60">
        <v>250</v>
      </c>
      <c r="G60">
        <f t="shared" si="1"/>
        <v>34</v>
      </c>
      <c r="H60">
        <v>3</v>
      </c>
      <c r="I60">
        <v>31</v>
      </c>
      <c r="J60">
        <f t="shared" si="2"/>
        <v>296</v>
      </c>
      <c r="L60">
        <v>12</v>
      </c>
      <c r="M60">
        <v>250</v>
      </c>
      <c r="N60">
        <v>34</v>
      </c>
      <c r="P60">
        <v>250</v>
      </c>
      <c r="Q60">
        <f t="shared" si="3"/>
        <v>46</v>
      </c>
      <c r="AK60">
        <v>296</v>
      </c>
      <c r="AL60">
        <v>250</v>
      </c>
      <c r="AM60">
        <v>46</v>
      </c>
      <c r="AN60" s="165">
        <f t="shared" si="4"/>
        <v>0.84459459459459463</v>
      </c>
      <c r="AO60" s="165">
        <f t="shared" si="5"/>
        <v>0.1554054054054054</v>
      </c>
    </row>
    <row r="61" spans="1:41" x14ac:dyDescent="0.2">
      <c r="A61" t="s">
        <v>69</v>
      </c>
      <c r="B61" t="s">
        <v>224</v>
      </c>
      <c r="C61">
        <v>11</v>
      </c>
      <c r="D61">
        <v>2</v>
      </c>
      <c r="E61">
        <f t="shared" si="0"/>
        <v>13</v>
      </c>
      <c r="F61">
        <v>250</v>
      </c>
      <c r="G61">
        <f t="shared" si="1"/>
        <v>32</v>
      </c>
      <c r="H61">
        <v>1</v>
      </c>
      <c r="I61">
        <v>31</v>
      </c>
      <c r="J61">
        <f t="shared" si="2"/>
        <v>295</v>
      </c>
      <c r="L61">
        <v>13</v>
      </c>
      <c r="M61">
        <v>250</v>
      </c>
      <c r="N61">
        <v>32</v>
      </c>
      <c r="P61">
        <v>250</v>
      </c>
      <c r="Q61">
        <f t="shared" si="3"/>
        <v>45</v>
      </c>
      <c r="AK61">
        <v>295</v>
      </c>
      <c r="AL61">
        <v>250</v>
      </c>
      <c r="AM61">
        <v>45</v>
      </c>
      <c r="AN61" s="165">
        <f t="shared" si="4"/>
        <v>0.84745762711864403</v>
      </c>
      <c r="AO61" s="165">
        <f t="shared" si="5"/>
        <v>0.15254237288135594</v>
      </c>
    </row>
    <row r="62" spans="1:41" x14ac:dyDescent="0.2">
      <c r="A62" t="s">
        <v>70</v>
      </c>
      <c r="B62" t="s">
        <v>224</v>
      </c>
      <c r="C62">
        <v>9</v>
      </c>
      <c r="D62">
        <v>4</v>
      </c>
      <c r="E62">
        <f t="shared" si="0"/>
        <v>13</v>
      </c>
      <c r="F62">
        <v>242</v>
      </c>
      <c r="G62">
        <f t="shared" si="1"/>
        <v>41</v>
      </c>
      <c r="H62">
        <v>1</v>
      </c>
      <c r="I62">
        <v>40</v>
      </c>
      <c r="J62">
        <f t="shared" si="2"/>
        <v>296</v>
      </c>
      <c r="L62">
        <v>13</v>
      </c>
      <c r="M62">
        <v>242</v>
      </c>
      <c r="N62">
        <v>41</v>
      </c>
      <c r="P62">
        <v>242</v>
      </c>
      <c r="Q62">
        <f t="shared" si="3"/>
        <v>54</v>
      </c>
      <c r="AK62">
        <v>296</v>
      </c>
      <c r="AL62">
        <v>242</v>
      </c>
      <c r="AM62">
        <v>54</v>
      </c>
      <c r="AN62" s="165">
        <f t="shared" si="4"/>
        <v>0.81756756756756754</v>
      </c>
      <c r="AO62" s="165">
        <f t="shared" si="5"/>
        <v>0.18243243243243243</v>
      </c>
    </row>
    <row r="63" spans="1:41" x14ac:dyDescent="0.2">
      <c r="A63" t="s">
        <v>71</v>
      </c>
      <c r="B63" t="s">
        <v>224</v>
      </c>
      <c r="C63">
        <v>9</v>
      </c>
      <c r="D63">
        <v>3</v>
      </c>
      <c r="E63">
        <f t="shared" si="0"/>
        <v>12</v>
      </c>
      <c r="F63">
        <v>239</v>
      </c>
      <c r="G63">
        <f t="shared" si="1"/>
        <v>45</v>
      </c>
      <c r="H63">
        <v>4</v>
      </c>
      <c r="I63">
        <v>41</v>
      </c>
      <c r="J63">
        <f t="shared" si="2"/>
        <v>296</v>
      </c>
      <c r="L63">
        <v>12</v>
      </c>
      <c r="M63">
        <v>239</v>
      </c>
      <c r="N63">
        <v>45</v>
      </c>
      <c r="P63">
        <v>239</v>
      </c>
      <c r="Q63">
        <f t="shared" si="3"/>
        <v>57</v>
      </c>
      <c r="AK63">
        <v>296</v>
      </c>
      <c r="AL63">
        <v>239</v>
      </c>
      <c r="AM63">
        <v>57</v>
      </c>
      <c r="AN63" s="165">
        <f t="shared" si="4"/>
        <v>0.80743243243243246</v>
      </c>
      <c r="AO63" s="165">
        <f t="shared" si="5"/>
        <v>0.19256756756756757</v>
      </c>
    </row>
    <row r="64" spans="1:41" x14ac:dyDescent="0.2">
      <c r="A64" t="s">
        <v>72</v>
      </c>
      <c r="B64" t="s">
        <v>224</v>
      </c>
      <c r="C64">
        <v>21</v>
      </c>
      <c r="D64">
        <v>2</v>
      </c>
      <c r="E64">
        <f t="shared" si="0"/>
        <v>23</v>
      </c>
      <c r="F64">
        <v>227</v>
      </c>
      <c r="G64">
        <f t="shared" si="1"/>
        <v>44</v>
      </c>
      <c r="H64">
        <v>3</v>
      </c>
      <c r="I64">
        <v>41</v>
      </c>
      <c r="J64">
        <f t="shared" si="2"/>
        <v>294</v>
      </c>
      <c r="L64">
        <v>23</v>
      </c>
      <c r="M64">
        <v>227</v>
      </c>
      <c r="N64">
        <v>44</v>
      </c>
      <c r="P64">
        <v>227</v>
      </c>
      <c r="Q64">
        <f t="shared" si="3"/>
        <v>67</v>
      </c>
      <c r="AK64">
        <v>294</v>
      </c>
      <c r="AL64">
        <v>227</v>
      </c>
      <c r="AM64">
        <v>67</v>
      </c>
      <c r="AN64" s="165">
        <f t="shared" si="4"/>
        <v>0.77210884353741494</v>
      </c>
      <c r="AO64" s="165">
        <f t="shared" si="5"/>
        <v>0.22789115646258504</v>
      </c>
    </row>
    <row r="65" spans="1:41" x14ac:dyDescent="0.2">
      <c r="A65" t="s">
        <v>73</v>
      </c>
      <c r="B65" t="s">
        <v>224</v>
      </c>
      <c r="C65">
        <v>10</v>
      </c>
      <c r="D65">
        <v>4</v>
      </c>
      <c r="E65">
        <f t="shared" si="0"/>
        <v>14</v>
      </c>
      <c r="F65">
        <v>241</v>
      </c>
      <c r="G65">
        <f t="shared" si="1"/>
        <v>42</v>
      </c>
      <c r="H65">
        <v>2</v>
      </c>
      <c r="I65">
        <v>40</v>
      </c>
      <c r="J65">
        <f t="shared" si="2"/>
        <v>297</v>
      </c>
      <c r="L65">
        <v>14</v>
      </c>
      <c r="M65">
        <v>241</v>
      </c>
      <c r="N65">
        <v>42</v>
      </c>
      <c r="P65">
        <v>241</v>
      </c>
      <c r="Q65">
        <f t="shared" si="3"/>
        <v>56</v>
      </c>
      <c r="AK65">
        <v>297</v>
      </c>
      <c r="AL65">
        <v>241</v>
      </c>
      <c r="AM65">
        <v>56</v>
      </c>
      <c r="AN65" s="165">
        <f t="shared" si="4"/>
        <v>0.81144781144781142</v>
      </c>
      <c r="AO65" s="165">
        <f t="shared" si="5"/>
        <v>0.18855218855218855</v>
      </c>
    </row>
    <row r="66" spans="1:41" x14ac:dyDescent="0.2">
      <c r="A66" t="s">
        <v>75</v>
      </c>
      <c r="B66" t="s">
        <v>224</v>
      </c>
      <c r="C66">
        <v>11</v>
      </c>
      <c r="D66">
        <v>9</v>
      </c>
      <c r="E66">
        <f t="shared" si="0"/>
        <v>20</v>
      </c>
      <c r="F66">
        <v>242</v>
      </c>
      <c r="G66">
        <f t="shared" si="1"/>
        <v>33</v>
      </c>
      <c r="H66">
        <v>2</v>
      </c>
      <c r="I66">
        <v>31</v>
      </c>
      <c r="J66">
        <f t="shared" si="2"/>
        <v>295</v>
      </c>
      <c r="L66">
        <v>20</v>
      </c>
      <c r="M66">
        <v>242</v>
      </c>
      <c r="N66">
        <v>33</v>
      </c>
      <c r="P66">
        <v>242</v>
      </c>
      <c r="Q66">
        <f t="shared" si="3"/>
        <v>53</v>
      </c>
      <c r="AK66">
        <v>295</v>
      </c>
      <c r="AL66">
        <v>242</v>
      </c>
      <c r="AM66">
        <v>53</v>
      </c>
      <c r="AN66" s="165">
        <f t="shared" si="4"/>
        <v>0.8203389830508474</v>
      </c>
      <c r="AO66" s="165">
        <f t="shared" si="5"/>
        <v>0.17966101694915254</v>
      </c>
    </row>
    <row r="67" spans="1:41" x14ac:dyDescent="0.2">
      <c r="A67" t="s">
        <v>76</v>
      </c>
      <c r="B67" t="s">
        <v>224</v>
      </c>
      <c r="C67">
        <v>10</v>
      </c>
      <c r="D67">
        <v>6</v>
      </c>
      <c r="E67">
        <f t="shared" si="0"/>
        <v>16</v>
      </c>
      <c r="F67">
        <v>247</v>
      </c>
      <c r="G67">
        <f t="shared" si="1"/>
        <v>33</v>
      </c>
      <c r="H67">
        <v>2</v>
      </c>
      <c r="I67">
        <v>31</v>
      </c>
      <c r="J67">
        <f t="shared" ref="J67:J130" si="6">SUM(E67:G67)</f>
        <v>296</v>
      </c>
      <c r="L67">
        <v>16</v>
      </c>
      <c r="M67">
        <v>247</v>
      </c>
      <c r="N67">
        <v>33</v>
      </c>
      <c r="P67">
        <v>247</v>
      </c>
      <c r="Q67">
        <f t="shared" si="3"/>
        <v>49</v>
      </c>
      <c r="AK67">
        <v>296</v>
      </c>
      <c r="AL67">
        <v>247</v>
      </c>
      <c r="AM67">
        <v>49</v>
      </c>
      <c r="AN67" s="165">
        <f t="shared" ref="AN67:AN130" si="7">AL67/AK67</f>
        <v>0.83445945945945943</v>
      </c>
      <c r="AO67" s="165">
        <f t="shared" ref="AO67:AO130" si="8">AM67/AK67</f>
        <v>0.16554054054054054</v>
      </c>
    </row>
    <row r="68" spans="1:41" x14ac:dyDescent="0.2">
      <c r="A68" t="s">
        <v>77</v>
      </c>
      <c r="B68" t="s">
        <v>224</v>
      </c>
      <c r="C68">
        <v>10</v>
      </c>
      <c r="D68">
        <v>6</v>
      </c>
      <c r="E68">
        <f t="shared" ref="E68:E131" si="9">C68+D68</f>
        <v>16</v>
      </c>
      <c r="F68">
        <v>244</v>
      </c>
      <c r="G68">
        <f t="shared" ref="G68:G131" si="10">H68+I68</f>
        <v>36</v>
      </c>
      <c r="H68">
        <v>2</v>
      </c>
      <c r="I68">
        <v>34</v>
      </c>
      <c r="J68">
        <f t="shared" si="6"/>
        <v>296</v>
      </c>
      <c r="L68">
        <v>16</v>
      </c>
      <c r="M68">
        <v>244</v>
      </c>
      <c r="N68">
        <v>36</v>
      </c>
      <c r="P68">
        <v>244</v>
      </c>
      <c r="Q68">
        <f t="shared" ref="Q68:Q131" si="11">SUM(L68+N68)</f>
        <v>52</v>
      </c>
      <c r="AK68">
        <v>296</v>
      </c>
      <c r="AL68">
        <v>244</v>
      </c>
      <c r="AM68">
        <v>52</v>
      </c>
      <c r="AN68" s="165">
        <f t="shared" si="7"/>
        <v>0.82432432432432434</v>
      </c>
      <c r="AO68" s="165">
        <f t="shared" si="8"/>
        <v>0.17567567567567569</v>
      </c>
    </row>
    <row r="69" spans="1:41" x14ac:dyDescent="0.2">
      <c r="A69" t="s">
        <v>78</v>
      </c>
      <c r="B69" t="s">
        <v>224</v>
      </c>
      <c r="C69">
        <v>10</v>
      </c>
      <c r="D69">
        <v>5</v>
      </c>
      <c r="E69">
        <f t="shared" si="9"/>
        <v>15</v>
      </c>
      <c r="F69">
        <v>249</v>
      </c>
      <c r="G69">
        <f t="shared" si="10"/>
        <v>32</v>
      </c>
      <c r="H69">
        <v>1</v>
      </c>
      <c r="I69">
        <v>31</v>
      </c>
      <c r="J69">
        <f t="shared" si="6"/>
        <v>296</v>
      </c>
      <c r="L69">
        <v>15</v>
      </c>
      <c r="M69">
        <v>249</v>
      </c>
      <c r="N69">
        <v>32</v>
      </c>
      <c r="P69">
        <v>249</v>
      </c>
      <c r="Q69">
        <f t="shared" si="11"/>
        <v>47</v>
      </c>
      <c r="AK69">
        <v>296</v>
      </c>
      <c r="AL69">
        <v>249</v>
      </c>
      <c r="AM69">
        <v>47</v>
      </c>
      <c r="AN69" s="165">
        <f t="shared" si="7"/>
        <v>0.84121621621621623</v>
      </c>
      <c r="AO69" s="165">
        <f t="shared" si="8"/>
        <v>0.15878378378378377</v>
      </c>
    </row>
    <row r="70" spans="1:41" x14ac:dyDescent="0.2">
      <c r="A70" t="s">
        <v>79</v>
      </c>
      <c r="B70" t="s">
        <v>224</v>
      </c>
      <c r="C70">
        <v>9</v>
      </c>
      <c r="D70">
        <v>3</v>
      </c>
      <c r="E70">
        <f t="shared" si="9"/>
        <v>12</v>
      </c>
      <c r="F70">
        <v>244</v>
      </c>
      <c r="G70">
        <f t="shared" si="10"/>
        <v>39</v>
      </c>
      <c r="H70">
        <v>3</v>
      </c>
      <c r="I70">
        <v>36</v>
      </c>
      <c r="J70">
        <f t="shared" si="6"/>
        <v>295</v>
      </c>
      <c r="L70">
        <v>12</v>
      </c>
      <c r="M70">
        <v>244</v>
      </c>
      <c r="N70">
        <v>39</v>
      </c>
      <c r="P70">
        <v>244</v>
      </c>
      <c r="Q70">
        <f t="shared" si="11"/>
        <v>51</v>
      </c>
      <c r="AK70">
        <v>295</v>
      </c>
      <c r="AL70">
        <v>244</v>
      </c>
      <c r="AM70">
        <v>51</v>
      </c>
      <c r="AN70" s="165">
        <f t="shared" si="7"/>
        <v>0.82711864406779656</v>
      </c>
      <c r="AO70" s="165">
        <f t="shared" si="8"/>
        <v>0.17288135593220338</v>
      </c>
    </row>
    <row r="71" spans="1:41" x14ac:dyDescent="0.2">
      <c r="A71" t="s">
        <v>80</v>
      </c>
      <c r="B71" t="s">
        <v>225</v>
      </c>
      <c r="C71">
        <v>6</v>
      </c>
      <c r="D71">
        <v>6</v>
      </c>
      <c r="E71">
        <f t="shared" si="9"/>
        <v>12</v>
      </c>
      <c r="F71">
        <v>246</v>
      </c>
      <c r="G71">
        <f t="shared" si="10"/>
        <v>38</v>
      </c>
      <c r="H71">
        <v>2</v>
      </c>
      <c r="I71">
        <v>36</v>
      </c>
      <c r="J71">
        <f t="shared" si="6"/>
        <v>296</v>
      </c>
      <c r="L71">
        <v>12</v>
      </c>
      <c r="M71">
        <v>246</v>
      </c>
      <c r="N71">
        <v>38</v>
      </c>
      <c r="P71">
        <v>246</v>
      </c>
      <c r="Q71">
        <f t="shared" si="11"/>
        <v>50</v>
      </c>
      <c r="AK71">
        <v>296</v>
      </c>
      <c r="AL71">
        <v>246</v>
      </c>
      <c r="AM71">
        <v>50</v>
      </c>
      <c r="AN71" s="165">
        <f t="shared" si="7"/>
        <v>0.83108108108108103</v>
      </c>
      <c r="AO71" s="165">
        <f t="shared" si="8"/>
        <v>0.16891891891891891</v>
      </c>
    </row>
    <row r="72" spans="1:41" x14ac:dyDescent="0.2">
      <c r="A72" t="s">
        <v>81</v>
      </c>
      <c r="B72" t="s">
        <v>225</v>
      </c>
      <c r="C72">
        <v>18</v>
      </c>
      <c r="D72">
        <v>9</v>
      </c>
      <c r="E72">
        <f t="shared" si="9"/>
        <v>27</v>
      </c>
      <c r="F72">
        <v>192</v>
      </c>
      <c r="G72">
        <f t="shared" si="10"/>
        <v>75</v>
      </c>
      <c r="H72">
        <v>20</v>
      </c>
      <c r="I72">
        <v>55</v>
      </c>
      <c r="J72">
        <f t="shared" si="6"/>
        <v>294</v>
      </c>
      <c r="L72">
        <v>27</v>
      </c>
      <c r="M72">
        <v>192</v>
      </c>
      <c r="N72">
        <v>75</v>
      </c>
      <c r="P72">
        <v>192</v>
      </c>
      <c r="Q72">
        <f t="shared" si="11"/>
        <v>102</v>
      </c>
      <c r="AK72">
        <v>294</v>
      </c>
      <c r="AL72">
        <v>192</v>
      </c>
      <c r="AM72">
        <v>102</v>
      </c>
      <c r="AN72" s="165">
        <f t="shared" si="7"/>
        <v>0.65306122448979587</v>
      </c>
      <c r="AO72" s="165">
        <f t="shared" si="8"/>
        <v>0.34693877551020408</v>
      </c>
    </row>
    <row r="73" spans="1:41" x14ac:dyDescent="0.2">
      <c r="A73" t="s">
        <v>82</v>
      </c>
      <c r="B73" t="s">
        <v>225</v>
      </c>
      <c r="C73">
        <v>7</v>
      </c>
      <c r="D73">
        <v>5</v>
      </c>
      <c r="E73">
        <f t="shared" si="9"/>
        <v>12</v>
      </c>
      <c r="F73">
        <v>241</v>
      </c>
      <c r="G73">
        <f t="shared" si="10"/>
        <v>38</v>
      </c>
      <c r="H73">
        <v>1</v>
      </c>
      <c r="I73">
        <v>37</v>
      </c>
      <c r="J73">
        <f t="shared" si="6"/>
        <v>291</v>
      </c>
      <c r="L73">
        <v>12</v>
      </c>
      <c r="M73">
        <v>241</v>
      </c>
      <c r="N73">
        <v>38</v>
      </c>
      <c r="P73">
        <v>241</v>
      </c>
      <c r="Q73">
        <f t="shared" si="11"/>
        <v>50</v>
      </c>
      <c r="AK73">
        <v>291</v>
      </c>
      <c r="AL73">
        <v>241</v>
      </c>
      <c r="AM73">
        <v>50</v>
      </c>
      <c r="AN73" s="165">
        <f t="shared" si="7"/>
        <v>0.82817869415807566</v>
      </c>
      <c r="AO73" s="165">
        <f t="shared" si="8"/>
        <v>0.1718213058419244</v>
      </c>
    </row>
    <row r="74" spans="1:41" x14ac:dyDescent="0.2">
      <c r="A74" t="s">
        <v>83</v>
      </c>
      <c r="B74" t="s">
        <v>225</v>
      </c>
      <c r="C74">
        <v>6</v>
      </c>
      <c r="D74">
        <v>13</v>
      </c>
      <c r="E74">
        <f t="shared" si="9"/>
        <v>19</v>
      </c>
      <c r="F74">
        <v>234</v>
      </c>
      <c r="G74">
        <f t="shared" si="10"/>
        <v>43</v>
      </c>
      <c r="H74">
        <v>4</v>
      </c>
      <c r="I74">
        <v>39</v>
      </c>
      <c r="J74">
        <f t="shared" si="6"/>
        <v>296</v>
      </c>
      <c r="L74">
        <v>19</v>
      </c>
      <c r="M74">
        <v>234</v>
      </c>
      <c r="N74">
        <v>43</v>
      </c>
      <c r="P74">
        <v>234</v>
      </c>
      <c r="Q74">
        <f t="shared" si="11"/>
        <v>62</v>
      </c>
      <c r="AK74">
        <v>296</v>
      </c>
      <c r="AL74">
        <v>234</v>
      </c>
      <c r="AM74">
        <v>62</v>
      </c>
      <c r="AN74" s="165">
        <f t="shared" si="7"/>
        <v>0.79054054054054057</v>
      </c>
      <c r="AO74" s="165">
        <f t="shared" si="8"/>
        <v>0.20945945945945946</v>
      </c>
    </row>
    <row r="75" spans="1:41" x14ac:dyDescent="0.2">
      <c r="A75" t="s">
        <v>84</v>
      </c>
      <c r="B75" t="s">
        <v>225</v>
      </c>
      <c r="C75">
        <v>17</v>
      </c>
      <c r="D75">
        <v>3</v>
      </c>
      <c r="E75">
        <f t="shared" si="9"/>
        <v>20</v>
      </c>
      <c r="F75">
        <v>225</v>
      </c>
      <c r="G75">
        <f t="shared" si="10"/>
        <v>49</v>
      </c>
      <c r="H75">
        <v>14</v>
      </c>
      <c r="I75">
        <v>35</v>
      </c>
      <c r="J75">
        <f t="shared" si="6"/>
        <v>294</v>
      </c>
      <c r="L75">
        <v>20</v>
      </c>
      <c r="M75">
        <v>225</v>
      </c>
      <c r="N75">
        <v>49</v>
      </c>
      <c r="P75">
        <v>225</v>
      </c>
      <c r="Q75">
        <f t="shared" si="11"/>
        <v>69</v>
      </c>
      <c r="AK75">
        <v>294</v>
      </c>
      <c r="AL75">
        <v>225</v>
      </c>
      <c r="AM75">
        <v>69</v>
      </c>
      <c r="AN75" s="165">
        <f t="shared" si="7"/>
        <v>0.76530612244897955</v>
      </c>
      <c r="AO75" s="165">
        <f t="shared" si="8"/>
        <v>0.23469387755102042</v>
      </c>
    </row>
    <row r="76" spans="1:41" x14ac:dyDescent="0.2">
      <c r="A76" t="s">
        <v>85</v>
      </c>
      <c r="B76" t="s">
        <v>225</v>
      </c>
      <c r="C76">
        <v>16</v>
      </c>
      <c r="D76">
        <v>9</v>
      </c>
      <c r="E76">
        <f t="shared" si="9"/>
        <v>25</v>
      </c>
      <c r="F76">
        <v>233</v>
      </c>
      <c r="G76">
        <f t="shared" si="10"/>
        <v>38</v>
      </c>
      <c r="H76">
        <v>4</v>
      </c>
      <c r="I76">
        <v>34</v>
      </c>
      <c r="J76">
        <f t="shared" si="6"/>
        <v>296</v>
      </c>
      <c r="L76">
        <v>25</v>
      </c>
      <c r="M76">
        <v>233</v>
      </c>
      <c r="N76">
        <v>38</v>
      </c>
      <c r="P76">
        <v>233</v>
      </c>
      <c r="Q76">
        <f t="shared" si="11"/>
        <v>63</v>
      </c>
      <c r="AK76">
        <v>296</v>
      </c>
      <c r="AL76">
        <v>233</v>
      </c>
      <c r="AM76">
        <v>63</v>
      </c>
      <c r="AN76" s="165">
        <f t="shared" si="7"/>
        <v>0.78716216216216217</v>
      </c>
      <c r="AO76" s="165">
        <f t="shared" si="8"/>
        <v>0.21283783783783783</v>
      </c>
    </row>
    <row r="77" spans="1:41" x14ac:dyDescent="0.2">
      <c r="A77" t="s">
        <v>86</v>
      </c>
      <c r="B77" t="s">
        <v>225</v>
      </c>
      <c r="C77">
        <v>20</v>
      </c>
      <c r="D77">
        <v>3</v>
      </c>
      <c r="E77">
        <f t="shared" si="9"/>
        <v>23</v>
      </c>
      <c r="F77">
        <v>236</v>
      </c>
      <c r="G77">
        <f t="shared" si="10"/>
        <v>36</v>
      </c>
      <c r="H77">
        <v>2</v>
      </c>
      <c r="I77">
        <v>34</v>
      </c>
      <c r="J77">
        <f t="shared" si="6"/>
        <v>295</v>
      </c>
      <c r="L77">
        <v>23</v>
      </c>
      <c r="M77">
        <v>236</v>
      </c>
      <c r="N77">
        <v>36</v>
      </c>
      <c r="P77">
        <v>236</v>
      </c>
      <c r="Q77">
        <f t="shared" si="11"/>
        <v>59</v>
      </c>
      <c r="AK77">
        <v>295</v>
      </c>
      <c r="AL77">
        <v>236</v>
      </c>
      <c r="AM77">
        <v>59</v>
      </c>
      <c r="AN77" s="165">
        <f t="shared" si="7"/>
        <v>0.8</v>
      </c>
      <c r="AO77" s="165">
        <f t="shared" si="8"/>
        <v>0.2</v>
      </c>
    </row>
    <row r="78" spans="1:41" x14ac:dyDescent="0.2">
      <c r="A78" t="s">
        <v>87</v>
      </c>
      <c r="B78" t="s">
        <v>563</v>
      </c>
      <c r="C78">
        <v>5</v>
      </c>
      <c r="D78">
        <v>5</v>
      </c>
      <c r="E78">
        <f t="shared" si="9"/>
        <v>10</v>
      </c>
      <c r="F78">
        <v>260</v>
      </c>
      <c r="G78">
        <f t="shared" si="10"/>
        <v>25</v>
      </c>
      <c r="H78">
        <v>4</v>
      </c>
      <c r="I78">
        <v>21</v>
      </c>
      <c r="J78">
        <f t="shared" si="6"/>
        <v>295</v>
      </c>
      <c r="L78">
        <v>10</v>
      </c>
      <c r="M78">
        <v>260</v>
      </c>
      <c r="N78">
        <v>25</v>
      </c>
      <c r="P78">
        <v>260</v>
      </c>
      <c r="Q78">
        <f t="shared" si="11"/>
        <v>35</v>
      </c>
      <c r="AK78">
        <v>295</v>
      </c>
      <c r="AL78">
        <v>260</v>
      </c>
      <c r="AM78">
        <v>35</v>
      </c>
      <c r="AN78" s="165">
        <f t="shared" si="7"/>
        <v>0.88135593220338981</v>
      </c>
      <c r="AO78" s="165">
        <f t="shared" si="8"/>
        <v>0.11864406779661017</v>
      </c>
    </row>
    <row r="79" spans="1:41" x14ac:dyDescent="0.2">
      <c r="A79" t="s">
        <v>88</v>
      </c>
      <c r="B79" t="s">
        <v>563</v>
      </c>
      <c r="C79">
        <v>5</v>
      </c>
      <c r="D79">
        <v>4</v>
      </c>
      <c r="E79">
        <f t="shared" si="9"/>
        <v>9</v>
      </c>
      <c r="F79">
        <v>265</v>
      </c>
      <c r="G79">
        <f t="shared" si="10"/>
        <v>23</v>
      </c>
      <c r="H79">
        <v>6</v>
      </c>
      <c r="I79">
        <v>17</v>
      </c>
      <c r="J79">
        <f t="shared" si="6"/>
        <v>297</v>
      </c>
      <c r="L79">
        <v>9</v>
      </c>
      <c r="M79">
        <v>265</v>
      </c>
      <c r="N79">
        <v>23</v>
      </c>
      <c r="P79">
        <v>265</v>
      </c>
      <c r="Q79">
        <f t="shared" si="11"/>
        <v>32</v>
      </c>
      <c r="AK79">
        <v>297</v>
      </c>
      <c r="AL79">
        <v>265</v>
      </c>
      <c r="AM79">
        <v>32</v>
      </c>
      <c r="AN79" s="165">
        <f t="shared" si="7"/>
        <v>0.8922558922558923</v>
      </c>
      <c r="AO79" s="165">
        <f t="shared" si="8"/>
        <v>0.10774410774410774</v>
      </c>
    </row>
    <row r="80" spans="1:41" x14ac:dyDescent="0.2">
      <c r="A80" t="s">
        <v>89</v>
      </c>
      <c r="B80" t="s">
        <v>563</v>
      </c>
      <c r="C80">
        <v>5</v>
      </c>
      <c r="D80">
        <v>4</v>
      </c>
      <c r="E80">
        <f t="shared" si="9"/>
        <v>9</v>
      </c>
      <c r="F80">
        <v>264</v>
      </c>
      <c r="G80">
        <f t="shared" si="10"/>
        <v>23</v>
      </c>
      <c r="H80">
        <v>6</v>
      </c>
      <c r="I80">
        <v>17</v>
      </c>
      <c r="J80">
        <f t="shared" si="6"/>
        <v>296</v>
      </c>
      <c r="L80">
        <v>9</v>
      </c>
      <c r="M80">
        <v>264</v>
      </c>
      <c r="N80">
        <v>23</v>
      </c>
      <c r="P80">
        <v>264</v>
      </c>
      <c r="Q80">
        <f t="shared" si="11"/>
        <v>32</v>
      </c>
      <c r="AK80">
        <v>296</v>
      </c>
      <c r="AL80">
        <v>264</v>
      </c>
      <c r="AM80">
        <v>32</v>
      </c>
      <c r="AN80" s="165">
        <f t="shared" si="7"/>
        <v>0.89189189189189189</v>
      </c>
      <c r="AO80" s="165">
        <f t="shared" si="8"/>
        <v>0.10810810810810811</v>
      </c>
    </row>
    <row r="81" spans="1:41" x14ac:dyDescent="0.2">
      <c r="A81" t="s">
        <v>90</v>
      </c>
      <c r="B81" t="s">
        <v>563</v>
      </c>
      <c r="C81">
        <v>5</v>
      </c>
      <c r="D81">
        <v>6</v>
      </c>
      <c r="E81">
        <f t="shared" si="9"/>
        <v>11</v>
      </c>
      <c r="F81">
        <v>262</v>
      </c>
      <c r="G81">
        <f t="shared" si="10"/>
        <v>23</v>
      </c>
      <c r="H81">
        <v>6</v>
      </c>
      <c r="I81">
        <v>17</v>
      </c>
      <c r="J81">
        <f t="shared" si="6"/>
        <v>296</v>
      </c>
      <c r="L81">
        <v>11</v>
      </c>
      <c r="M81">
        <v>262</v>
      </c>
      <c r="N81">
        <v>23</v>
      </c>
      <c r="P81">
        <v>262</v>
      </c>
      <c r="Q81">
        <f t="shared" si="11"/>
        <v>34</v>
      </c>
      <c r="AK81">
        <v>296</v>
      </c>
      <c r="AL81">
        <v>262</v>
      </c>
      <c r="AM81">
        <v>34</v>
      </c>
      <c r="AN81" s="165">
        <f t="shared" si="7"/>
        <v>0.88513513513513509</v>
      </c>
      <c r="AO81" s="165">
        <f t="shared" si="8"/>
        <v>0.11486486486486487</v>
      </c>
    </row>
    <row r="82" spans="1:41" x14ac:dyDescent="0.2">
      <c r="A82" t="s">
        <v>91</v>
      </c>
      <c r="B82" t="s">
        <v>563</v>
      </c>
      <c r="C82">
        <v>5</v>
      </c>
      <c r="D82">
        <v>3</v>
      </c>
      <c r="E82">
        <f t="shared" si="9"/>
        <v>8</v>
      </c>
      <c r="F82">
        <v>264</v>
      </c>
      <c r="G82">
        <f t="shared" si="10"/>
        <v>24</v>
      </c>
      <c r="H82">
        <v>6</v>
      </c>
      <c r="I82">
        <v>18</v>
      </c>
      <c r="J82">
        <f t="shared" si="6"/>
        <v>296</v>
      </c>
      <c r="L82">
        <v>8</v>
      </c>
      <c r="M82">
        <v>264</v>
      </c>
      <c r="N82">
        <v>24</v>
      </c>
      <c r="P82">
        <v>264</v>
      </c>
      <c r="Q82">
        <f t="shared" si="11"/>
        <v>32</v>
      </c>
      <c r="AK82">
        <v>296</v>
      </c>
      <c r="AL82">
        <v>264</v>
      </c>
      <c r="AM82">
        <v>32</v>
      </c>
      <c r="AN82" s="165">
        <f t="shared" si="7"/>
        <v>0.89189189189189189</v>
      </c>
      <c r="AO82" s="165">
        <f t="shared" si="8"/>
        <v>0.10810810810810811</v>
      </c>
    </row>
    <row r="83" spans="1:41" x14ac:dyDescent="0.2">
      <c r="A83" t="s">
        <v>92</v>
      </c>
      <c r="B83" t="s">
        <v>563</v>
      </c>
      <c r="C83">
        <v>5</v>
      </c>
      <c r="D83">
        <v>9</v>
      </c>
      <c r="E83">
        <f t="shared" si="9"/>
        <v>14</v>
      </c>
      <c r="F83">
        <v>256</v>
      </c>
      <c r="G83">
        <f t="shared" si="10"/>
        <v>24</v>
      </c>
      <c r="H83">
        <v>5</v>
      </c>
      <c r="I83">
        <v>19</v>
      </c>
      <c r="J83">
        <f t="shared" si="6"/>
        <v>294</v>
      </c>
      <c r="L83">
        <v>14</v>
      </c>
      <c r="M83">
        <v>256</v>
      </c>
      <c r="N83">
        <v>24</v>
      </c>
      <c r="P83">
        <v>256</v>
      </c>
      <c r="Q83">
        <f t="shared" si="11"/>
        <v>38</v>
      </c>
      <c r="AK83">
        <v>294</v>
      </c>
      <c r="AL83">
        <v>256</v>
      </c>
      <c r="AM83">
        <v>38</v>
      </c>
      <c r="AN83" s="165">
        <f t="shared" si="7"/>
        <v>0.87074829931972786</v>
      </c>
      <c r="AO83" s="165">
        <f t="shared" si="8"/>
        <v>0.12925170068027211</v>
      </c>
    </row>
    <row r="84" spans="1:41" x14ac:dyDescent="0.2">
      <c r="A84" t="s">
        <v>93</v>
      </c>
      <c r="B84" t="s">
        <v>563</v>
      </c>
      <c r="C84">
        <v>4</v>
      </c>
      <c r="D84">
        <v>4</v>
      </c>
      <c r="E84">
        <f t="shared" si="9"/>
        <v>8</v>
      </c>
      <c r="F84">
        <v>265</v>
      </c>
      <c r="G84">
        <f t="shared" si="10"/>
        <v>23</v>
      </c>
      <c r="H84">
        <v>5</v>
      </c>
      <c r="I84">
        <v>18</v>
      </c>
      <c r="J84">
        <f t="shared" si="6"/>
        <v>296</v>
      </c>
      <c r="L84">
        <v>8</v>
      </c>
      <c r="M84">
        <v>265</v>
      </c>
      <c r="N84">
        <v>23</v>
      </c>
      <c r="P84">
        <v>265</v>
      </c>
      <c r="Q84">
        <f t="shared" si="11"/>
        <v>31</v>
      </c>
      <c r="AK84">
        <v>296</v>
      </c>
      <c r="AL84">
        <v>265</v>
      </c>
      <c r="AM84">
        <v>31</v>
      </c>
      <c r="AN84" s="165">
        <f t="shared" si="7"/>
        <v>0.89527027027027029</v>
      </c>
      <c r="AO84" s="165">
        <f t="shared" si="8"/>
        <v>0.10472972972972973</v>
      </c>
    </row>
    <row r="85" spans="1:41" x14ac:dyDescent="0.2">
      <c r="A85" t="s">
        <v>94</v>
      </c>
      <c r="B85" t="s">
        <v>563</v>
      </c>
      <c r="C85">
        <v>5</v>
      </c>
      <c r="D85">
        <v>3</v>
      </c>
      <c r="E85">
        <f t="shared" si="9"/>
        <v>8</v>
      </c>
      <c r="F85">
        <v>250</v>
      </c>
      <c r="G85">
        <f t="shared" si="10"/>
        <v>37</v>
      </c>
      <c r="H85">
        <v>3</v>
      </c>
      <c r="I85">
        <v>34</v>
      </c>
      <c r="J85">
        <f t="shared" si="6"/>
        <v>295</v>
      </c>
      <c r="L85">
        <v>8</v>
      </c>
      <c r="M85">
        <v>250</v>
      </c>
      <c r="N85">
        <v>37</v>
      </c>
      <c r="P85">
        <v>250</v>
      </c>
      <c r="Q85">
        <f t="shared" si="11"/>
        <v>45</v>
      </c>
      <c r="AK85">
        <v>295</v>
      </c>
      <c r="AL85">
        <v>250</v>
      </c>
      <c r="AM85">
        <v>45</v>
      </c>
      <c r="AN85" s="165">
        <f t="shared" si="7"/>
        <v>0.84745762711864403</v>
      </c>
      <c r="AO85" s="165">
        <f t="shared" si="8"/>
        <v>0.15254237288135594</v>
      </c>
    </row>
    <row r="86" spans="1:41" x14ac:dyDescent="0.2">
      <c r="A86" t="s">
        <v>95</v>
      </c>
      <c r="B86" t="s">
        <v>563</v>
      </c>
      <c r="C86">
        <v>5</v>
      </c>
      <c r="D86">
        <v>4</v>
      </c>
      <c r="E86">
        <f t="shared" si="9"/>
        <v>9</v>
      </c>
      <c r="F86">
        <v>248</v>
      </c>
      <c r="G86">
        <f t="shared" si="10"/>
        <v>36</v>
      </c>
      <c r="H86">
        <v>5</v>
      </c>
      <c r="I86">
        <v>31</v>
      </c>
      <c r="J86">
        <f t="shared" si="6"/>
        <v>293</v>
      </c>
      <c r="L86">
        <v>9</v>
      </c>
      <c r="M86">
        <v>248</v>
      </c>
      <c r="N86">
        <v>36</v>
      </c>
      <c r="P86">
        <v>248</v>
      </c>
      <c r="Q86">
        <f t="shared" si="11"/>
        <v>45</v>
      </c>
      <c r="AK86">
        <v>293</v>
      </c>
      <c r="AL86">
        <v>248</v>
      </c>
      <c r="AM86">
        <v>45</v>
      </c>
      <c r="AN86" s="165">
        <f t="shared" si="7"/>
        <v>0.84641638225255977</v>
      </c>
      <c r="AO86" s="165">
        <f t="shared" si="8"/>
        <v>0.15358361774744028</v>
      </c>
    </row>
    <row r="87" spans="1:41" x14ac:dyDescent="0.2">
      <c r="A87" t="s">
        <v>96</v>
      </c>
      <c r="B87" t="s">
        <v>563</v>
      </c>
      <c r="C87">
        <v>7</v>
      </c>
      <c r="D87">
        <v>5</v>
      </c>
      <c r="E87">
        <f t="shared" si="9"/>
        <v>12</v>
      </c>
      <c r="F87">
        <v>245</v>
      </c>
      <c r="G87">
        <f t="shared" si="10"/>
        <v>35</v>
      </c>
      <c r="H87">
        <v>2</v>
      </c>
      <c r="I87">
        <v>33</v>
      </c>
      <c r="J87">
        <f t="shared" si="6"/>
        <v>292</v>
      </c>
      <c r="L87">
        <v>12</v>
      </c>
      <c r="M87">
        <v>245</v>
      </c>
      <c r="N87">
        <v>35</v>
      </c>
      <c r="P87">
        <v>245</v>
      </c>
      <c r="Q87">
        <f t="shared" si="11"/>
        <v>47</v>
      </c>
      <c r="AK87">
        <v>292</v>
      </c>
      <c r="AL87">
        <v>245</v>
      </c>
      <c r="AM87">
        <v>47</v>
      </c>
      <c r="AN87" s="165">
        <f t="shared" si="7"/>
        <v>0.83904109589041098</v>
      </c>
      <c r="AO87" s="165">
        <f t="shared" si="8"/>
        <v>0.16095890410958905</v>
      </c>
    </row>
    <row r="88" spans="1:41" x14ac:dyDescent="0.2">
      <c r="A88" t="s">
        <v>97</v>
      </c>
      <c r="B88" t="s">
        <v>563</v>
      </c>
      <c r="C88">
        <v>2</v>
      </c>
      <c r="D88">
        <v>5</v>
      </c>
      <c r="E88">
        <f t="shared" si="9"/>
        <v>7</v>
      </c>
      <c r="F88">
        <v>222</v>
      </c>
      <c r="G88">
        <f t="shared" si="10"/>
        <v>67</v>
      </c>
      <c r="H88">
        <v>26</v>
      </c>
      <c r="I88">
        <v>41</v>
      </c>
      <c r="J88">
        <f t="shared" si="6"/>
        <v>296</v>
      </c>
      <c r="L88">
        <v>7</v>
      </c>
      <c r="M88">
        <v>222</v>
      </c>
      <c r="N88">
        <v>67</v>
      </c>
      <c r="P88">
        <v>222</v>
      </c>
      <c r="Q88">
        <f t="shared" si="11"/>
        <v>74</v>
      </c>
      <c r="AK88">
        <v>296</v>
      </c>
      <c r="AL88">
        <v>222</v>
      </c>
      <c r="AM88">
        <v>74</v>
      </c>
      <c r="AN88" s="165">
        <f t="shared" si="7"/>
        <v>0.75</v>
      </c>
      <c r="AO88" s="165">
        <f t="shared" si="8"/>
        <v>0.25</v>
      </c>
    </row>
    <row r="89" spans="1:41" x14ac:dyDescent="0.2">
      <c r="A89" t="s">
        <v>98</v>
      </c>
      <c r="B89" t="s">
        <v>563</v>
      </c>
      <c r="C89">
        <v>7</v>
      </c>
      <c r="D89">
        <v>33</v>
      </c>
      <c r="E89">
        <f t="shared" si="9"/>
        <v>40</v>
      </c>
      <c r="F89">
        <v>221</v>
      </c>
      <c r="G89">
        <f t="shared" si="10"/>
        <v>35</v>
      </c>
      <c r="H89">
        <v>3</v>
      </c>
      <c r="I89">
        <v>32</v>
      </c>
      <c r="J89">
        <f t="shared" si="6"/>
        <v>296</v>
      </c>
      <c r="L89">
        <v>40</v>
      </c>
      <c r="M89">
        <v>221</v>
      </c>
      <c r="N89">
        <v>35</v>
      </c>
      <c r="P89">
        <v>221</v>
      </c>
      <c r="Q89">
        <f t="shared" si="11"/>
        <v>75</v>
      </c>
      <c r="AK89">
        <v>296</v>
      </c>
      <c r="AL89">
        <v>221</v>
      </c>
      <c r="AM89">
        <v>75</v>
      </c>
      <c r="AN89" s="165">
        <f t="shared" si="7"/>
        <v>0.7466216216216216</v>
      </c>
      <c r="AO89" s="165">
        <f t="shared" si="8"/>
        <v>0.2533783783783784</v>
      </c>
    </row>
    <row r="90" spans="1:41" x14ac:dyDescent="0.2">
      <c r="A90" t="s">
        <v>99</v>
      </c>
      <c r="B90" t="s">
        <v>563</v>
      </c>
      <c r="C90">
        <v>1</v>
      </c>
      <c r="D90">
        <v>4</v>
      </c>
      <c r="E90">
        <f t="shared" si="9"/>
        <v>5</v>
      </c>
      <c r="F90">
        <v>250</v>
      </c>
      <c r="G90">
        <f t="shared" si="10"/>
        <v>40</v>
      </c>
      <c r="H90">
        <v>4</v>
      </c>
      <c r="I90">
        <v>36</v>
      </c>
      <c r="J90">
        <f t="shared" si="6"/>
        <v>295</v>
      </c>
      <c r="L90">
        <v>5</v>
      </c>
      <c r="M90">
        <v>250</v>
      </c>
      <c r="N90">
        <v>40</v>
      </c>
      <c r="P90">
        <v>250</v>
      </c>
      <c r="Q90">
        <f t="shared" si="11"/>
        <v>45</v>
      </c>
      <c r="AK90">
        <v>295</v>
      </c>
      <c r="AL90">
        <v>250</v>
      </c>
      <c r="AM90">
        <v>45</v>
      </c>
      <c r="AN90" s="165">
        <f t="shared" si="7"/>
        <v>0.84745762711864403</v>
      </c>
      <c r="AO90" s="165">
        <f t="shared" si="8"/>
        <v>0.15254237288135594</v>
      </c>
    </row>
    <row r="91" spans="1:41" x14ac:dyDescent="0.2">
      <c r="A91" t="s">
        <v>100</v>
      </c>
      <c r="B91" t="s">
        <v>563</v>
      </c>
      <c r="C91">
        <v>1</v>
      </c>
      <c r="D91">
        <v>6</v>
      </c>
      <c r="E91">
        <f t="shared" si="9"/>
        <v>7</v>
      </c>
      <c r="F91">
        <v>248</v>
      </c>
      <c r="G91">
        <f t="shared" si="10"/>
        <v>40</v>
      </c>
      <c r="H91">
        <v>5</v>
      </c>
      <c r="I91">
        <v>35</v>
      </c>
      <c r="J91">
        <f t="shared" si="6"/>
        <v>295</v>
      </c>
      <c r="L91">
        <v>7</v>
      </c>
      <c r="M91">
        <v>248</v>
      </c>
      <c r="N91">
        <v>40</v>
      </c>
      <c r="P91">
        <v>248</v>
      </c>
      <c r="Q91">
        <f t="shared" si="11"/>
        <v>47</v>
      </c>
      <c r="AK91">
        <v>295</v>
      </c>
      <c r="AL91">
        <v>248</v>
      </c>
      <c r="AM91">
        <v>47</v>
      </c>
      <c r="AN91" s="165">
        <f t="shared" si="7"/>
        <v>0.84067796610169487</v>
      </c>
      <c r="AO91" s="165">
        <f t="shared" si="8"/>
        <v>0.15932203389830507</v>
      </c>
    </row>
    <row r="92" spans="1:41" x14ac:dyDescent="0.2">
      <c r="A92" t="s">
        <v>101</v>
      </c>
      <c r="B92" t="s">
        <v>563</v>
      </c>
      <c r="C92">
        <v>1</v>
      </c>
      <c r="D92">
        <v>7</v>
      </c>
      <c r="E92">
        <f t="shared" si="9"/>
        <v>8</v>
      </c>
      <c r="F92">
        <v>247</v>
      </c>
      <c r="G92">
        <f t="shared" si="10"/>
        <v>39</v>
      </c>
      <c r="H92">
        <v>4</v>
      </c>
      <c r="I92">
        <v>35</v>
      </c>
      <c r="J92">
        <f t="shared" si="6"/>
        <v>294</v>
      </c>
      <c r="L92">
        <v>8</v>
      </c>
      <c r="M92">
        <v>247</v>
      </c>
      <c r="N92">
        <v>39</v>
      </c>
      <c r="P92">
        <v>247</v>
      </c>
      <c r="Q92">
        <f t="shared" si="11"/>
        <v>47</v>
      </c>
      <c r="AK92">
        <v>294</v>
      </c>
      <c r="AL92">
        <v>247</v>
      </c>
      <c r="AM92">
        <v>47</v>
      </c>
      <c r="AN92" s="165">
        <f t="shared" si="7"/>
        <v>0.84013605442176875</v>
      </c>
      <c r="AO92" s="165">
        <f t="shared" si="8"/>
        <v>0.1598639455782313</v>
      </c>
    </row>
    <row r="93" spans="1:41" x14ac:dyDescent="0.2">
      <c r="A93" t="s">
        <v>102</v>
      </c>
      <c r="B93" t="s">
        <v>564</v>
      </c>
      <c r="C93">
        <v>4</v>
      </c>
      <c r="D93">
        <v>13</v>
      </c>
      <c r="E93">
        <f t="shared" si="9"/>
        <v>17</v>
      </c>
      <c r="F93">
        <v>256</v>
      </c>
      <c r="G93">
        <f t="shared" si="10"/>
        <v>23</v>
      </c>
      <c r="H93">
        <v>7</v>
      </c>
      <c r="I93">
        <v>16</v>
      </c>
      <c r="J93">
        <f t="shared" si="6"/>
        <v>296</v>
      </c>
      <c r="L93">
        <v>17</v>
      </c>
      <c r="M93">
        <v>256</v>
      </c>
      <c r="N93">
        <v>23</v>
      </c>
      <c r="P93">
        <v>256</v>
      </c>
      <c r="Q93">
        <f t="shared" si="11"/>
        <v>40</v>
      </c>
      <c r="AK93">
        <v>296</v>
      </c>
      <c r="AL93">
        <v>256</v>
      </c>
      <c r="AM93">
        <v>40</v>
      </c>
      <c r="AN93" s="165">
        <f t="shared" si="7"/>
        <v>0.86486486486486491</v>
      </c>
      <c r="AO93" s="165">
        <f t="shared" si="8"/>
        <v>0.13513513513513514</v>
      </c>
    </row>
    <row r="94" spans="1:41" x14ac:dyDescent="0.2">
      <c r="A94" t="s">
        <v>103</v>
      </c>
      <c r="B94" t="s">
        <v>564</v>
      </c>
      <c r="C94">
        <v>14</v>
      </c>
      <c r="D94">
        <v>9</v>
      </c>
      <c r="E94">
        <f t="shared" si="9"/>
        <v>23</v>
      </c>
      <c r="F94">
        <v>232</v>
      </c>
      <c r="G94">
        <f t="shared" si="10"/>
        <v>39</v>
      </c>
      <c r="H94">
        <v>4</v>
      </c>
      <c r="I94">
        <v>35</v>
      </c>
      <c r="J94">
        <f t="shared" si="6"/>
        <v>294</v>
      </c>
      <c r="L94">
        <v>23</v>
      </c>
      <c r="M94">
        <v>232</v>
      </c>
      <c r="N94">
        <v>39</v>
      </c>
      <c r="P94">
        <v>232</v>
      </c>
      <c r="Q94">
        <f t="shared" si="11"/>
        <v>62</v>
      </c>
      <c r="AK94">
        <v>294</v>
      </c>
      <c r="AL94">
        <v>232</v>
      </c>
      <c r="AM94">
        <v>62</v>
      </c>
      <c r="AN94" s="165">
        <f t="shared" si="7"/>
        <v>0.78911564625850339</v>
      </c>
      <c r="AO94" s="165">
        <f t="shared" si="8"/>
        <v>0.21088435374149661</v>
      </c>
    </row>
    <row r="95" spans="1:41" x14ac:dyDescent="0.2">
      <c r="A95" t="s">
        <v>104</v>
      </c>
      <c r="B95" t="s">
        <v>564</v>
      </c>
      <c r="C95">
        <v>5</v>
      </c>
      <c r="D95">
        <v>6</v>
      </c>
      <c r="E95">
        <f t="shared" si="9"/>
        <v>11</v>
      </c>
      <c r="F95">
        <v>252</v>
      </c>
      <c r="G95">
        <f t="shared" si="10"/>
        <v>32</v>
      </c>
      <c r="H95">
        <v>11</v>
      </c>
      <c r="I95">
        <v>21</v>
      </c>
      <c r="J95">
        <f t="shared" si="6"/>
        <v>295</v>
      </c>
      <c r="L95">
        <v>11</v>
      </c>
      <c r="M95">
        <v>252</v>
      </c>
      <c r="N95">
        <v>32</v>
      </c>
      <c r="P95">
        <v>252</v>
      </c>
      <c r="Q95">
        <f t="shared" si="11"/>
        <v>43</v>
      </c>
      <c r="AK95">
        <v>295</v>
      </c>
      <c r="AL95">
        <v>252</v>
      </c>
      <c r="AM95">
        <v>43</v>
      </c>
      <c r="AN95" s="165">
        <f t="shared" si="7"/>
        <v>0.85423728813559319</v>
      </c>
      <c r="AO95" s="165">
        <f t="shared" si="8"/>
        <v>0.14576271186440679</v>
      </c>
    </row>
    <row r="96" spans="1:41" x14ac:dyDescent="0.2">
      <c r="A96" t="s">
        <v>105</v>
      </c>
      <c r="B96" t="s">
        <v>564</v>
      </c>
      <c r="C96">
        <v>4</v>
      </c>
      <c r="D96">
        <v>6</v>
      </c>
      <c r="E96">
        <f t="shared" si="9"/>
        <v>10</v>
      </c>
      <c r="F96">
        <v>263</v>
      </c>
      <c r="G96">
        <f t="shared" si="10"/>
        <v>22</v>
      </c>
      <c r="H96">
        <v>5</v>
      </c>
      <c r="I96">
        <v>17</v>
      </c>
      <c r="J96">
        <f t="shared" si="6"/>
        <v>295</v>
      </c>
      <c r="L96">
        <v>10</v>
      </c>
      <c r="M96">
        <v>263</v>
      </c>
      <c r="N96">
        <v>22</v>
      </c>
      <c r="P96">
        <v>263</v>
      </c>
      <c r="Q96">
        <f t="shared" si="11"/>
        <v>32</v>
      </c>
      <c r="AK96">
        <v>295</v>
      </c>
      <c r="AL96">
        <v>263</v>
      </c>
      <c r="AM96">
        <v>32</v>
      </c>
      <c r="AN96" s="165">
        <f t="shared" si="7"/>
        <v>0.8915254237288136</v>
      </c>
      <c r="AO96" s="165">
        <f t="shared" si="8"/>
        <v>0.10847457627118644</v>
      </c>
    </row>
    <row r="97" spans="1:41" x14ac:dyDescent="0.2">
      <c r="A97" t="s">
        <v>106</v>
      </c>
      <c r="B97" t="s">
        <v>564</v>
      </c>
      <c r="C97">
        <v>15</v>
      </c>
      <c r="D97">
        <v>11</v>
      </c>
      <c r="E97">
        <f t="shared" si="9"/>
        <v>26</v>
      </c>
      <c r="F97">
        <v>143</v>
      </c>
      <c r="G97">
        <f t="shared" si="10"/>
        <v>37</v>
      </c>
      <c r="H97">
        <v>10</v>
      </c>
      <c r="I97">
        <v>27</v>
      </c>
      <c r="J97">
        <f t="shared" si="6"/>
        <v>206</v>
      </c>
      <c r="L97">
        <v>26</v>
      </c>
      <c r="M97">
        <v>143</v>
      </c>
      <c r="N97">
        <v>37</v>
      </c>
      <c r="P97">
        <v>143</v>
      </c>
      <c r="Q97">
        <f t="shared" si="11"/>
        <v>63</v>
      </c>
      <c r="AK97">
        <v>206</v>
      </c>
      <c r="AL97">
        <v>143</v>
      </c>
      <c r="AM97">
        <v>63</v>
      </c>
      <c r="AN97" s="165">
        <f t="shared" si="7"/>
        <v>0.69417475728155342</v>
      </c>
      <c r="AO97" s="165">
        <f t="shared" si="8"/>
        <v>0.30582524271844658</v>
      </c>
    </row>
    <row r="98" spans="1:41" x14ac:dyDescent="0.2">
      <c r="A98" t="s">
        <v>107</v>
      </c>
      <c r="B98" t="s">
        <v>564</v>
      </c>
      <c r="C98">
        <v>6</v>
      </c>
      <c r="D98">
        <v>3</v>
      </c>
      <c r="E98">
        <f t="shared" si="9"/>
        <v>9</v>
      </c>
      <c r="F98">
        <v>250</v>
      </c>
      <c r="G98">
        <f t="shared" si="10"/>
        <v>32</v>
      </c>
      <c r="H98">
        <v>11</v>
      </c>
      <c r="I98">
        <v>21</v>
      </c>
      <c r="J98">
        <f t="shared" si="6"/>
        <v>291</v>
      </c>
      <c r="L98">
        <v>9</v>
      </c>
      <c r="M98">
        <v>250</v>
      </c>
      <c r="N98">
        <v>32</v>
      </c>
      <c r="P98">
        <v>250</v>
      </c>
      <c r="Q98">
        <f t="shared" si="11"/>
        <v>41</v>
      </c>
      <c r="AK98">
        <v>291</v>
      </c>
      <c r="AL98">
        <v>250</v>
      </c>
      <c r="AM98">
        <v>41</v>
      </c>
      <c r="AN98" s="165">
        <f t="shared" si="7"/>
        <v>0.85910652920962194</v>
      </c>
      <c r="AO98" s="165">
        <f t="shared" si="8"/>
        <v>0.14089347079037801</v>
      </c>
    </row>
    <row r="99" spans="1:41" x14ac:dyDescent="0.2">
      <c r="A99" t="s">
        <v>108</v>
      </c>
      <c r="B99" t="s">
        <v>564</v>
      </c>
      <c r="C99">
        <v>4</v>
      </c>
      <c r="D99">
        <v>3</v>
      </c>
      <c r="E99">
        <f t="shared" si="9"/>
        <v>7</v>
      </c>
      <c r="F99">
        <v>254</v>
      </c>
      <c r="G99">
        <f t="shared" si="10"/>
        <v>33</v>
      </c>
      <c r="H99">
        <v>4</v>
      </c>
      <c r="I99">
        <v>29</v>
      </c>
      <c r="J99">
        <f t="shared" si="6"/>
        <v>294</v>
      </c>
      <c r="L99">
        <v>7</v>
      </c>
      <c r="M99">
        <v>254</v>
      </c>
      <c r="N99">
        <v>33</v>
      </c>
      <c r="P99">
        <v>254</v>
      </c>
      <c r="Q99">
        <f t="shared" si="11"/>
        <v>40</v>
      </c>
      <c r="AK99">
        <v>294</v>
      </c>
      <c r="AL99">
        <v>254</v>
      </c>
      <c r="AM99">
        <v>40</v>
      </c>
      <c r="AN99" s="165">
        <f t="shared" si="7"/>
        <v>0.86394557823129248</v>
      </c>
      <c r="AO99" s="165">
        <f t="shared" si="8"/>
        <v>0.1360544217687075</v>
      </c>
    </row>
    <row r="100" spans="1:41" x14ac:dyDescent="0.2">
      <c r="A100" t="s">
        <v>109</v>
      </c>
      <c r="B100" t="s">
        <v>564</v>
      </c>
      <c r="C100">
        <v>4</v>
      </c>
      <c r="D100">
        <v>0</v>
      </c>
      <c r="E100">
        <f t="shared" si="9"/>
        <v>4</v>
      </c>
      <c r="F100">
        <v>259</v>
      </c>
      <c r="G100">
        <f t="shared" si="10"/>
        <v>32</v>
      </c>
      <c r="H100">
        <v>4</v>
      </c>
      <c r="I100">
        <v>28</v>
      </c>
      <c r="J100">
        <f t="shared" si="6"/>
        <v>295</v>
      </c>
      <c r="L100">
        <v>4</v>
      </c>
      <c r="M100">
        <v>259</v>
      </c>
      <c r="N100">
        <v>32</v>
      </c>
      <c r="P100">
        <v>259</v>
      </c>
      <c r="Q100">
        <f t="shared" si="11"/>
        <v>36</v>
      </c>
      <c r="AK100">
        <v>295</v>
      </c>
      <c r="AL100">
        <v>259</v>
      </c>
      <c r="AM100">
        <v>36</v>
      </c>
      <c r="AN100" s="165">
        <f t="shared" si="7"/>
        <v>0.87796610169491529</v>
      </c>
      <c r="AO100" s="165">
        <f t="shared" si="8"/>
        <v>0.12203389830508475</v>
      </c>
    </row>
    <row r="101" spans="1:41" x14ac:dyDescent="0.2">
      <c r="A101" t="s">
        <v>110</v>
      </c>
      <c r="B101" t="s">
        <v>564</v>
      </c>
      <c r="C101">
        <v>4</v>
      </c>
      <c r="D101">
        <v>5</v>
      </c>
      <c r="E101">
        <f t="shared" si="9"/>
        <v>9</v>
      </c>
      <c r="F101">
        <v>254</v>
      </c>
      <c r="G101">
        <f t="shared" si="10"/>
        <v>32</v>
      </c>
      <c r="H101">
        <v>4</v>
      </c>
      <c r="I101">
        <v>28</v>
      </c>
      <c r="J101">
        <f t="shared" si="6"/>
        <v>295</v>
      </c>
      <c r="L101">
        <v>9</v>
      </c>
      <c r="M101">
        <v>254</v>
      </c>
      <c r="N101">
        <v>32</v>
      </c>
      <c r="P101">
        <v>254</v>
      </c>
      <c r="Q101">
        <f t="shared" si="11"/>
        <v>41</v>
      </c>
      <c r="AK101">
        <v>295</v>
      </c>
      <c r="AL101">
        <v>254</v>
      </c>
      <c r="AM101">
        <v>41</v>
      </c>
      <c r="AN101" s="165">
        <f t="shared" si="7"/>
        <v>0.86101694915254234</v>
      </c>
      <c r="AO101" s="165">
        <f t="shared" si="8"/>
        <v>0.13898305084745763</v>
      </c>
    </row>
    <row r="102" spans="1:41" x14ac:dyDescent="0.2">
      <c r="A102" t="s">
        <v>111</v>
      </c>
      <c r="B102" t="s">
        <v>564</v>
      </c>
      <c r="C102">
        <v>4</v>
      </c>
      <c r="D102">
        <v>4</v>
      </c>
      <c r="E102">
        <f t="shared" si="9"/>
        <v>8</v>
      </c>
      <c r="F102">
        <v>256</v>
      </c>
      <c r="G102">
        <f t="shared" si="10"/>
        <v>32</v>
      </c>
      <c r="H102">
        <v>4</v>
      </c>
      <c r="I102">
        <v>28</v>
      </c>
      <c r="J102">
        <f t="shared" si="6"/>
        <v>296</v>
      </c>
      <c r="L102">
        <v>8</v>
      </c>
      <c r="M102">
        <v>256</v>
      </c>
      <c r="N102">
        <v>32</v>
      </c>
      <c r="P102">
        <v>256</v>
      </c>
      <c r="Q102">
        <f t="shared" si="11"/>
        <v>40</v>
      </c>
      <c r="AK102">
        <v>296</v>
      </c>
      <c r="AL102">
        <v>256</v>
      </c>
      <c r="AM102">
        <v>40</v>
      </c>
      <c r="AN102" s="165">
        <f t="shared" si="7"/>
        <v>0.86486486486486491</v>
      </c>
      <c r="AO102" s="165">
        <f t="shared" si="8"/>
        <v>0.13513513513513514</v>
      </c>
    </row>
    <row r="103" spans="1:41" x14ac:dyDescent="0.2">
      <c r="A103" t="s">
        <v>112</v>
      </c>
      <c r="B103" t="s">
        <v>564</v>
      </c>
      <c r="C103">
        <v>5</v>
      </c>
      <c r="D103">
        <v>4</v>
      </c>
      <c r="E103">
        <f t="shared" si="9"/>
        <v>9</v>
      </c>
      <c r="F103">
        <v>251</v>
      </c>
      <c r="G103">
        <f t="shared" si="10"/>
        <v>35</v>
      </c>
      <c r="H103">
        <v>5</v>
      </c>
      <c r="I103">
        <v>30</v>
      </c>
      <c r="J103">
        <f t="shared" si="6"/>
        <v>295</v>
      </c>
      <c r="L103">
        <v>9</v>
      </c>
      <c r="M103">
        <v>251</v>
      </c>
      <c r="N103">
        <v>35</v>
      </c>
      <c r="P103">
        <v>251</v>
      </c>
      <c r="Q103">
        <f t="shared" si="11"/>
        <v>44</v>
      </c>
      <c r="AK103">
        <v>295</v>
      </c>
      <c r="AL103">
        <v>251</v>
      </c>
      <c r="AM103">
        <v>44</v>
      </c>
      <c r="AN103" s="165">
        <f t="shared" si="7"/>
        <v>0.85084745762711866</v>
      </c>
      <c r="AO103" s="165">
        <f t="shared" si="8"/>
        <v>0.14915254237288136</v>
      </c>
    </row>
    <row r="104" spans="1:41" x14ac:dyDescent="0.2">
      <c r="A104" t="s">
        <v>113</v>
      </c>
      <c r="B104" t="s">
        <v>564</v>
      </c>
      <c r="C104">
        <v>8</v>
      </c>
      <c r="D104">
        <v>17</v>
      </c>
      <c r="E104">
        <f t="shared" si="9"/>
        <v>25</v>
      </c>
      <c r="F104">
        <v>238</v>
      </c>
      <c r="G104">
        <f t="shared" si="10"/>
        <v>33</v>
      </c>
      <c r="H104">
        <v>4</v>
      </c>
      <c r="I104">
        <v>29</v>
      </c>
      <c r="J104">
        <f t="shared" si="6"/>
        <v>296</v>
      </c>
      <c r="L104">
        <v>25</v>
      </c>
      <c r="M104">
        <v>238</v>
      </c>
      <c r="N104">
        <v>33</v>
      </c>
      <c r="P104">
        <v>238</v>
      </c>
      <c r="Q104">
        <f t="shared" si="11"/>
        <v>58</v>
      </c>
      <c r="AK104">
        <v>296</v>
      </c>
      <c r="AL104">
        <v>238</v>
      </c>
      <c r="AM104">
        <v>58</v>
      </c>
      <c r="AN104" s="165">
        <f t="shared" si="7"/>
        <v>0.80405405405405406</v>
      </c>
      <c r="AO104" s="165">
        <f t="shared" si="8"/>
        <v>0.19594594594594594</v>
      </c>
    </row>
    <row r="105" spans="1:41" x14ac:dyDescent="0.2">
      <c r="A105" t="s">
        <v>114</v>
      </c>
      <c r="B105" t="s">
        <v>564</v>
      </c>
      <c r="C105">
        <v>6</v>
      </c>
      <c r="D105">
        <v>6</v>
      </c>
      <c r="E105">
        <f t="shared" si="9"/>
        <v>12</v>
      </c>
      <c r="F105">
        <v>263</v>
      </c>
      <c r="G105">
        <f t="shared" si="10"/>
        <v>21</v>
      </c>
      <c r="H105">
        <v>3</v>
      </c>
      <c r="I105">
        <v>18</v>
      </c>
      <c r="J105">
        <f t="shared" si="6"/>
        <v>296</v>
      </c>
      <c r="L105">
        <v>12</v>
      </c>
      <c r="M105">
        <v>263</v>
      </c>
      <c r="N105">
        <v>21</v>
      </c>
      <c r="P105">
        <v>263</v>
      </c>
      <c r="Q105">
        <f t="shared" si="11"/>
        <v>33</v>
      </c>
      <c r="AK105">
        <v>296</v>
      </c>
      <c r="AL105">
        <v>263</v>
      </c>
      <c r="AM105">
        <v>33</v>
      </c>
      <c r="AN105" s="165">
        <f t="shared" si="7"/>
        <v>0.88851351351351349</v>
      </c>
      <c r="AO105" s="165">
        <f t="shared" si="8"/>
        <v>0.11148648648648649</v>
      </c>
    </row>
    <row r="106" spans="1:41" x14ac:dyDescent="0.2">
      <c r="A106" t="s">
        <v>115</v>
      </c>
      <c r="B106" t="s">
        <v>564</v>
      </c>
      <c r="C106">
        <v>5</v>
      </c>
      <c r="D106">
        <v>4</v>
      </c>
      <c r="E106">
        <f t="shared" si="9"/>
        <v>9</v>
      </c>
      <c r="F106">
        <v>245</v>
      </c>
      <c r="G106">
        <f t="shared" si="10"/>
        <v>40</v>
      </c>
      <c r="H106">
        <v>20</v>
      </c>
      <c r="I106">
        <v>20</v>
      </c>
      <c r="J106">
        <f t="shared" si="6"/>
        <v>294</v>
      </c>
      <c r="L106">
        <v>9</v>
      </c>
      <c r="M106">
        <v>245</v>
      </c>
      <c r="N106">
        <v>40</v>
      </c>
      <c r="P106">
        <v>245</v>
      </c>
      <c r="Q106">
        <f t="shared" si="11"/>
        <v>49</v>
      </c>
      <c r="AK106">
        <v>294</v>
      </c>
      <c r="AL106">
        <v>245</v>
      </c>
      <c r="AM106">
        <v>49</v>
      </c>
      <c r="AN106" s="165">
        <f t="shared" si="7"/>
        <v>0.83333333333333337</v>
      </c>
      <c r="AO106" s="165">
        <f t="shared" si="8"/>
        <v>0.16666666666666666</v>
      </c>
    </row>
    <row r="107" spans="1:41" x14ac:dyDescent="0.2">
      <c r="A107" t="s">
        <v>116</v>
      </c>
      <c r="B107" t="s">
        <v>564</v>
      </c>
      <c r="C107">
        <v>9</v>
      </c>
      <c r="D107">
        <v>23</v>
      </c>
      <c r="E107">
        <f t="shared" si="9"/>
        <v>32</v>
      </c>
      <c r="F107">
        <v>220</v>
      </c>
      <c r="G107">
        <f t="shared" si="10"/>
        <v>32</v>
      </c>
      <c r="H107">
        <v>12</v>
      </c>
      <c r="I107">
        <v>20</v>
      </c>
      <c r="J107">
        <f t="shared" si="6"/>
        <v>284</v>
      </c>
      <c r="L107">
        <v>32</v>
      </c>
      <c r="M107">
        <v>220</v>
      </c>
      <c r="N107">
        <v>32</v>
      </c>
      <c r="P107">
        <v>220</v>
      </c>
      <c r="Q107">
        <f t="shared" si="11"/>
        <v>64</v>
      </c>
      <c r="AK107">
        <v>284</v>
      </c>
      <c r="AL107">
        <v>220</v>
      </c>
      <c r="AM107">
        <v>64</v>
      </c>
      <c r="AN107" s="165">
        <f t="shared" si="7"/>
        <v>0.77464788732394363</v>
      </c>
      <c r="AO107" s="165">
        <f t="shared" si="8"/>
        <v>0.22535211267605634</v>
      </c>
    </row>
    <row r="108" spans="1:41" x14ac:dyDescent="0.2">
      <c r="A108" t="s">
        <v>117</v>
      </c>
      <c r="B108" t="s">
        <v>564</v>
      </c>
      <c r="C108">
        <v>7</v>
      </c>
      <c r="D108">
        <v>5</v>
      </c>
      <c r="E108">
        <f t="shared" si="9"/>
        <v>12</v>
      </c>
      <c r="F108">
        <v>253</v>
      </c>
      <c r="G108">
        <f t="shared" si="10"/>
        <v>29</v>
      </c>
      <c r="H108">
        <v>11</v>
      </c>
      <c r="I108">
        <v>18</v>
      </c>
      <c r="J108">
        <f t="shared" si="6"/>
        <v>294</v>
      </c>
      <c r="L108">
        <v>12</v>
      </c>
      <c r="M108">
        <v>253</v>
      </c>
      <c r="N108">
        <v>29</v>
      </c>
      <c r="P108">
        <v>253</v>
      </c>
      <c r="Q108">
        <f t="shared" si="11"/>
        <v>41</v>
      </c>
      <c r="AK108">
        <v>294</v>
      </c>
      <c r="AL108">
        <v>253</v>
      </c>
      <c r="AM108">
        <v>41</v>
      </c>
      <c r="AN108" s="165">
        <f t="shared" si="7"/>
        <v>0.86054421768707479</v>
      </c>
      <c r="AO108" s="165">
        <f t="shared" si="8"/>
        <v>0.13945578231292516</v>
      </c>
    </row>
    <row r="109" spans="1:41" x14ac:dyDescent="0.2">
      <c r="A109" t="s">
        <v>118</v>
      </c>
      <c r="B109" t="s">
        <v>564</v>
      </c>
      <c r="C109">
        <v>5</v>
      </c>
      <c r="D109">
        <v>6</v>
      </c>
      <c r="E109">
        <f t="shared" si="9"/>
        <v>11</v>
      </c>
      <c r="F109">
        <v>245</v>
      </c>
      <c r="G109">
        <f t="shared" si="10"/>
        <v>40</v>
      </c>
      <c r="H109">
        <v>20</v>
      </c>
      <c r="I109">
        <v>20</v>
      </c>
      <c r="J109">
        <f t="shared" si="6"/>
        <v>296</v>
      </c>
      <c r="L109">
        <v>11</v>
      </c>
      <c r="M109">
        <v>245</v>
      </c>
      <c r="N109">
        <v>40</v>
      </c>
      <c r="P109">
        <v>245</v>
      </c>
      <c r="Q109">
        <f t="shared" si="11"/>
        <v>51</v>
      </c>
      <c r="AK109">
        <v>296</v>
      </c>
      <c r="AL109">
        <v>245</v>
      </c>
      <c r="AM109">
        <v>51</v>
      </c>
      <c r="AN109" s="165">
        <f t="shared" si="7"/>
        <v>0.82770270270270274</v>
      </c>
      <c r="AO109" s="165">
        <f t="shared" si="8"/>
        <v>0.17229729729729729</v>
      </c>
    </row>
    <row r="110" spans="1:41" x14ac:dyDescent="0.2">
      <c r="A110" t="s">
        <v>119</v>
      </c>
      <c r="B110" t="s">
        <v>564</v>
      </c>
      <c r="C110">
        <v>6</v>
      </c>
      <c r="D110">
        <v>11</v>
      </c>
      <c r="E110">
        <f t="shared" si="9"/>
        <v>17</v>
      </c>
      <c r="F110">
        <v>226</v>
      </c>
      <c r="G110">
        <f t="shared" si="10"/>
        <v>52</v>
      </c>
      <c r="H110">
        <v>29</v>
      </c>
      <c r="I110">
        <v>23</v>
      </c>
      <c r="J110">
        <f t="shared" si="6"/>
        <v>295</v>
      </c>
      <c r="L110">
        <v>17</v>
      </c>
      <c r="M110">
        <v>226</v>
      </c>
      <c r="N110">
        <v>52</v>
      </c>
      <c r="P110">
        <v>226</v>
      </c>
      <c r="Q110">
        <f t="shared" si="11"/>
        <v>69</v>
      </c>
      <c r="AK110">
        <v>295</v>
      </c>
      <c r="AL110">
        <v>226</v>
      </c>
      <c r="AM110">
        <v>69</v>
      </c>
      <c r="AN110" s="165">
        <f t="shared" si="7"/>
        <v>0.76610169491525426</v>
      </c>
      <c r="AO110" s="165">
        <f t="shared" si="8"/>
        <v>0.23389830508474577</v>
      </c>
    </row>
    <row r="111" spans="1:41" x14ac:dyDescent="0.2">
      <c r="A111" t="s">
        <v>120</v>
      </c>
      <c r="B111" t="s">
        <v>564</v>
      </c>
      <c r="C111">
        <v>5</v>
      </c>
      <c r="D111">
        <v>3</v>
      </c>
      <c r="E111">
        <f t="shared" si="9"/>
        <v>8</v>
      </c>
      <c r="F111">
        <v>254</v>
      </c>
      <c r="G111">
        <f t="shared" si="10"/>
        <v>33</v>
      </c>
      <c r="H111">
        <v>3</v>
      </c>
      <c r="I111">
        <v>30</v>
      </c>
      <c r="J111">
        <f t="shared" si="6"/>
        <v>295</v>
      </c>
      <c r="L111">
        <v>8</v>
      </c>
      <c r="M111">
        <v>254</v>
      </c>
      <c r="N111">
        <v>33</v>
      </c>
      <c r="P111">
        <v>254</v>
      </c>
      <c r="Q111">
        <f t="shared" si="11"/>
        <v>41</v>
      </c>
      <c r="AK111">
        <v>295</v>
      </c>
      <c r="AL111">
        <v>254</v>
      </c>
      <c r="AM111">
        <v>41</v>
      </c>
      <c r="AN111" s="165">
        <f t="shared" si="7"/>
        <v>0.86101694915254234</v>
      </c>
      <c r="AO111" s="165">
        <f t="shared" si="8"/>
        <v>0.13898305084745763</v>
      </c>
    </row>
    <row r="112" spans="1:41" x14ac:dyDescent="0.2">
      <c r="A112" t="s">
        <v>121</v>
      </c>
      <c r="B112" t="s">
        <v>564</v>
      </c>
      <c r="C112">
        <v>6</v>
      </c>
      <c r="D112">
        <v>9</v>
      </c>
      <c r="E112">
        <f t="shared" si="9"/>
        <v>15</v>
      </c>
      <c r="F112">
        <v>246</v>
      </c>
      <c r="G112">
        <f t="shared" si="10"/>
        <v>35</v>
      </c>
      <c r="H112">
        <v>4</v>
      </c>
      <c r="I112">
        <v>31</v>
      </c>
      <c r="J112">
        <f t="shared" si="6"/>
        <v>296</v>
      </c>
      <c r="L112">
        <v>15</v>
      </c>
      <c r="M112">
        <v>246</v>
      </c>
      <c r="N112">
        <v>35</v>
      </c>
      <c r="P112">
        <v>246</v>
      </c>
      <c r="Q112">
        <f t="shared" si="11"/>
        <v>50</v>
      </c>
      <c r="AK112">
        <v>296</v>
      </c>
      <c r="AL112">
        <v>246</v>
      </c>
      <c r="AM112">
        <v>50</v>
      </c>
      <c r="AN112" s="165">
        <f t="shared" si="7"/>
        <v>0.83108108108108103</v>
      </c>
      <c r="AO112" s="165">
        <f t="shared" si="8"/>
        <v>0.16891891891891891</v>
      </c>
    </row>
    <row r="113" spans="1:41" x14ac:dyDescent="0.2">
      <c r="A113" t="s">
        <v>122</v>
      </c>
      <c r="B113" t="s">
        <v>564</v>
      </c>
      <c r="C113">
        <v>5</v>
      </c>
      <c r="D113">
        <v>1</v>
      </c>
      <c r="E113">
        <f t="shared" si="9"/>
        <v>6</v>
      </c>
      <c r="F113">
        <v>254</v>
      </c>
      <c r="G113">
        <f t="shared" si="10"/>
        <v>35</v>
      </c>
      <c r="H113">
        <v>4</v>
      </c>
      <c r="I113">
        <v>31</v>
      </c>
      <c r="J113">
        <f t="shared" si="6"/>
        <v>295</v>
      </c>
      <c r="L113">
        <v>6</v>
      </c>
      <c r="M113">
        <v>254</v>
      </c>
      <c r="N113">
        <v>35</v>
      </c>
      <c r="P113">
        <v>254</v>
      </c>
      <c r="Q113">
        <f t="shared" si="11"/>
        <v>41</v>
      </c>
      <c r="AK113">
        <v>295</v>
      </c>
      <c r="AL113">
        <v>254</v>
      </c>
      <c r="AM113">
        <v>41</v>
      </c>
      <c r="AN113" s="165">
        <f t="shared" si="7"/>
        <v>0.86101694915254234</v>
      </c>
      <c r="AO113" s="165">
        <f t="shared" si="8"/>
        <v>0.13898305084745763</v>
      </c>
    </row>
    <row r="114" spans="1:41" x14ac:dyDescent="0.2">
      <c r="A114" t="s">
        <v>123</v>
      </c>
      <c r="B114" t="s">
        <v>564</v>
      </c>
      <c r="C114">
        <v>5</v>
      </c>
      <c r="D114">
        <v>18</v>
      </c>
      <c r="E114">
        <f t="shared" si="9"/>
        <v>23</v>
      </c>
      <c r="F114">
        <v>239</v>
      </c>
      <c r="G114">
        <f t="shared" si="10"/>
        <v>33</v>
      </c>
      <c r="H114">
        <v>3</v>
      </c>
      <c r="I114">
        <v>30</v>
      </c>
      <c r="J114">
        <f t="shared" si="6"/>
        <v>295</v>
      </c>
      <c r="L114">
        <v>23</v>
      </c>
      <c r="M114">
        <v>239</v>
      </c>
      <c r="N114">
        <v>33</v>
      </c>
      <c r="P114">
        <v>239</v>
      </c>
      <c r="Q114">
        <f t="shared" si="11"/>
        <v>56</v>
      </c>
      <c r="AK114">
        <v>295</v>
      </c>
      <c r="AL114">
        <v>239</v>
      </c>
      <c r="AM114">
        <v>56</v>
      </c>
      <c r="AN114" s="165">
        <f t="shared" si="7"/>
        <v>0.81016949152542372</v>
      </c>
      <c r="AO114" s="165">
        <f t="shared" si="8"/>
        <v>0.18983050847457628</v>
      </c>
    </row>
    <row r="115" spans="1:41" x14ac:dyDescent="0.2">
      <c r="A115" t="s">
        <v>124</v>
      </c>
      <c r="B115" t="s">
        <v>564</v>
      </c>
      <c r="C115">
        <v>8</v>
      </c>
      <c r="D115">
        <v>3</v>
      </c>
      <c r="E115">
        <f t="shared" si="9"/>
        <v>11</v>
      </c>
      <c r="F115">
        <v>247</v>
      </c>
      <c r="G115">
        <f t="shared" si="10"/>
        <v>38</v>
      </c>
      <c r="H115">
        <v>3</v>
      </c>
      <c r="I115">
        <v>35</v>
      </c>
      <c r="J115">
        <f t="shared" si="6"/>
        <v>296</v>
      </c>
      <c r="L115">
        <v>11</v>
      </c>
      <c r="M115">
        <v>247</v>
      </c>
      <c r="N115">
        <v>38</v>
      </c>
      <c r="P115">
        <v>247</v>
      </c>
      <c r="Q115">
        <f t="shared" si="11"/>
        <v>49</v>
      </c>
      <c r="AK115">
        <v>296</v>
      </c>
      <c r="AL115">
        <v>247</v>
      </c>
      <c r="AM115">
        <v>49</v>
      </c>
      <c r="AN115" s="165">
        <f t="shared" si="7"/>
        <v>0.83445945945945943</v>
      </c>
      <c r="AO115" s="165">
        <f t="shared" si="8"/>
        <v>0.16554054054054054</v>
      </c>
    </row>
    <row r="116" spans="1:41" x14ac:dyDescent="0.2">
      <c r="A116" t="s">
        <v>125</v>
      </c>
      <c r="B116" t="s">
        <v>564</v>
      </c>
      <c r="C116">
        <v>5</v>
      </c>
      <c r="D116">
        <v>2</v>
      </c>
      <c r="E116">
        <f t="shared" si="9"/>
        <v>7</v>
      </c>
      <c r="F116">
        <v>231</v>
      </c>
      <c r="G116">
        <f t="shared" si="10"/>
        <v>57</v>
      </c>
      <c r="H116">
        <v>19</v>
      </c>
      <c r="I116">
        <v>38</v>
      </c>
      <c r="J116">
        <f t="shared" si="6"/>
        <v>295</v>
      </c>
      <c r="L116">
        <v>7</v>
      </c>
      <c r="M116">
        <v>231</v>
      </c>
      <c r="N116">
        <v>57</v>
      </c>
      <c r="P116">
        <v>231</v>
      </c>
      <c r="Q116">
        <f t="shared" si="11"/>
        <v>64</v>
      </c>
      <c r="AK116">
        <v>295</v>
      </c>
      <c r="AL116">
        <v>231</v>
      </c>
      <c r="AM116">
        <v>64</v>
      </c>
      <c r="AN116" s="165">
        <f t="shared" si="7"/>
        <v>0.7830508474576271</v>
      </c>
      <c r="AO116" s="165">
        <f t="shared" si="8"/>
        <v>0.21694915254237288</v>
      </c>
    </row>
    <row r="117" spans="1:41" x14ac:dyDescent="0.2">
      <c r="A117" t="s">
        <v>126</v>
      </c>
      <c r="B117" t="s">
        <v>564</v>
      </c>
      <c r="C117">
        <v>6</v>
      </c>
      <c r="D117">
        <v>2</v>
      </c>
      <c r="E117">
        <f t="shared" si="9"/>
        <v>8</v>
      </c>
      <c r="F117">
        <v>247</v>
      </c>
      <c r="G117">
        <f t="shared" si="10"/>
        <v>39</v>
      </c>
      <c r="H117">
        <v>7</v>
      </c>
      <c r="I117">
        <v>32</v>
      </c>
      <c r="J117">
        <f t="shared" si="6"/>
        <v>294</v>
      </c>
      <c r="L117">
        <v>8</v>
      </c>
      <c r="M117">
        <v>247</v>
      </c>
      <c r="N117">
        <v>39</v>
      </c>
      <c r="P117">
        <v>247</v>
      </c>
      <c r="Q117">
        <f t="shared" si="11"/>
        <v>47</v>
      </c>
      <c r="AK117">
        <v>294</v>
      </c>
      <c r="AL117">
        <v>247</v>
      </c>
      <c r="AM117">
        <v>47</v>
      </c>
      <c r="AN117" s="165">
        <f t="shared" si="7"/>
        <v>0.84013605442176875</v>
      </c>
      <c r="AO117" s="165">
        <f t="shared" si="8"/>
        <v>0.1598639455782313</v>
      </c>
    </row>
    <row r="118" spans="1:41" x14ac:dyDescent="0.2">
      <c r="A118" t="s">
        <v>127</v>
      </c>
      <c r="B118" t="s">
        <v>564</v>
      </c>
      <c r="C118">
        <v>5</v>
      </c>
      <c r="D118">
        <v>6</v>
      </c>
      <c r="E118">
        <f t="shared" si="9"/>
        <v>11</v>
      </c>
      <c r="F118">
        <v>246</v>
      </c>
      <c r="G118">
        <f t="shared" si="10"/>
        <v>37</v>
      </c>
      <c r="H118">
        <v>6</v>
      </c>
      <c r="I118">
        <v>31</v>
      </c>
      <c r="J118">
        <f t="shared" si="6"/>
        <v>294</v>
      </c>
      <c r="L118">
        <v>11</v>
      </c>
      <c r="M118">
        <v>246</v>
      </c>
      <c r="N118">
        <v>37</v>
      </c>
      <c r="P118">
        <v>246</v>
      </c>
      <c r="Q118">
        <f t="shared" si="11"/>
        <v>48</v>
      </c>
      <c r="AK118">
        <v>294</v>
      </c>
      <c r="AL118">
        <v>246</v>
      </c>
      <c r="AM118">
        <v>48</v>
      </c>
      <c r="AN118" s="165">
        <f t="shared" si="7"/>
        <v>0.83673469387755106</v>
      </c>
      <c r="AO118" s="165">
        <f t="shared" si="8"/>
        <v>0.16326530612244897</v>
      </c>
    </row>
    <row r="119" spans="1:41" x14ac:dyDescent="0.2">
      <c r="A119" t="s">
        <v>128</v>
      </c>
      <c r="B119" t="s">
        <v>564</v>
      </c>
      <c r="C119">
        <v>5</v>
      </c>
      <c r="D119">
        <v>3</v>
      </c>
      <c r="E119">
        <f t="shared" si="9"/>
        <v>8</v>
      </c>
      <c r="F119">
        <v>250</v>
      </c>
      <c r="G119">
        <f t="shared" si="10"/>
        <v>36</v>
      </c>
      <c r="H119">
        <v>7</v>
      </c>
      <c r="I119">
        <v>29</v>
      </c>
      <c r="J119">
        <f t="shared" si="6"/>
        <v>294</v>
      </c>
      <c r="L119">
        <v>8</v>
      </c>
      <c r="M119">
        <v>250</v>
      </c>
      <c r="N119">
        <v>36</v>
      </c>
      <c r="P119">
        <v>250</v>
      </c>
      <c r="Q119">
        <f t="shared" si="11"/>
        <v>44</v>
      </c>
      <c r="AK119">
        <v>294</v>
      </c>
      <c r="AL119">
        <v>250</v>
      </c>
      <c r="AM119">
        <v>44</v>
      </c>
      <c r="AN119" s="165">
        <f t="shared" si="7"/>
        <v>0.85034013605442171</v>
      </c>
      <c r="AO119" s="165">
        <f t="shared" si="8"/>
        <v>0.14965986394557823</v>
      </c>
    </row>
    <row r="120" spans="1:41" x14ac:dyDescent="0.2">
      <c r="A120" t="s">
        <v>129</v>
      </c>
      <c r="B120" t="s">
        <v>564</v>
      </c>
      <c r="C120">
        <v>5</v>
      </c>
      <c r="D120">
        <v>1</v>
      </c>
      <c r="E120">
        <f t="shared" si="9"/>
        <v>6</v>
      </c>
      <c r="F120">
        <v>250</v>
      </c>
      <c r="G120">
        <f t="shared" si="10"/>
        <v>37</v>
      </c>
      <c r="H120">
        <v>5</v>
      </c>
      <c r="I120">
        <v>32</v>
      </c>
      <c r="J120">
        <f t="shared" si="6"/>
        <v>293</v>
      </c>
      <c r="L120">
        <v>6</v>
      </c>
      <c r="M120">
        <v>250</v>
      </c>
      <c r="N120">
        <v>37</v>
      </c>
      <c r="P120">
        <v>250</v>
      </c>
      <c r="Q120">
        <f t="shared" si="11"/>
        <v>43</v>
      </c>
      <c r="AK120">
        <v>293</v>
      </c>
      <c r="AL120">
        <v>250</v>
      </c>
      <c r="AM120">
        <v>43</v>
      </c>
      <c r="AN120" s="165">
        <f t="shared" si="7"/>
        <v>0.85324232081911267</v>
      </c>
      <c r="AO120" s="165">
        <f t="shared" si="8"/>
        <v>0.14675767918088736</v>
      </c>
    </row>
    <row r="121" spans="1:41" x14ac:dyDescent="0.2">
      <c r="A121" t="s">
        <v>130</v>
      </c>
      <c r="B121" t="s">
        <v>564</v>
      </c>
      <c r="C121">
        <v>5</v>
      </c>
      <c r="D121">
        <v>2</v>
      </c>
      <c r="E121">
        <f t="shared" si="9"/>
        <v>7</v>
      </c>
      <c r="F121">
        <v>252</v>
      </c>
      <c r="G121">
        <f t="shared" si="10"/>
        <v>35</v>
      </c>
      <c r="H121">
        <v>5</v>
      </c>
      <c r="I121">
        <v>30</v>
      </c>
      <c r="J121">
        <f t="shared" si="6"/>
        <v>294</v>
      </c>
      <c r="L121">
        <v>7</v>
      </c>
      <c r="M121">
        <v>252</v>
      </c>
      <c r="N121">
        <v>35</v>
      </c>
      <c r="P121">
        <v>252</v>
      </c>
      <c r="Q121">
        <f t="shared" si="11"/>
        <v>42</v>
      </c>
      <c r="AK121">
        <v>294</v>
      </c>
      <c r="AL121">
        <v>252</v>
      </c>
      <c r="AM121">
        <v>42</v>
      </c>
      <c r="AN121" s="165">
        <f t="shared" si="7"/>
        <v>0.8571428571428571</v>
      </c>
      <c r="AO121" s="165">
        <f t="shared" si="8"/>
        <v>0.14285714285714285</v>
      </c>
    </row>
    <row r="122" spans="1:41" x14ac:dyDescent="0.2">
      <c r="A122" t="s">
        <v>131</v>
      </c>
      <c r="B122" t="s">
        <v>564</v>
      </c>
      <c r="C122">
        <v>5</v>
      </c>
      <c r="D122">
        <v>5</v>
      </c>
      <c r="E122">
        <f t="shared" si="9"/>
        <v>10</v>
      </c>
      <c r="F122">
        <v>249</v>
      </c>
      <c r="G122">
        <f t="shared" si="10"/>
        <v>35</v>
      </c>
      <c r="H122">
        <v>5</v>
      </c>
      <c r="I122">
        <v>30</v>
      </c>
      <c r="J122">
        <f t="shared" si="6"/>
        <v>294</v>
      </c>
      <c r="L122">
        <v>10</v>
      </c>
      <c r="M122">
        <v>249</v>
      </c>
      <c r="N122">
        <v>35</v>
      </c>
      <c r="P122">
        <v>249</v>
      </c>
      <c r="Q122">
        <f t="shared" si="11"/>
        <v>45</v>
      </c>
      <c r="AK122">
        <v>294</v>
      </c>
      <c r="AL122">
        <v>249</v>
      </c>
      <c r="AM122">
        <v>45</v>
      </c>
      <c r="AN122" s="165">
        <f t="shared" si="7"/>
        <v>0.84693877551020413</v>
      </c>
      <c r="AO122" s="165">
        <f t="shared" si="8"/>
        <v>0.15306122448979592</v>
      </c>
    </row>
    <row r="123" spans="1:41" x14ac:dyDescent="0.2">
      <c r="A123" t="s">
        <v>132</v>
      </c>
      <c r="B123" t="s">
        <v>564</v>
      </c>
      <c r="C123">
        <v>4</v>
      </c>
      <c r="D123">
        <v>6</v>
      </c>
      <c r="E123">
        <f t="shared" si="9"/>
        <v>10</v>
      </c>
      <c r="F123">
        <v>257</v>
      </c>
      <c r="G123">
        <f t="shared" si="10"/>
        <v>28</v>
      </c>
      <c r="H123">
        <v>9</v>
      </c>
      <c r="I123">
        <v>19</v>
      </c>
      <c r="J123">
        <f t="shared" si="6"/>
        <v>295</v>
      </c>
      <c r="L123">
        <v>10</v>
      </c>
      <c r="M123">
        <v>257</v>
      </c>
      <c r="N123">
        <v>28</v>
      </c>
      <c r="P123">
        <v>257</v>
      </c>
      <c r="Q123">
        <f t="shared" si="11"/>
        <v>38</v>
      </c>
      <c r="AK123">
        <v>295</v>
      </c>
      <c r="AL123">
        <v>257</v>
      </c>
      <c r="AM123">
        <v>38</v>
      </c>
      <c r="AN123" s="165">
        <f t="shared" si="7"/>
        <v>0.87118644067796613</v>
      </c>
      <c r="AO123" s="165">
        <f t="shared" si="8"/>
        <v>0.12881355932203389</v>
      </c>
    </row>
    <row r="124" spans="1:41" x14ac:dyDescent="0.2">
      <c r="A124" t="s">
        <v>133</v>
      </c>
      <c r="B124" t="s">
        <v>564</v>
      </c>
      <c r="C124">
        <v>5</v>
      </c>
      <c r="D124">
        <v>2</v>
      </c>
      <c r="E124">
        <f t="shared" si="9"/>
        <v>7</v>
      </c>
      <c r="F124">
        <v>250</v>
      </c>
      <c r="G124">
        <f t="shared" si="10"/>
        <v>38</v>
      </c>
      <c r="H124">
        <v>5</v>
      </c>
      <c r="I124">
        <v>33</v>
      </c>
      <c r="J124">
        <f t="shared" si="6"/>
        <v>295</v>
      </c>
      <c r="L124">
        <v>7</v>
      </c>
      <c r="M124">
        <v>250</v>
      </c>
      <c r="N124">
        <v>38</v>
      </c>
      <c r="P124">
        <v>250</v>
      </c>
      <c r="Q124">
        <f t="shared" si="11"/>
        <v>45</v>
      </c>
      <c r="AK124">
        <v>295</v>
      </c>
      <c r="AL124">
        <v>250</v>
      </c>
      <c r="AM124">
        <v>45</v>
      </c>
      <c r="AN124" s="165">
        <f t="shared" si="7"/>
        <v>0.84745762711864403</v>
      </c>
      <c r="AO124" s="165">
        <f t="shared" si="8"/>
        <v>0.15254237288135594</v>
      </c>
    </row>
    <row r="125" spans="1:41" x14ac:dyDescent="0.2">
      <c r="A125" t="s">
        <v>134</v>
      </c>
      <c r="B125" t="s">
        <v>564</v>
      </c>
      <c r="C125">
        <v>6</v>
      </c>
      <c r="D125">
        <v>5</v>
      </c>
      <c r="E125">
        <f t="shared" si="9"/>
        <v>11</v>
      </c>
      <c r="F125">
        <v>228</v>
      </c>
      <c r="G125">
        <f t="shared" si="10"/>
        <v>56</v>
      </c>
      <c r="H125">
        <v>22</v>
      </c>
      <c r="I125">
        <v>34</v>
      </c>
      <c r="J125">
        <f t="shared" si="6"/>
        <v>295</v>
      </c>
      <c r="L125">
        <v>11</v>
      </c>
      <c r="M125">
        <v>228</v>
      </c>
      <c r="N125">
        <v>56</v>
      </c>
      <c r="P125">
        <v>228</v>
      </c>
      <c r="Q125">
        <f t="shared" si="11"/>
        <v>67</v>
      </c>
      <c r="AK125">
        <v>295</v>
      </c>
      <c r="AL125">
        <v>228</v>
      </c>
      <c r="AM125">
        <v>67</v>
      </c>
      <c r="AN125" s="165">
        <f t="shared" si="7"/>
        <v>0.77288135593220342</v>
      </c>
      <c r="AO125" s="165">
        <f t="shared" si="8"/>
        <v>0.22711864406779661</v>
      </c>
    </row>
    <row r="126" spans="1:41" x14ac:dyDescent="0.2">
      <c r="A126" t="s">
        <v>135</v>
      </c>
      <c r="B126" t="s">
        <v>564</v>
      </c>
      <c r="C126">
        <v>5</v>
      </c>
      <c r="D126">
        <v>4</v>
      </c>
      <c r="E126">
        <f t="shared" si="9"/>
        <v>9</v>
      </c>
      <c r="F126">
        <v>252</v>
      </c>
      <c r="G126">
        <f t="shared" si="10"/>
        <v>35</v>
      </c>
      <c r="H126">
        <v>3</v>
      </c>
      <c r="I126">
        <v>32</v>
      </c>
      <c r="J126">
        <f t="shared" si="6"/>
        <v>296</v>
      </c>
      <c r="L126">
        <v>9</v>
      </c>
      <c r="M126">
        <v>252</v>
      </c>
      <c r="N126">
        <v>35</v>
      </c>
      <c r="P126">
        <v>252</v>
      </c>
      <c r="Q126">
        <f t="shared" si="11"/>
        <v>44</v>
      </c>
      <c r="AK126">
        <v>296</v>
      </c>
      <c r="AL126">
        <v>252</v>
      </c>
      <c r="AM126">
        <v>44</v>
      </c>
      <c r="AN126" s="165">
        <f t="shared" si="7"/>
        <v>0.85135135135135132</v>
      </c>
      <c r="AO126" s="165">
        <f t="shared" si="8"/>
        <v>0.14864864864864866</v>
      </c>
    </row>
    <row r="127" spans="1:41" x14ac:dyDescent="0.2">
      <c r="A127" t="s">
        <v>136</v>
      </c>
      <c r="B127" t="s">
        <v>564</v>
      </c>
      <c r="C127">
        <v>6</v>
      </c>
      <c r="D127">
        <v>3</v>
      </c>
      <c r="E127">
        <f t="shared" si="9"/>
        <v>9</v>
      </c>
      <c r="F127">
        <v>250</v>
      </c>
      <c r="G127">
        <f t="shared" si="10"/>
        <v>37</v>
      </c>
      <c r="H127">
        <v>4</v>
      </c>
      <c r="I127">
        <v>33</v>
      </c>
      <c r="J127">
        <f t="shared" si="6"/>
        <v>296</v>
      </c>
      <c r="L127">
        <v>9</v>
      </c>
      <c r="M127">
        <v>250</v>
      </c>
      <c r="N127">
        <v>37</v>
      </c>
      <c r="P127">
        <v>250</v>
      </c>
      <c r="Q127">
        <f t="shared" si="11"/>
        <v>46</v>
      </c>
      <c r="AK127">
        <v>296</v>
      </c>
      <c r="AL127">
        <v>250</v>
      </c>
      <c r="AM127">
        <v>46</v>
      </c>
      <c r="AN127" s="165">
        <f t="shared" si="7"/>
        <v>0.84459459459459463</v>
      </c>
      <c r="AO127" s="165">
        <f t="shared" si="8"/>
        <v>0.1554054054054054</v>
      </c>
    </row>
    <row r="128" spans="1:41" x14ac:dyDescent="0.2">
      <c r="A128" t="s">
        <v>137</v>
      </c>
      <c r="B128" t="s">
        <v>564</v>
      </c>
      <c r="C128">
        <v>5</v>
      </c>
      <c r="D128">
        <v>17</v>
      </c>
      <c r="E128">
        <f t="shared" si="9"/>
        <v>22</v>
      </c>
      <c r="F128">
        <v>232</v>
      </c>
      <c r="G128">
        <f t="shared" si="10"/>
        <v>36</v>
      </c>
      <c r="H128">
        <v>6</v>
      </c>
      <c r="I128">
        <v>30</v>
      </c>
      <c r="J128">
        <f t="shared" si="6"/>
        <v>290</v>
      </c>
      <c r="L128">
        <v>22</v>
      </c>
      <c r="M128">
        <v>232</v>
      </c>
      <c r="N128">
        <v>36</v>
      </c>
      <c r="P128">
        <v>232</v>
      </c>
      <c r="Q128">
        <f t="shared" si="11"/>
        <v>58</v>
      </c>
      <c r="AK128">
        <v>290</v>
      </c>
      <c r="AL128">
        <v>232</v>
      </c>
      <c r="AM128">
        <v>58</v>
      </c>
      <c r="AN128" s="165">
        <f t="shared" si="7"/>
        <v>0.8</v>
      </c>
      <c r="AO128" s="165">
        <f t="shared" si="8"/>
        <v>0.2</v>
      </c>
    </row>
    <row r="129" spans="1:41" x14ac:dyDescent="0.2">
      <c r="A129" t="s">
        <v>138</v>
      </c>
      <c r="B129" t="s">
        <v>564</v>
      </c>
      <c r="C129">
        <v>4</v>
      </c>
      <c r="D129">
        <v>17</v>
      </c>
      <c r="E129">
        <f t="shared" si="9"/>
        <v>21</v>
      </c>
      <c r="F129">
        <v>239</v>
      </c>
      <c r="G129">
        <f t="shared" si="10"/>
        <v>34</v>
      </c>
      <c r="H129">
        <v>3</v>
      </c>
      <c r="I129">
        <v>31</v>
      </c>
      <c r="J129">
        <f t="shared" si="6"/>
        <v>294</v>
      </c>
      <c r="L129">
        <v>21</v>
      </c>
      <c r="M129">
        <v>239</v>
      </c>
      <c r="N129">
        <v>34</v>
      </c>
      <c r="P129">
        <v>239</v>
      </c>
      <c r="Q129">
        <f t="shared" si="11"/>
        <v>55</v>
      </c>
      <c r="AK129">
        <v>294</v>
      </c>
      <c r="AL129">
        <v>239</v>
      </c>
      <c r="AM129">
        <v>55</v>
      </c>
      <c r="AN129" s="165">
        <f t="shared" si="7"/>
        <v>0.81292517006802723</v>
      </c>
      <c r="AO129" s="165">
        <f t="shared" si="8"/>
        <v>0.1870748299319728</v>
      </c>
    </row>
    <row r="130" spans="1:41" x14ac:dyDescent="0.2">
      <c r="A130" t="s">
        <v>139</v>
      </c>
      <c r="B130" t="s">
        <v>564</v>
      </c>
      <c r="C130">
        <v>4</v>
      </c>
      <c r="D130">
        <v>12</v>
      </c>
      <c r="E130">
        <f t="shared" si="9"/>
        <v>16</v>
      </c>
      <c r="F130">
        <v>243</v>
      </c>
      <c r="G130">
        <f t="shared" si="10"/>
        <v>37</v>
      </c>
      <c r="H130">
        <v>5</v>
      </c>
      <c r="I130">
        <v>32</v>
      </c>
      <c r="J130">
        <f t="shared" si="6"/>
        <v>296</v>
      </c>
      <c r="L130">
        <v>16</v>
      </c>
      <c r="M130">
        <v>243</v>
      </c>
      <c r="N130">
        <v>37</v>
      </c>
      <c r="P130">
        <v>243</v>
      </c>
      <c r="Q130">
        <f t="shared" si="11"/>
        <v>53</v>
      </c>
      <c r="AK130">
        <v>296</v>
      </c>
      <c r="AL130">
        <v>243</v>
      </c>
      <c r="AM130">
        <v>53</v>
      </c>
      <c r="AN130" s="165">
        <f t="shared" si="7"/>
        <v>0.82094594594594594</v>
      </c>
      <c r="AO130" s="165">
        <f t="shared" si="8"/>
        <v>0.17905405405405406</v>
      </c>
    </row>
    <row r="131" spans="1:41" x14ac:dyDescent="0.2">
      <c r="A131" t="s">
        <v>140</v>
      </c>
      <c r="B131" t="s">
        <v>564</v>
      </c>
      <c r="C131">
        <v>6</v>
      </c>
      <c r="D131">
        <v>4</v>
      </c>
      <c r="E131">
        <f t="shared" si="9"/>
        <v>10</v>
      </c>
      <c r="F131">
        <v>241</v>
      </c>
      <c r="G131">
        <f t="shared" si="10"/>
        <v>45</v>
      </c>
      <c r="H131">
        <v>10</v>
      </c>
      <c r="I131">
        <v>35</v>
      </c>
      <c r="J131">
        <f t="shared" ref="J131:J187" si="12">SUM(E131:G131)</f>
        <v>296</v>
      </c>
      <c r="L131">
        <v>10</v>
      </c>
      <c r="M131">
        <v>241</v>
      </c>
      <c r="N131">
        <v>45</v>
      </c>
      <c r="P131">
        <v>241</v>
      </c>
      <c r="Q131">
        <f t="shared" si="11"/>
        <v>55</v>
      </c>
      <c r="AK131">
        <v>296</v>
      </c>
      <c r="AL131">
        <v>241</v>
      </c>
      <c r="AM131">
        <v>55</v>
      </c>
      <c r="AN131" s="165">
        <f t="shared" ref="AN131:AN187" si="13">AL131/AK131</f>
        <v>0.81418918918918914</v>
      </c>
      <c r="AO131" s="165">
        <f t="shared" ref="AO131:AO187" si="14">AM131/AK131</f>
        <v>0.1858108108108108</v>
      </c>
    </row>
    <row r="132" spans="1:41" x14ac:dyDescent="0.2">
      <c r="A132" t="s">
        <v>141</v>
      </c>
      <c r="B132" t="s">
        <v>564</v>
      </c>
      <c r="C132">
        <v>5</v>
      </c>
      <c r="D132">
        <v>7</v>
      </c>
      <c r="E132">
        <f t="shared" ref="E132:E187" si="15">C132+D132</f>
        <v>12</v>
      </c>
      <c r="F132">
        <v>247</v>
      </c>
      <c r="G132">
        <f t="shared" ref="G132:G187" si="16">H132+I132</f>
        <v>35</v>
      </c>
      <c r="H132">
        <v>4</v>
      </c>
      <c r="I132">
        <v>31</v>
      </c>
      <c r="J132">
        <f t="shared" si="12"/>
        <v>294</v>
      </c>
      <c r="L132">
        <v>12</v>
      </c>
      <c r="M132">
        <v>247</v>
      </c>
      <c r="N132">
        <v>35</v>
      </c>
      <c r="P132">
        <v>247</v>
      </c>
      <c r="Q132">
        <f t="shared" ref="Q132:Q187" si="17">SUM(L132+N132)</f>
        <v>47</v>
      </c>
      <c r="AK132">
        <v>294</v>
      </c>
      <c r="AL132">
        <v>247</v>
      </c>
      <c r="AM132">
        <v>47</v>
      </c>
      <c r="AN132" s="165">
        <f t="shared" si="13"/>
        <v>0.84013605442176875</v>
      </c>
      <c r="AO132" s="165">
        <f t="shared" si="14"/>
        <v>0.1598639455782313</v>
      </c>
    </row>
    <row r="133" spans="1:41" x14ac:dyDescent="0.2">
      <c r="A133" t="s">
        <v>142</v>
      </c>
      <c r="B133" t="s">
        <v>564</v>
      </c>
      <c r="C133">
        <v>4</v>
      </c>
      <c r="D133">
        <v>4</v>
      </c>
      <c r="E133">
        <f t="shared" si="15"/>
        <v>8</v>
      </c>
      <c r="F133">
        <v>249</v>
      </c>
      <c r="G133">
        <f t="shared" si="16"/>
        <v>39</v>
      </c>
      <c r="H133">
        <v>6</v>
      </c>
      <c r="I133">
        <v>33</v>
      </c>
      <c r="J133">
        <f t="shared" si="12"/>
        <v>296</v>
      </c>
      <c r="L133">
        <v>8</v>
      </c>
      <c r="M133">
        <v>249</v>
      </c>
      <c r="N133">
        <v>39</v>
      </c>
      <c r="P133">
        <v>249</v>
      </c>
      <c r="Q133">
        <f t="shared" si="17"/>
        <v>47</v>
      </c>
      <c r="AK133">
        <v>296</v>
      </c>
      <c r="AL133">
        <v>249</v>
      </c>
      <c r="AM133">
        <v>47</v>
      </c>
      <c r="AN133" s="165">
        <f t="shared" si="13"/>
        <v>0.84121621621621623</v>
      </c>
      <c r="AO133" s="165">
        <f t="shared" si="14"/>
        <v>0.15878378378378377</v>
      </c>
    </row>
    <row r="134" spans="1:41" x14ac:dyDescent="0.2">
      <c r="A134" t="s">
        <v>143</v>
      </c>
      <c r="B134" t="s">
        <v>564</v>
      </c>
      <c r="C134">
        <v>5</v>
      </c>
      <c r="D134">
        <v>5</v>
      </c>
      <c r="E134">
        <f t="shared" si="15"/>
        <v>10</v>
      </c>
      <c r="F134">
        <v>250</v>
      </c>
      <c r="G134">
        <f t="shared" si="16"/>
        <v>36</v>
      </c>
      <c r="H134">
        <v>3</v>
      </c>
      <c r="I134">
        <v>33</v>
      </c>
      <c r="J134">
        <f t="shared" si="12"/>
        <v>296</v>
      </c>
      <c r="L134">
        <v>10</v>
      </c>
      <c r="M134">
        <v>250</v>
      </c>
      <c r="N134">
        <v>36</v>
      </c>
      <c r="P134">
        <v>250</v>
      </c>
      <c r="Q134">
        <f t="shared" si="17"/>
        <v>46</v>
      </c>
      <c r="AK134">
        <v>296</v>
      </c>
      <c r="AL134">
        <v>250</v>
      </c>
      <c r="AM134">
        <v>46</v>
      </c>
      <c r="AN134" s="165">
        <f t="shared" si="13"/>
        <v>0.84459459459459463</v>
      </c>
      <c r="AO134" s="165">
        <f t="shared" si="14"/>
        <v>0.1554054054054054</v>
      </c>
    </row>
    <row r="135" spans="1:41" x14ac:dyDescent="0.2">
      <c r="A135" t="s">
        <v>144</v>
      </c>
      <c r="B135" t="s">
        <v>564</v>
      </c>
      <c r="C135">
        <v>4</v>
      </c>
      <c r="D135">
        <v>6</v>
      </c>
      <c r="E135">
        <f t="shared" si="15"/>
        <v>10</v>
      </c>
      <c r="F135">
        <v>198</v>
      </c>
      <c r="G135">
        <f t="shared" si="16"/>
        <v>87</v>
      </c>
      <c r="H135">
        <v>40</v>
      </c>
      <c r="I135">
        <v>47</v>
      </c>
      <c r="J135">
        <f t="shared" si="12"/>
        <v>295</v>
      </c>
      <c r="L135">
        <v>10</v>
      </c>
      <c r="M135">
        <v>198</v>
      </c>
      <c r="N135">
        <v>87</v>
      </c>
      <c r="P135">
        <v>198</v>
      </c>
      <c r="Q135">
        <f t="shared" si="17"/>
        <v>97</v>
      </c>
      <c r="AK135">
        <v>295</v>
      </c>
      <c r="AL135">
        <v>198</v>
      </c>
      <c r="AM135">
        <v>97</v>
      </c>
      <c r="AN135" s="165">
        <f t="shared" si="13"/>
        <v>0.67118644067796607</v>
      </c>
      <c r="AO135" s="165">
        <f t="shared" si="14"/>
        <v>0.32881355932203388</v>
      </c>
    </row>
    <row r="136" spans="1:41" x14ac:dyDescent="0.2">
      <c r="A136" t="s">
        <v>145</v>
      </c>
      <c r="B136" t="s">
        <v>564</v>
      </c>
      <c r="C136">
        <v>4</v>
      </c>
      <c r="D136">
        <v>8</v>
      </c>
      <c r="E136">
        <f t="shared" si="15"/>
        <v>12</v>
      </c>
      <c r="F136">
        <v>228</v>
      </c>
      <c r="G136">
        <f t="shared" si="16"/>
        <v>49</v>
      </c>
      <c r="H136">
        <v>12</v>
      </c>
      <c r="I136">
        <v>37</v>
      </c>
      <c r="J136">
        <f t="shared" si="12"/>
        <v>289</v>
      </c>
      <c r="L136">
        <v>12</v>
      </c>
      <c r="M136">
        <v>228</v>
      </c>
      <c r="N136">
        <v>49</v>
      </c>
      <c r="P136">
        <v>228</v>
      </c>
      <c r="Q136">
        <f t="shared" si="17"/>
        <v>61</v>
      </c>
      <c r="AK136">
        <v>289</v>
      </c>
      <c r="AL136">
        <v>228</v>
      </c>
      <c r="AM136">
        <v>61</v>
      </c>
      <c r="AN136" s="165">
        <f t="shared" si="13"/>
        <v>0.78892733564013839</v>
      </c>
      <c r="AO136" s="165">
        <f t="shared" si="14"/>
        <v>0.21107266435986158</v>
      </c>
    </row>
    <row r="137" spans="1:41" x14ac:dyDescent="0.2">
      <c r="A137" t="s">
        <v>146</v>
      </c>
      <c r="B137" t="s">
        <v>564</v>
      </c>
      <c r="C137">
        <v>4</v>
      </c>
      <c r="D137">
        <v>6</v>
      </c>
      <c r="E137">
        <f t="shared" si="15"/>
        <v>10</v>
      </c>
      <c r="F137">
        <v>248</v>
      </c>
      <c r="G137">
        <f t="shared" si="16"/>
        <v>38</v>
      </c>
      <c r="H137">
        <v>5</v>
      </c>
      <c r="I137">
        <v>33</v>
      </c>
      <c r="J137">
        <f t="shared" si="12"/>
        <v>296</v>
      </c>
      <c r="L137">
        <v>10</v>
      </c>
      <c r="M137">
        <v>248</v>
      </c>
      <c r="N137">
        <v>38</v>
      </c>
      <c r="P137">
        <v>248</v>
      </c>
      <c r="Q137">
        <f t="shared" si="17"/>
        <v>48</v>
      </c>
      <c r="AK137">
        <v>296</v>
      </c>
      <c r="AL137">
        <v>248</v>
      </c>
      <c r="AM137">
        <v>48</v>
      </c>
      <c r="AN137" s="165">
        <f t="shared" si="13"/>
        <v>0.83783783783783783</v>
      </c>
      <c r="AO137" s="165">
        <f t="shared" si="14"/>
        <v>0.16216216216216217</v>
      </c>
    </row>
    <row r="138" spans="1:41" x14ac:dyDescent="0.2">
      <c r="A138" t="s">
        <v>147</v>
      </c>
      <c r="B138" t="s">
        <v>564</v>
      </c>
      <c r="C138">
        <v>6</v>
      </c>
      <c r="D138">
        <v>5</v>
      </c>
      <c r="E138">
        <f t="shared" si="15"/>
        <v>11</v>
      </c>
      <c r="F138">
        <v>246</v>
      </c>
      <c r="G138">
        <f t="shared" si="16"/>
        <v>36</v>
      </c>
      <c r="H138">
        <v>3</v>
      </c>
      <c r="I138">
        <v>33</v>
      </c>
      <c r="J138">
        <f t="shared" si="12"/>
        <v>293</v>
      </c>
      <c r="L138">
        <v>11</v>
      </c>
      <c r="M138">
        <v>246</v>
      </c>
      <c r="N138">
        <v>36</v>
      </c>
      <c r="P138">
        <v>246</v>
      </c>
      <c r="Q138">
        <f t="shared" si="17"/>
        <v>47</v>
      </c>
      <c r="AK138">
        <v>293</v>
      </c>
      <c r="AL138">
        <v>246</v>
      </c>
      <c r="AM138">
        <v>47</v>
      </c>
      <c r="AN138" s="165">
        <f t="shared" si="13"/>
        <v>0.83959044368600677</v>
      </c>
      <c r="AO138" s="165">
        <f t="shared" si="14"/>
        <v>0.16040955631399317</v>
      </c>
    </row>
    <row r="139" spans="1:41" x14ac:dyDescent="0.2">
      <c r="A139" t="s">
        <v>148</v>
      </c>
      <c r="B139" t="s">
        <v>564</v>
      </c>
      <c r="C139">
        <v>4</v>
      </c>
      <c r="D139">
        <v>6</v>
      </c>
      <c r="E139">
        <f t="shared" si="15"/>
        <v>10</v>
      </c>
      <c r="F139">
        <v>243</v>
      </c>
      <c r="G139">
        <f t="shared" si="16"/>
        <v>42</v>
      </c>
      <c r="H139">
        <v>9</v>
      </c>
      <c r="I139">
        <v>33</v>
      </c>
      <c r="J139">
        <f t="shared" si="12"/>
        <v>295</v>
      </c>
      <c r="L139">
        <v>10</v>
      </c>
      <c r="M139">
        <v>243</v>
      </c>
      <c r="N139">
        <v>42</v>
      </c>
      <c r="P139">
        <v>243</v>
      </c>
      <c r="Q139">
        <f t="shared" si="17"/>
        <v>52</v>
      </c>
      <c r="AK139">
        <v>295</v>
      </c>
      <c r="AL139">
        <v>243</v>
      </c>
      <c r="AM139">
        <v>52</v>
      </c>
      <c r="AN139" s="165">
        <f t="shared" si="13"/>
        <v>0.82372881355932204</v>
      </c>
      <c r="AO139" s="165">
        <f t="shared" si="14"/>
        <v>0.17627118644067796</v>
      </c>
    </row>
    <row r="140" spans="1:41" x14ac:dyDescent="0.2">
      <c r="A140" t="s">
        <v>149</v>
      </c>
      <c r="B140" t="s">
        <v>565</v>
      </c>
      <c r="C140">
        <v>7</v>
      </c>
      <c r="D140">
        <v>8</v>
      </c>
      <c r="E140">
        <f t="shared" si="15"/>
        <v>15</v>
      </c>
      <c r="F140">
        <v>242</v>
      </c>
      <c r="G140">
        <f t="shared" si="16"/>
        <v>27</v>
      </c>
      <c r="H140">
        <v>9</v>
      </c>
      <c r="I140">
        <v>18</v>
      </c>
      <c r="J140">
        <f t="shared" si="12"/>
        <v>284</v>
      </c>
      <c r="L140">
        <v>15</v>
      </c>
      <c r="M140">
        <v>242</v>
      </c>
      <c r="N140">
        <v>27</v>
      </c>
      <c r="P140">
        <v>242</v>
      </c>
      <c r="Q140">
        <f t="shared" si="17"/>
        <v>42</v>
      </c>
      <c r="AK140">
        <v>284</v>
      </c>
      <c r="AL140">
        <v>242</v>
      </c>
      <c r="AM140">
        <v>42</v>
      </c>
      <c r="AN140" s="165">
        <f t="shared" si="13"/>
        <v>0.852112676056338</v>
      </c>
      <c r="AO140" s="165">
        <f t="shared" si="14"/>
        <v>0.14788732394366197</v>
      </c>
    </row>
    <row r="141" spans="1:41" x14ac:dyDescent="0.2">
      <c r="A141" t="s">
        <v>150</v>
      </c>
      <c r="B141" t="s">
        <v>565</v>
      </c>
      <c r="C141">
        <v>5</v>
      </c>
      <c r="D141">
        <v>5</v>
      </c>
      <c r="E141">
        <f t="shared" si="15"/>
        <v>10</v>
      </c>
      <c r="F141">
        <v>258</v>
      </c>
      <c r="G141">
        <f t="shared" si="16"/>
        <v>25</v>
      </c>
      <c r="H141">
        <v>8</v>
      </c>
      <c r="I141">
        <v>17</v>
      </c>
      <c r="J141">
        <f t="shared" si="12"/>
        <v>293</v>
      </c>
      <c r="L141">
        <v>10</v>
      </c>
      <c r="M141">
        <v>258</v>
      </c>
      <c r="N141">
        <v>25</v>
      </c>
      <c r="P141">
        <v>258</v>
      </c>
      <c r="Q141">
        <f t="shared" si="17"/>
        <v>35</v>
      </c>
      <c r="AK141">
        <v>293</v>
      </c>
      <c r="AL141">
        <v>258</v>
      </c>
      <c r="AM141">
        <v>35</v>
      </c>
      <c r="AN141" s="165">
        <f t="shared" si="13"/>
        <v>0.88054607508532423</v>
      </c>
      <c r="AO141" s="165">
        <f t="shared" si="14"/>
        <v>0.11945392491467577</v>
      </c>
    </row>
    <row r="142" spans="1:41" x14ac:dyDescent="0.2">
      <c r="A142" t="s">
        <v>151</v>
      </c>
      <c r="B142" t="s">
        <v>565</v>
      </c>
      <c r="C142">
        <v>5</v>
      </c>
      <c r="D142">
        <v>5</v>
      </c>
      <c r="E142">
        <f t="shared" si="15"/>
        <v>10</v>
      </c>
      <c r="F142">
        <v>263</v>
      </c>
      <c r="G142">
        <f t="shared" si="16"/>
        <v>23</v>
      </c>
      <c r="H142">
        <v>6</v>
      </c>
      <c r="I142">
        <v>17</v>
      </c>
      <c r="J142">
        <f t="shared" si="12"/>
        <v>296</v>
      </c>
      <c r="L142">
        <v>10</v>
      </c>
      <c r="M142">
        <v>263</v>
      </c>
      <c r="N142">
        <v>23</v>
      </c>
      <c r="P142">
        <v>263</v>
      </c>
      <c r="Q142">
        <f t="shared" si="17"/>
        <v>33</v>
      </c>
      <c r="AK142">
        <v>296</v>
      </c>
      <c r="AL142">
        <v>263</v>
      </c>
      <c r="AM142">
        <v>33</v>
      </c>
      <c r="AN142" s="165">
        <f t="shared" si="13"/>
        <v>0.88851351351351349</v>
      </c>
      <c r="AO142" s="165">
        <f t="shared" si="14"/>
        <v>0.11148648648648649</v>
      </c>
    </row>
    <row r="143" spans="1:41" x14ac:dyDescent="0.2">
      <c r="A143" t="s">
        <v>152</v>
      </c>
      <c r="B143" t="s">
        <v>565</v>
      </c>
      <c r="C143">
        <v>4</v>
      </c>
      <c r="D143">
        <v>4</v>
      </c>
      <c r="E143">
        <f t="shared" si="15"/>
        <v>8</v>
      </c>
      <c r="F143">
        <v>264</v>
      </c>
      <c r="G143">
        <f t="shared" si="16"/>
        <v>23</v>
      </c>
      <c r="H143">
        <v>6</v>
      </c>
      <c r="I143">
        <v>17</v>
      </c>
      <c r="J143">
        <f t="shared" si="12"/>
        <v>295</v>
      </c>
      <c r="L143">
        <v>8</v>
      </c>
      <c r="M143">
        <v>264</v>
      </c>
      <c r="N143">
        <v>23</v>
      </c>
      <c r="P143">
        <v>264</v>
      </c>
      <c r="Q143">
        <f t="shared" si="17"/>
        <v>31</v>
      </c>
      <c r="AK143">
        <v>295</v>
      </c>
      <c r="AL143">
        <v>264</v>
      </c>
      <c r="AM143">
        <v>31</v>
      </c>
      <c r="AN143" s="165">
        <f t="shared" si="13"/>
        <v>0.89491525423728813</v>
      </c>
      <c r="AO143" s="165">
        <f t="shared" si="14"/>
        <v>0.10508474576271186</v>
      </c>
    </row>
    <row r="144" spans="1:41" x14ac:dyDescent="0.2">
      <c r="A144" t="s">
        <v>153</v>
      </c>
      <c r="B144" t="s">
        <v>565</v>
      </c>
      <c r="C144">
        <v>6</v>
      </c>
      <c r="D144">
        <v>4</v>
      </c>
      <c r="E144">
        <f t="shared" si="15"/>
        <v>10</v>
      </c>
      <c r="F144">
        <v>260</v>
      </c>
      <c r="G144">
        <f t="shared" si="16"/>
        <v>23</v>
      </c>
      <c r="H144">
        <v>5</v>
      </c>
      <c r="I144">
        <v>18</v>
      </c>
      <c r="J144">
        <f t="shared" si="12"/>
        <v>293</v>
      </c>
      <c r="L144">
        <v>10</v>
      </c>
      <c r="M144">
        <v>260</v>
      </c>
      <c r="N144">
        <v>23</v>
      </c>
      <c r="P144">
        <v>260</v>
      </c>
      <c r="Q144">
        <f t="shared" si="17"/>
        <v>33</v>
      </c>
      <c r="AK144">
        <v>293</v>
      </c>
      <c r="AL144">
        <v>260</v>
      </c>
      <c r="AM144">
        <v>33</v>
      </c>
      <c r="AN144" s="165">
        <f t="shared" si="13"/>
        <v>0.88737201365187712</v>
      </c>
      <c r="AO144" s="165">
        <f t="shared" si="14"/>
        <v>0.11262798634812286</v>
      </c>
    </row>
    <row r="145" spans="1:41" x14ac:dyDescent="0.2">
      <c r="A145" t="s">
        <v>154</v>
      </c>
      <c r="B145" t="s">
        <v>565</v>
      </c>
      <c r="C145">
        <v>8</v>
      </c>
      <c r="D145">
        <v>4</v>
      </c>
      <c r="E145">
        <f t="shared" si="15"/>
        <v>12</v>
      </c>
      <c r="F145">
        <v>250</v>
      </c>
      <c r="G145">
        <f t="shared" si="16"/>
        <v>30</v>
      </c>
      <c r="H145">
        <v>8</v>
      </c>
      <c r="I145">
        <v>22</v>
      </c>
      <c r="J145">
        <f t="shared" si="12"/>
        <v>292</v>
      </c>
      <c r="L145">
        <v>12</v>
      </c>
      <c r="M145">
        <v>250</v>
      </c>
      <c r="N145">
        <v>30</v>
      </c>
      <c r="P145">
        <v>250</v>
      </c>
      <c r="Q145">
        <f t="shared" si="17"/>
        <v>42</v>
      </c>
      <c r="AK145">
        <v>292</v>
      </c>
      <c r="AL145">
        <v>250</v>
      </c>
      <c r="AM145">
        <v>42</v>
      </c>
      <c r="AN145" s="165">
        <f t="shared" si="13"/>
        <v>0.85616438356164382</v>
      </c>
      <c r="AO145" s="165">
        <f t="shared" si="14"/>
        <v>0.14383561643835616</v>
      </c>
    </row>
    <row r="146" spans="1:41" x14ac:dyDescent="0.2">
      <c r="A146" t="s">
        <v>155</v>
      </c>
      <c r="B146" t="s">
        <v>565</v>
      </c>
      <c r="C146">
        <v>8</v>
      </c>
      <c r="D146">
        <v>3</v>
      </c>
      <c r="E146">
        <f t="shared" si="15"/>
        <v>11</v>
      </c>
      <c r="F146">
        <v>250</v>
      </c>
      <c r="G146">
        <f t="shared" si="16"/>
        <v>34</v>
      </c>
      <c r="H146">
        <v>4</v>
      </c>
      <c r="I146">
        <v>30</v>
      </c>
      <c r="J146">
        <f t="shared" si="12"/>
        <v>295</v>
      </c>
      <c r="L146">
        <v>11</v>
      </c>
      <c r="M146">
        <v>250</v>
      </c>
      <c r="N146">
        <v>34</v>
      </c>
      <c r="P146">
        <v>250</v>
      </c>
      <c r="Q146">
        <f t="shared" si="17"/>
        <v>45</v>
      </c>
      <c r="AK146">
        <v>295</v>
      </c>
      <c r="AL146">
        <v>250</v>
      </c>
      <c r="AM146">
        <v>45</v>
      </c>
      <c r="AN146" s="165">
        <f t="shared" si="13"/>
        <v>0.84745762711864403</v>
      </c>
      <c r="AO146" s="165">
        <f t="shared" si="14"/>
        <v>0.15254237288135594</v>
      </c>
    </row>
    <row r="147" spans="1:41" x14ac:dyDescent="0.2">
      <c r="A147" t="s">
        <v>156</v>
      </c>
      <c r="B147" t="s">
        <v>565</v>
      </c>
      <c r="C147">
        <v>5</v>
      </c>
      <c r="D147">
        <v>8</v>
      </c>
      <c r="E147">
        <f t="shared" si="15"/>
        <v>13</v>
      </c>
      <c r="F147">
        <v>244</v>
      </c>
      <c r="G147">
        <f t="shared" si="16"/>
        <v>39</v>
      </c>
      <c r="H147">
        <v>8</v>
      </c>
      <c r="I147">
        <v>31</v>
      </c>
      <c r="J147">
        <f t="shared" si="12"/>
        <v>296</v>
      </c>
      <c r="L147">
        <v>13</v>
      </c>
      <c r="M147">
        <v>244</v>
      </c>
      <c r="N147">
        <v>39</v>
      </c>
      <c r="P147">
        <v>244</v>
      </c>
      <c r="Q147">
        <f t="shared" si="17"/>
        <v>52</v>
      </c>
      <c r="AK147">
        <v>296</v>
      </c>
      <c r="AL147">
        <v>244</v>
      </c>
      <c r="AM147">
        <v>52</v>
      </c>
      <c r="AN147" s="165">
        <f t="shared" si="13"/>
        <v>0.82432432432432434</v>
      </c>
      <c r="AO147" s="165">
        <f t="shared" si="14"/>
        <v>0.17567567567567569</v>
      </c>
    </row>
    <row r="148" spans="1:41" x14ac:dyDescent="0.2">
      <c r="A148" t="s">
        <v>157</v>
      </c>
      <c r="B148" t="s">
        <v>565</v>
      </c>
      <c r="C148">
        <v>5</v>
      </c>
      <c r="D148">
        <v>3</v>
      </c>
      <c r="E148">
        <f t="shared" si="15"/>
        <v>8</v>
      </c>
      <c r="F148">
        <v>244</v>
      </c>
      <c r="G148">
        <f t="shared" si="16"/>
        <v>39</v>
      </c>
      <c r="H148">
        <v>8</v>
      </c>
      <c r="I148">
        <v>31</v>
      </c>
      <c r="J148">
        <f t="shared" si="12"/>
        <v>291</v>
      </c>
      <c r="L148">
        <v>8</v>
      </c>
      <c r="M148">
        <v>244</v>
      </c>
      <c r="N148">
        <v>39</v>
      </c>
      <c r="P148">
        <v>244</v>
      </c>
      <c r="Q148">
        <f t="shared" si="17"/>
        <v>47</v>
      </c>
      <c r="AK148">
        <v>291</v>
      </c>
      <c r="AL148">
        <v>244</v>
      </c>
      <c r="AM148">
        <v>47</v>
      </c>
      <c r="AN148" s="165">
        <f t="shared" si="13"/>
        <v>0.83848797250859108</v>
      </c>
      <c r="AO148" s="165">
        <f t="shared" si="14"/>
        <v>0.16151202749140894</v>
      </c>
    </row>
    <row r="149" spans="1:41" x14ac:dyDescent="0.2">
      <c r="A149" t="s">
        <v>158</v>
      </c>
      <c r="B149" t="s">
        <v>565</v>
      </c>
      <c r="C149">
        <v>11</v>
      </c>
      <c r="D149">
        <v>35</v>
      </c>
      <c r="E149">
        <f t="shared" si="15"/>
        <v>46</v>
      </c>
      <c r="F149">
        <v>206</v>
      </c>
      <c r="G149">
        <f t="shared" si="16"/>
        <v>43</v>
      </c>
      <c r="H149">
        <v>11</v>
      </c>
      <c r="I149">
        <v>32</v>
      </c>
      <c r="J149">
        <f t="shared" si="12"/>
        <v>295</v>
      </c>
      <c r="L149">
        <v>46</v>
      </c>
      <c r="M149">
        <v>206</v>
      </c>
      <c r="N149">
        <v>43</v>
      </c>
      <c r="P149">
        <v>206</v>
      </c>
      <c r="Q149">
        <f t="shared" si="17"/>
        <v>89</v>
      </c>
      <c r="AK149">
        <v>295</v>
      </c>
      <c r="AL149">
        <v>206</v>
      </c>
      <c r="AM149">
        <v>89</v>
      </c>
      <c r="AN149" s="165">
        <f t="shared" si="13"/>
        <v>0.69830508474576269</v>
      </c>
      <c r="AO149" s="165">
        <f t="shared" si="14"/>
        <v>0.30169491525423731</v>
      </c>
    </row>
    <row r="150" spans="1:41" x14ac:dyDescent="0.2">
      <c r="A150" t="s">
        <v>159</v>
      </c>
      <c r="B150" t="s">
        <v>565</v>
      </c>
      <c r="C150">
        <v>4</v>
      </c>
      <c r="D150">
        <v>3</v>
      </c>
      <c r="E150">
        <f t="shared" si="15"/>
        <v>7</v>
      </c>
      <c r="F150">
        <v>205</v>
      </c>
      <c r="G150">
        <f t="shared" si="16"/>
        <v>82</v>
      </c>
      <c r="H150">
        <v>40</v>
      </c>
      <c r="I150">
        <v>42</v>
      </c>
      <c r="J150">
        <f t="shared" si="12"/>
        <v>294</v>
      </c>
      <c r="L150">
        <v>7</v>
      </c>
      <c r="M150">
        <v>205</v>
      </c>
      <c r="N150">
        <v>82</v>
      </c>
      <c r="P150">
        <v>205</v>
      </c>
      <c r="Q150">
        <f t="shared" si="17"/>
        <v>89</v>
      </c>
      <c r="AK150">
        <v>294</v>
      </c>
      <c r="AL150">
        <v>205</v>
      </c>
      <c r="AM150">
        <v>89</v>
      </c>
      <c r="AN150" s="165">
        <f t="shared" si="13"/>
        <v>0.69727891156462585</v>
      </c>
      <c r="AO150" s="165">
        <f t="shared" si="14"/>
        <v>0.30272108843537415</v>
      </c>
    </row>
    <row r="151" spans="1:41" x14ac:dyDescent="0.2">
      <c r="A151" t="s">
        <v>160</v>
      </c>
      <c r="B151" t="s">
        <v>565</v>
      </c>
      <c r="C151">
        <v>5</v>
      </c>
      <c r="D151">
        <v>2</v>
      </c>
      <c r="E151">
        <f t="shared" si="15"/>
        <v>7</v>
      </c>
      <c r="F151">
        <v>252</v>
      </c>
      <c r="G151">
        <f t="shared" si="16"/>
        <v>36</v>
      </c>
      <c r="H151">
        <v>5</v>
      </c>
      <c r="I151">
        <v>31</v>
      </c>
      <c r="J151">
        <f t="shared" si="12"/>
        <v>295</v>
      </c>
      <c r="L151">
        <v>7</v>
      </c>
      <c r="M151">
        <v>252</v>
      </c>
      <c r="N151">
        <v>36</v>
      </c>
      <c r="P151">
        <v>252</v>
      </c>
      <c r="Q151">
        <f t="shared" si="17"/>
        <v>43</v>
      </c>
      <c r="AK151">
        <v>295</v>
      </c>
      <c r="AL151">
        <v>252</v>
      </c>
      <c r="AM151">
        <v>43</v>
      </c>
      <c r="AN151" s="165">
        <f t="shared" si="13"/>
        <v>0.85423728813559319</v>
      </c>
      <c r="AO151" s="165">
        <f t="shared" si="14"/>
        <v>0.14576271186440679</v>
      </c>
    </row>
    <row r="152" spans="1:41" x14ac:dyDescent="0.2">
      <c r="A152" t="s">
        <v>161</v>
      </c>
      <c r="B152" t="s">
        <v>565</v>
      </c>
      <c r="C152">
        <v>9</v>
      </c>
      <c r="D152">
        <v>22</v>
      </c>
      <c r="E152">
        <f t="shared" si="15"/>
        <v>31</v>
      </c>
      <c r="F152">
        <v>221</v>
      </c>
      <c r="G152">
        <f t="shared" si="16"/>
        <v>43</v>
      </c>
      <c r="H152">
        <v>23</v>
      </c>
      <c r="I152">
        <v>20</v>
      </c>
      <c r="J152">
        <f t="shared" si="12"/>
        <v>295</v>
      </c>
      <c r="L152">
        <v>31</v>
      </c>
      <c r="M152">
        <v>221</v>
      </c>
      <c r="N152">
        <v>43</v>
      </c>
      <c r="P152">
        <v>221</v>
      </c>
      <c r="Q152">
        <f t="shared" si="17"/>
        <v>74</v>
      </c>
      <c r="AK152">
        <v>295</v>
      </c>
      <c r="AL152">
        <v>221</v>
      </c>
      <c r="AM152">
        <v>74</v>
      </c>
      <c r="AN152" s="165">
        <f t="shared" si="13"/>
        <v>0.74915254237288131</v>
      </c>
      <c r="AO152" s="165">
        <f t="shared" si="14"/>
        <v>0.25084745762711863</v>
      </c>
    </row>
    <row r="153" spans="1:41" x14ac:dyDescent="0.2">
      <c r="A153" t="s">
        <v>162</v>
      </c>
      <c r="B153" t="s">
        <v>565</v>
      </c>
      <c r="C153">
        <v>5</v>
      </c>
      <c r="D153">
        <v>7</v>
      </c>
      <c r="E153">
        <f t="shared" si="15"/>
        <v>12</v>
      </c>
      <c r="F153">
        <v>240</v>
      </c>
      <c r="G153">
        <f t="shared" si="16"/>
        <v>40</v>
      </c>
      <c r="H153">
        <v>22</v>
      </c>
      <c r="I153">
        <v>18</v>
      </c>
      <c r="J153">
        <f t="shared" si="12"/>
        <v>292</v>
      </c>
      <c r="L153">
        <v>12</v>
      </c>
      <c r="M153">
        <v>240</v>
      </c>
      <c r="N153">
        <v>40</v>
      </c>
      <c r="P153">
        <v>240</v>
      </c>
      <c r="Q153">
        <f t="shared" si="17"/>
        <v>52</v>
      </c>
      <c r="AK153">
        <v>292</v>
      </c>
      <c r="AL153">
        <v>240</v>
      </c>
      <c r="AM153">
        <v>52</v>
      </c>
      <c r="AN153" s="165">
        <f t="shared" si="13"/>
        <v>0.82191780821917804</v>
      </c>
      <c r="AO153" s="165">
        <f t="shared" si="14"/>
        <v>0.17808219178082191</v>
      </c>
    </row>
    <row r="154" spans="1:41" x14ac:dyDescent="0.2">
      <c r="A154" t="s">
        <v>163</v>
      </c>
      <c r="B154" t="s">
        <v>565</v>
      </c>
      <c r="C154">
        <v>4</v>
      </c>
      <c r="D154">
        <v>4</v>
      </c>
      <c r="E154">
        <f t="shared" si="15"/>
        <v>8</v>
      </c>
      <c r="F154">
        <v>250</v>
      </c>
      <c r="G154">
        <f t="shared" si="16"/>
        <v>35</v>
      </c>
      <c r="H154">
        <v>6</v>
      </c>
      <c r="I154">
        <v>29</v>
      </c>
      <c r="J154">
        <f t="shared" si="12"/>
        <v>293</v>
      </c>
      <c r="L154">
        <v>8</v>
      </c>
      <c r="M154">
        <v>250</v>
      </c>
      <c r="N154">
        <v>35</v>
      </c>
      <c r="P154">
        <v>250</v>
      </c>
      <c r="Q154">
        <f t="shared" si="17"/>
        <v>43</v>
      </c>
      <c r="AK154">
        <v>293</v>
      </c>
      <c r="AL154">
        <v>250</v>
      </c>
      <c r="AM154">
        <v>43</v>
      </c>
      <c r="AN154" s="165">
        <f t="shared" si="13"/>
        <v>0.85324232081911267</v>
      </c>
      <c r="AO154" s="165">
        <f t="shared" si="14"/>
        <v>0.14675767918088736</v>
      </c>
    </row>
    <row r="155" spans="1:41" x14ac:dyDescent="0.2">
      <c r="A155" t="s">
        <v>164</v>
      </c>
      <c r="B155" t="s">
        <v>565</v>
      </c>
      <c r="C155">
        <v>5</v>
      </c>
      <c r="D155">
        <v>9</v>
      </c>
      <c r="E155">
        <f t="shared" si="15"/>
        <v>14</v>
      </c>
      <c r="F155">
        <v>250</v>
      </c>
      <c r="G155">
        <f t="shared" si="16"/>
        <v>32</v>
      </c>
      <c r="H155">
        <v>16</v>
      </c>
      <c r="I155">
        <v>16</v>
      </c>
      <c r="J155">
        <f t="shared" si="12"/>
        <v>296</v>
      </c>
      <c r="L155">
        <v>14</v>
      </c>
      <c r="M155">
        <v>250</v>
      </c>
      <c r="N155">
        <v>32</v>
      </c>
      <c r="P155">
        <v>250</v>
      </c>
      <c r="Q155">
        <f t="shared" si="17"/>
        <v>46</v>
      </c>
      <c r="AK155">
        <v>296</v>
      </c>
      <c r="AL155">
        <v>250</v>
      </c>
      <c r="AM155">
        <v>46</v>
      </c>
      <c r="AN155" s="165">
        <f t="shared" si="13"/>
        <v>0.84459459459459463</v>
      </c>
      <c r="AO155" s="165">
        <f t="shared" si="14"/>
        <v>0.1554054054054054</v>
      </c>
    </row>
    <row r="156" spans="1:41" x14ac:dyDescent="0.2">
      <c r="A156" t="s">
        <v>165</v>
      </c>
      <c r="B156" t="s">
        <v>565</v>
      </c>
      <c r="C156">
        <v>14</v>
      </c>
      <c r="D156">
        <v>18</v>
      </c>
      <c r="E156">
        <f t="shared" si="15"/>
        <v>32</v>
      </c>
      <c r="F156">
        <v>230</v>
      </c>
      <c r="G156">
        <f t="shared" si="16"/>
        <v>32</v>
      </c>
      <c r="H156">
        <v>12</v>
      </c>
      <c r="I156">
        <v>20</v>
      </c>
      <c r="J156">
        <f t="shared" si="12"/>
        <v>294</v>
      </c>
      <c r="L156">
        <v>32</v>
      </c>
      <c r="M156">
        <v>230</v>
      </c>
      <c r="N156">
        <v>32</v>
      </c>
      <c r="P156">
        <v>230</v>
      </c>
      <c r="Q156">
        <f t="shared" si="17"/>
        <v>64</v>
      </c>
      <c r="AK156">
        <v>294</v>
      </c>
      <c r="AL156">
        <v>230</v>
      </c>
      <c r="AM156">
        <v>64</v>
      </c>
      <c r="AN156" s="165">
        <f t="shared" si="13"/>
        <v>0.78231292517006801</v>
      </c>
      <c r="AO156" s="165">
        <f t="shared" si="14"/>
        <v>0.21768707482993196</v>
      </c>
    </row>
    <row r="157" spans="1:41" x14ac:dyDescent="0.2">
      <c r="A157" t="s">
        <v>166</v>
      </c>
      <c r="B157" t="s">
        <v>565</v>
      </c>
      <c r="C157">
        <v>10</v>
      </c>
      <c r="D157">
        <v>20</v>
      </c>
      <c r="E157">
        <f t="shared" si="15"/>
        <v>30</v>
      </c>
      <c r="F157">
        <v>232</v>
      </c>
      <c r="G157">
        <f t="shared" si="16"/>
        <v>32</v>
      </c>
      <c r="H157">
        <v>15</v>
      </c>
      <c r="I157">
        <v>17</v>
      </c>
      <c r="J157">
        <f t="shared" si="12"/>
        <v>294</v>
      </c>
      <c r="L157">
        <v>30</v>
      </c>
      <c r="M157">
        <v>232</v>
      </c>
      <c r="N157">
        <v>32</v>
      </c>
      <c r="P157">
        <v>232</v>
      </c>
      <c r="Q157">
        <f t="shared" si="17"/>
        <v>62</v>
      </c>
      <c r="AK157">
        <v>294</v>
      </c>
      <c r="AL157">
        <v>232</v>
      </c>
      <c r="AM157">
        <v>62</v>
      </c>
      <c r="AN157" s="165">
        <f t="shared" si="13"/>
        <v>0.78911564625850339</v>
      </c>
      <c r="AO157" s="165">
        <f t="shared" si="14"/>
        <v>0.21088435374149661</v>
      </c>
    </row>
    <row r="158" spans="1:41" x14ac:dyDescent="0.2">
      <c r="A158" t="s">
        <v>167</v>
      </c>
      <c r="B158" t="s">
        <v>565</v>
      </c>
      <c r="C158">
        <v>6</v>
      </c>
      <c r="D158">
        <v>2</v>
      </c>
      <c r="E158">
        <f t="shared" si="15"/>
        <v>8</v>
      </c>
      <c r="F158">
        <v>234</v>
      </c>
      <c r="G158">
        <f t="shared" si="16"/>
        <v>38</v>
      </c>
      <c r="H158">
        <v>7</v>
      </c>
      <c r="I158">
        <v>31</v>
      </c>
      <c r="J158">
        <f t="shared" si="12"/>
        <v>280</v>
      </c>
      <c r="L158">
        <v>8</v>
      </c>
      <c r="M158">
        <v>234</v>
      </c>
      <c r="N158">
        <v>38</v>
      </c>
      <c r="P158">
        <v>234</v>
      </c>
      <c r="Q158">
        <f t="shared" si="17"/>
        <v>46</v>
      </c>
      <c r="AK158">
        <v>280</v>
      </c>
      <c r="AL158">
        <v>234</v>
      </c>
      <c r="AM158">
        <v>46</v>
      </c>
      <c r="AN158" s="165">
        <f t="shared" si="13"/>
        <v>0.83571428571428574</v>
      </c>
      <c r="AO158" s="165">
        <f t="shared" si="14"/>
        <v>0.16428571428571428</v>
      </c>
    </row>
    <row r="159" spans="1:41" x14ac:dyDescent="0.2">
      <c r="A159" t="s">
        <v>168</v>
      </c>
      <c r="B159" t="s">
        <v>565</v>
      </c>
      <c r="C159">
        <v>5</v>
      </c>
      <c r="D159">
        <v>1</v>
      </c>
      <c r="E159">
        <f t="shared" si="15"/>
        <v>6</v>
      </c>
      <c r="F159">
        <v>252</v>
      </c>
      <c r="G159">
        <f t="shared" si="16"/>
        <v>38</v>
      </c>
      <c r="H159">
        <v>8</v>
      </c>
      <c r="I159">
        <v>30</v>
      </c>
      <c r="J159">
        <f t="shared" si="12"/>
        <v>296</v>
      </c>
      <c r="L159">
        <v>6</v>
      </c>
      <c r="M159">
        <v>252</v>
      </c>
      <c r="N159">
        <v>38</v>
      </c>
      <c r="P159">
        <v>252</v>
      </c>
      <c r="Q159">
        <f t="shared" si="17"/>
        <v>44</v>
      </c>
      <c r="AK159">
        <v>296</v>
      </c>
      <c r="AL159">
        <v>252</v>
      </c>
      <c r="AM159">
        <v>44</v>
      </c>
      <c r="AN159" s="165">
        <f t="shared" si="13"/>
        <v>0.85135135135135132</v>
      </c>
      <c r="AO159" s="165">
        <f t="shared" si="14"/>
        <v>0.14864864864864866</v>
      </c>
    </row>
    <row r="160" spans="1:41" x14ac:dyDescent="0.2">
      <c r="A160" t="s">
        <v>169</v>
      </c>
      <c r="B160" t="s">
        <v>565</v>
      </c>
      <c r="C160">
        <v>5</v>
      </c>
      <c r="D160">
        <v>6</v>
      </c>
      <c r="E160">
        <f t="shared" si="15"/>
        <v>11</v>
      </c>
      <c r="F160">
        <v>244</v>
      </c>
      <c r="G160">
        <f t="shared" si="16"/>
        <v>35</v>
      </c>
      <c r="H160">
        <v>4</v>
      </c>
      <c r="I160">
        <v>31</v>
      </c>
      <c r="J160">
        <f t="shared" si="12"/>
        <v>290</v>
      </c>
      <c r="L160">
        <v>11</v>
      </c>
      <c r="M160">
        <v>244</v>
      </c>
      <c r="N160">
        <v>35</v>
      </c>
      <c r="P160">
        <v>244</v>
      </c>
      <c r="Q160">
        <f t="shared" si="17"/>
        <v>46</v>
      </c>
      <c r="AK160">
        <v>290</v>
      </c>
      <c r="AL160">
        <v>244</v>
      </c>
      <c r="AM160">
        <v>46</v>
      </c>
      <c r="AN160" s="165">
        <f t="shared" si="13"/>
        <v>0.8413793103448276</v>
      </c>
      <c r="AO160" s="165">
        <f t="shared" si="14"/>
        <v>0.15862068965517243</v>
      </c>
    </row>
    <row r="161" spans="1:41" x14ac:dyDescent="0.2">
      <c r="A161" t="s">
        <v>170</v>
      </c>
      <c r="B161" t="s">
        <v>565</v>
      </c>
      <c r="C161">
        <v>5</v>
      </c>
      <c r="D161">
        <v>1</v>
      </c>
      <c r="E161">
        <f t="shared" si="15"/>
        <v>6</v>
      </c>
      <c r="F161">
        <v>252</v>
      </c>
      <c r="G161">
        <f t="shared" si="16"/>
        <v>37</v>
      </c>
      <c r="H161">
        <v>7</v>
      </c>
      <c r="I161">
        <v>30</v>
      </c>
      <c r="J161">
        <f t="shared" si="12"/>
        <v>295</v>
      </c>
      <c r="L161">
        <v>6</v>
      </c>
      <c r="M161">
        <v>252</v>
      </c>
      <c r="N161">
        <v>37</v>
      </c>
      <c r="P161">
        <v>252</v>
      </c>
      <c r="Q161">
        <f t="shared" si="17"/>
        <v>43</v>
      </c>
      <c r="AK161">
        <v>295</v>
      </c>
      <c r="AL161">
        <v>252</v>
      </c>
      <c r="AM161">
        <v>43</v>
      </c>
      <c r="AN161" s="165">
        <f t="shared" si="13"/>
        <v>0.85423728813559319</v>
      </c>
      <c r="AO161" s="165">
        <f t="shared" si="14"/>
        <v>0.14576271186440679</v>
      </c>
    </row>
    <row r="162" spans="1:41" x14ac:dyDescent="0.2">
      <c r="A162" t="s">
        <v>171</v>
      </c>
      <c r="B162" t="s">
        <v>565</v>
      </c>
      <c r="C162">
        <v>5</v>
      </c>
      <c r="D162">
        <v>1</v>
      </c>
      <c r="E162">
        <f t="shared" si="15"/>
        <v>6</v>
      </c>
      <c r="F162">
        <v>255</v>
      </c>
      <c r="G162">
        <f t="shared" si="16"/>
        <v>36</v>
      </c>
      <c r="H162">
        <v>6</v>
      </c>
      <c r="I162">
        <v>30</v>
      </c>
      <c r="J162">
        <f t="shared" si="12"/>
        <v>297</v>
      </c>
      <c r="L162">
        <v>6</v>
      </c>
      <c r="M162">
        <v>255</v>
      </c>
      <c r="N162">
        <v>36</v>
      </c>
      <c r="P162">
        <v>255</v>
      </c>
      <c r="Q162">
        <f t="shared" si="17"/>
        <v>42</v>
      </c>
      <c r="AK162">
        <v>297</v>
      </c>
      <c r="AL162">
        <v>255</v>
      </c>
      <c r="AM162">
        <v>42</v>
      </c>
      <c r="AN162" s="165">
        <f t="shared" si="13"/>
        <v>0.85858585858585856</v>
      </c>
      <c r="AO162" s="165">
        <f t="shared" si="14"/>
        <v>0.14141414141414141</v>
      </c>
    </row>
    <row r="163" spans="1:41" x14ac:dyDescent="0.2">
      <c r="A163" t="s">
        <v>172</v>
      </c>
      <c r="B163" t="s">
        <v>565</v>
      </c>
      <c r="C163">
        <v>5</v>
      </c>
      <c r="D163">
        <v>2</v>
      </c>
      <c r="E163">
        <f t="shared" si="15"/>
        <v>7</v>
      </c>
      <c r="F163">
        <v>246</v>
      </c>
      <c r="G163">
        <f t="shared" si="16"/>
        <v>40</v>
      </c>
      <c r="H163">
        <v>3</v>
      </c>
      <c r="I163">
        <v>37</v>
      </c>
      <c r="J163">
        <f t="shared" si="12"/>
        <v>293</v>
      </c>
      <c r="L163">
        <v>7</v>
      </c>
      <c r="M163">
        <v>246</v>
      </c>
      <c r="N163">
        <v>40</v>
      </c>
      <c r="P163">
        <v>246</v>
      </c>
      <c r="Q163">
        <f t="shared" si="17"/>
        <v>47</v>
      </c>
      <c r="AK163">
        <v>293</v>
      </c>
      <c r="AL163">
        <v>246</v>
      </c>
      <c r="AM163">
        <v>47</v>
      </c>
      <c r="AN163" s="165">
        <f t="shared" si="13"/>
        <v>0.83959044368600677</v>
      </c>
      <c r="AO163" s="165">
        <f t="shared" si="14"/>
        <v>0.16040955631399317</v>
      </c>
    </row>
    <row r="164" spans="1:41" x14ac:dyDescent="0.2">
      <c r="A164" t="s">
        <v>173</v>
      </c>
      <c r="B164" t="s">
        <v>565</v>
      </c>
      <c r="C164">
        <v>4</v>
      </c>
      <c r="D164">
        <v>7</v>
      </c>
      <c r="E164">
        <f t="shared" si="15"/>
        <v>11</v>
      </c>
      <c r="F164">
        <v>250</v>
      </c>
      <c r="G164">
        <f t="shared" si="16"/>
        <v>34</v>
      </c>
      <c r="H164">
        <v>5</v>
      </c>
      <c r="I164">
        <v>29</v>
      </c>
      <c r="J164">
        <f t="shared" si="12"/>
        <v>295</v>
      </c>
      <c r="L164">
        <v>11</v>
      </c>
      <c r="M164">
        <v>250</v>
      </c>
      <c r="N164">
        <v>34</v>
      </c>
      <c r="P164">
        <v>250</v>
      </c>
      <c r="Q164">
        <f t="shared" si="17"/>
        <v>45</v>
      </c>
      <c r="AK164">
        <v>295</v>
      </c>
      <c r="AL164">
        <v>250</v>
      </c>
      <c r="AM164">
        <v>45</v>
      </c>
      <c r="AN164" s="165">
        <f t="shared" si="13"/>
        <v>0.84745762711864403</v>
      </c>
      <c r="AO164" s="165">
        <f t="shared" si="14"/>
        <v>0.15254237288135594</v>
      </c>
    </row>
    <row r="165" spans="1:41" x14ac:dyDescent="0.2">
      <c r="A165" t="s">
        <v>174</v>
      </c>
      <c r="B165" t="s">
        <v>565</v>
      </c>
      <c r="C165">
        <v>5</v>
      </c>
      <c r="D165">
        <v>11</v>
      </c>
      <c r="E165">
        <f t="shared" si="15"/>
        <v>16</v>
      </c>
      <c r="F165">
        <v>240</v>
      </c>
      <c r="G165">
        <f t="shared" si="16"/>
        <v>36</v>
      </c>
      <c r="H165">
        <v>3</v>
      </c>
      <c r="I165">
        <v>33</v>
      </c>
      <c r="J165">
        <f t="shared" si="12"/>
        <v>292</v>
      </c>
      <c r="L165">
        <v>16</v>
      </c>
      <c r="M165">
        <v>240</v>
      </c>
      <c r="N165">
        <v>36</v>
      </c>
      <c r="P165">
        <v>240</v>
      </c>
      <c r="Q165">
        <f t="shared" si="17"/>
        <v>52</v>
      </c>
      <c r="AK165">
        <v>292</v>
      </c>
      <c r="AL165">
        <v>240</v>
      </c>
      <c r="AM165">
        <v>52</v>
      </c>
      <c r="AN165" s="165">
        <f t="shared" si="13"/>
        <v>0.82191780821917804</v>
      </c>
      <c r="AO165" s="165">
        <f t="shared" si="14"/>
        <v>0.17808219178082191</v>
      </c>
    </row>
    <row r="166" spans="1:41" x14ac:dyDescent="0.2">
      <c r="A166" t="s">
        <v>175</v>
      </c>
      <c r="B166" t="s">
        <v>565</v>
      </c>
      <c r="C166">
        <v>4</v>
      </c>
      <c r="D166">
        <v>5</v>
      </c>
      <c r="E166">
        <f t="shared" si="15"/>
        <v>9</v>
      </c>
      <c r="F166">
        <v>253</v>
      </c>
      <c r="G166">
        <f t="shared" si="16"/>
        <v>33</v>
      </c>
      <c r="H166">
        <v>5</v>
      </c>
      <c r="I166">
        <v>28</v>
      </c>
      <c r="J166">
        <f t="shared" si="12"/>
        <v>295</v>
      </c>
      <c r="L166">
        <v>9</v>
      </c>
      <c r="M166">
        <v>253</v>
      </c>
      <c r="N166">
        <v>33</v>
      </c>
      <c r="P166">
        <v>253</v>
      </c>
      <c r="Q166">
        <f t="shared" si="17"/>
        <v>42</v>
      </c>
      <c r="AK166">
        <v>295</v>
      </c>
      <c r="AL166">
        <v>253</v>
      </c>
      <c r="AM166">
        <v>42</v>
      </c>
      <c r="AN166" s="165">
        <f t="shared" si="13"/>
        <v>0.85762711864406782</v>
      </c>
      <c r="AO166" s="165">
        <f t="shared" si="14"/>
        <v>0.14237288135593221</v>
      </c>
    </row>
    <row r="167" spans="1:41" x14ac:dyDescent="0.2">
      <c r="A167" t="s">
        <v>176</v>
      </c>
      <c r="B167" t="s">
        <v>565</v>
      </c>
      <c r="C167">
        <v>6</v>
      </c>
      <c r="D167">
        <v>3</v>
      </c>
      <c r="E167">
        <f t="shared" si="15"/>
        <v>9</v>
      </c>
      <c r="F167">
        <v>248</v>
      </c>
      <c r="G167">
        <f t="shared" si="16"/>
        <v>38</v>
      </c>
      <c r="H167">
        <v>7</v>
      </c>
      <c r="I167">
        <v>31</v>
      </c>
      <c r="J167">
        <f t="shared" si="12"/>
        <v>295</v>
      </c>
      <c r="L167">
        <v>9</v>
      </c>
      <c r="M167">
        <v>248</v>
      </c>
      <c r="N167">
        <v>38</v>
      </c>
      <c r="P167">
        <v>248</v>
      </c>
      <c r="Q167">
        <f t="shared" si="17"/>
        <v>47</v>
      </c>
      <c r="AK167">
        <v>295</v>
      </c>
      <c r="AL167">
        <v>248</v>
      </c>
      <c r="AM167">
        <v>47</v>
      </c>
      <c r="AN167" s="165">
        <f t="shared" si="13"/>
        <v>0.84067796610169487</v>
      </c>
      <c r="AO167" s="165">
        <f t="shared" si="14"/>
        <v>0.15932203389830507</v>
      </c>
    </row>
    <row r="168" spans="1:41" x14ac:dyDescent="0.2">
      <c r="A168" t="s">
        <v>177</v>
      </c>
      <c r="B168" t="s">
        <v>565</v>
      </c>
      <c r="C168">
        <v>5</v>
      </c>
      <c r="D168">
        <v>5</v>
      </c>
      <c r="E168">
        <f t="shared" si="15"/>
        <v>10</v>
      </c>
      <c r="F168">
        <v>241</v>
      </c>
      <c r="G168">
        <f t="shared" si="16"/>
        <v>42</v>
      </c>
      <c r="H168">
        <v>14</v>
      </c>
      <c r="I168">
        <v>28</v>
      </c>
      <c r="J168">
        <f t="shared" si="12"/>
        <v>293</v>
      </c>
      <c r="L168">
        <v>10</v>
      </c>
      <c r="M168">
        <v>241</v>
      </c>
      <c r="N168">
        <v>42</v>
      </c>
      <c r="P168">
        <v>241</v>
      </c>
      <c r="Q168">
        <f t="shared" si="17"/>
        <v>52</v>
      </c>
      <c r="AK168">
        <v>293</v>
      </c>
      <c r="AL168">
        <v>241</v>
      </c>
      <c r="AM168">
        <v>52</v>
      </c>
      <c r="AN168" s="165">
        <f t="shared" si="13"/>
        <v>0.8225255972696246</v>
      </c>
      <c r="AO168" s="165">
        <f t="shared" si="14"/>
        <v>0.17747440273037543</v>
      </c>
    </row>
    <row r="169" spans="1:41" x14ac:dyDescent="0.2">
      <c r="A169" t="s">
        <v>178</v>
      </c>
      <c r="B169" t="s">
        <v>565</v>
      </c>
      <c r="C169">
        <v>6</v>
      </c>
      <c r="D169">
        <v>1</v>
      </c>
      <c r="E169">
        <f t="shared" si="15"/>
        <v>7</v>
      </c>
      <c r="F169">
        <v>247</v>
      </c>
      <c r="G169">
        <f t="shared" si="16"/>
        <v>37</v>
      </c>
      <c r="H169">
        <v>7</v>
      </c>
      <c r="I169">
        <v>30</v>
      </c>
      <c r="J169">
        <f t="shared" si="12"/>
        <v>291</v>
      </c>
      <c r="L169">
        <v>7</v>
      </c>
      <c r="M169">
        <v>247</v>
      </c>
      <c r="N169">
        <v>37</v>
      </c>
      <c r="P169">
        <v>247</v>
      </c>
      <c r="Q169">
        <f t="shared" si="17"/>
        <v>44</v>
      </c>
      <c r="AK169">
        <v>291</v>
      </c>
      <c r="AL169">
        <v>247</v>
      </c>
      <c r="AM169">
        <v>44</v>
      </c>
      <c r="AN169" s="165">
        <f t="shared" si="13"/>
        <v>0.84879725085910651</v>
      </c>
      <c r="AO169" s="165">
        <f t="shared" si="14"/>
        <v>0.15120274914089346</v>
      </c>
    </row>
    <row r="170" spans="1:41" x14ac:dyDescent="0.2">
      <c r="A170" t="s">
        <v>179</v>
      </c>
      <c r="B170" t="s">
        <v>565</v>
      </c>
      <c r="C170">
        <v>6</v>
      </c>
      <c r="D170">
        <v>2</v>
      </c>
      <c r="E170">
        <f t="shared" si="15"/>
        <v>8</v>
      </c>
      <c r="F170">
        <v>251</v>
      </c>
      <c r="G170">
        <f t="shared" si="16"/>
        <v>36</v>
      </c>
      <c r="H170">
        <v>4</v>
      </c>
      <c r="I170">
        <v>32</v>
      </c>
      <c r="J170">
        <f t="shared" si="12"/>
        <v>295</v>
      </c>
      <c r="L170">
        <v>8</v>
      </c>
      <c r="M170">
        <v>251</v>
      </c>
      <c r="N170">
        <v>36</v>
      </c>
      <c r="P170">
        <v>251</v>
      </c>
      <c r="Q170">
        <f t="shared" si="17"/>
        <v>44</v>
      </c>
      <c r="AK170">
        <v>295</v>
      </c>
      <c r="AL170">
        <v>251</v>
      </c>
      <c r="AM170">
        <v>44</v>
      </c>
      <c r="AN170" s="165">
        <f t="shared" si="13"/>
        <v>0.85084745762711866</v>
      </c>
      <c r="AO170" s="165">
        <f t="shared" si="14"/>
        <v>0.14915254237288136</v>
      </c>
    </row>
    <row r="171" spans="1:41" x14ac:dyDescent="0.2">
      <c r="A171" t="s">
        <v>180</v>
      </c>
      <c r="B171" t="s">
        <v>565</v>
      </c>
      <c r="C171">
        <v>7</v>
      </c>
      <c r="D171">
        <v>8</v>
      </c>
      <c r="E171">
        <f t="shared" si="15"/>
        <v>15</v>
      </c>
      <c r="F171">
        <v>247</v>
      </c>
      <c r="G171">
        <f t="shared" si="16"/>
        <v>33</v>
      </c>
      <c r="H171">
        <v>2</v>
      </c>
      <c r="I171">
        <v>31</v>
      </c>
      <c r="J171">
        <f t="shared" si="12"/>
        <v>295</v>
      </c>
      <c r="L171">
        <v>15</v>
      </c>
      <c r="M171">
        <v>247</v>
      </c>
      <c r="N171">
        <v>33</v>
      </c>
      <c r="P171">
        <v>247</v>
      </c>
      <c r="Q171">
        <f t="shared" si="17"/>
        <v>48</v>
      </c>
      <c r="AK171">
        <v>295</v>
      </c>
      <c r="AL171">
        <v>247</v>
      </c>
      <c r="AM171">
        <v>48</v>
      </c>
      <c r="AN171" s="165">
        <f t="shared" si="13"/>
        <v>0.83728813559322035</v>
      </c>
      <c r="AO171" s="165">
        <f t="shared" si="14"/>
        <v>0.16271186440677965</v>
      </c>
    </row>
    <row r="172" spans="1:41" x14ac:dyDescent="0.2">
      <c r="A172" t="s">
        <v>181</v>
      </c>
      <c r="B172" t="s">
        <v>565</v>
      </c>
      <c r="C172">
        <v>5</v>
      </c>
      <c r="D172">
        <v>4</v>
      </c>
      <c r="E172">
        <f t="shared" si="15"/>
        <v>9</v>
      </c>
      <c r="F172">
        <v>249</v>
      </c>
      <c r="G172">
        <f t="shared" si="16"/>
        <v>37</v>
      </c>
      <c r="H172">
        <v>4</v>
      </c>
      <c r="I172">
        <v>33</v>
      </c>
      <c r="J172">
        <f t="shared" si="12"/>
        <v>295</v>
      </c>
      <c r="L172">
        <v>9</v>
      </c>
      <c r="M172">
        <v>249</v>
      </c>
      <c r="N172">
        <v>37</v>
      </c>
      <c r="P172">
        <v>249</v>
      </c>
      <c r="Q172">
        <f t="shared" si="17"/>
        <v>46</v>
      </c>
      <c r="AK172">
        <v>295</v>
      </c>
      <c r="AL172">
        <v>249</v>
      </c>
      <c r="AM172">
        <v>46</v>
      </c>
      <c r="AN172" s="165">
        <f t="shared" si="13"/>
        <v>0.84406779661016951</v>
      </c>
      <c r="AO172" s="165">
        <f t="shared" si="14"/>
        <v>0.15593220338983052</v>
      </c>
    </row>
    <row r="173" spans="1:41" x14ac:dyDescent="0.2">
      <c r="A173" t="s">
        <v>182</v>
      </c>
      <c r="B173" t="s">
        <v>565</v>
      </c>
      <c r="C173">
        <v>5</v>
      </c>
      <c r="D173">
        <v>1</v>
      </c>
      <c r="E173">
        <f t="shared" si="15"/>
        <v>6</v>
      </c>
      <c r="F173">
        <v>251</v>
      </c>
      <c r="G173">
        <f t="shared" si="16"/>
        <v>38</v>
      </c>
      <c r="H173">
        <v>6</v>
      </c>
      <c r="I173">
        <v>32</v>
      </c>
      <c r="J173">
        <f t="shared" si="12"/>
        <v>295</v>
      </c>
      <c r="L173">
        <v>6</v>
      </c>
      <c r="M173">
        <v>251</v>
      </c>
      <c r="N173">
        <v>38</v>
      </c>
      <c r="P173">
        <v>251</v>
      </c>
      <c r="Q173">
        <f t="shared" si="17"/>
        <v>44</v>
      </c>
      <c r="AK173">
        <v>295</v>
      </c>
      <c r="AL173">
        <v>251</v>
      </c>
      <c r="AM173">
        <v>44</v>
      </c>
      <c r="AN173" s="165">
        <f t="shared" si="13"/>
        <v>0.85084745762711866</v>
      </c>
      <c r="AO173" s="165">
        <f t="shared" si="14"/>
        <v>0.14915254237288136</v>
      </c>
    </row>
    <row r="174" spans="1:41" x14ac:dyDescent="0.2">
      <c r="A174" t="s">
        <v>183</v>
      </c>
      <c r="B174" t="s">
        <v>565</v>
      </c>
      <c r="C174">
        <v>7</v>
      </c>
      <c r="D174">
        <v>11</v>
      </c>
      <c r="E174">
        <f t="shared" si="15"/>
        <v>18</v>
      </c>
      <c r="F174">
        <v>236</v>
      </c>
      <c r="G174">
        <f t="shared" si="16"/>
        <v>40</v>
      </c>
      <c r="H174">
        <v>8</v>
      </c>
      <c r="I174">
        <v>32</v>
      </c>
      <c r="J174">
        <f t="shared" si="12"/>
        <v>294</v>
      </c>
      <c r="L174">
        <v>18</v>
      </c>
      <c r="M174">
        <v>236</v>
      </c>
      <c r="N174">
        <v>40</v>
      </c>
      <c r="P174">
        <v>236</v>
      </c>
      <c r="Q174">
        <f t="shared" si="17"/>
        <v>58</v>
      </c>
      <c r="AK174">
        <v>294</v>
      </c>
      <c r="AL174">
        <v>236</v>
      </c>
      <c r="AM174">
        <v>58</v>
      </c>
      <c r="AN174" s="165">
        <f t="shared" si="13"/>
        <v>0.80272108843537415</v>
      </c>
      <c r="AO174" s="165">
        <f t="shared" si="14"/>
        <v>0.19727891156462585</v>
      </c>
    </row>
    <row r="175" spans="1:41" x14ac:dyDescent="0.2">
      <c r="A175" t="s">
        <v>184</v>
      </c>
      <c r="B175" t="s">
        <v>565</v>
      </c>
      <c r="C175">
        <v>5</v>
      </c>
      <c r="D175">
        <v>6</v>
      </c>
      <c r="E175">
        <f t="shared" si="15"/>
        <v>11</v>
      </c>
      <c r="F175">
        <v>249</v>
      </c>
      <c r="G175">
        <f t="shared" si="16"/>
        <v>35</v>
      </c>
      <c r="H175">
        <v>3</v>
      </c>
      <c r="I175">
        <v>32</v>
      </c>
      <c r="J175">
        <f t="shared" si="12"/>
        <v>295</v>
      </c>
      <c r="L175">
        <v>11</v>
      </c>
      <c r="M175">
        <v>249</v>
      </c>
      <c r="N175">
        <v>35</v>
      </c>
      <c r="P175">
        <v>249</v>
      </c>
      <c r="Q175">
        <f t="shared" si="17"/>
        <v>46</v>
      </c>
      <c r="AK175">
        <v>295</v>
      </c>
      <c r="AL175">
        <v>249</v>
      </c>
      <c r="AM175">
        <v>46</v>
      </c>
      <c r="AN175" s="165">
        <f t="shared" si="13"/>
        <v>0.84406779661016951</v>
      </c>
      <c r="AO175" s="165">
        <f t="shared" si="14"/>
        <v>0.15593220338983052</v>
      </c>
    </row>
    <row r="176" spans="1:41" x14ac:dyDescent="0.2">
      <c r="A176" t="s">
        <v>185</v>
      </c>
      <c r="B176" t="s">
        <v>565</v>
      </c>
      <c r="C176">
        <v>11</v>
      </c>
      <c r="D176">
        <v>34</v>
      </c>
      <c r="E176">
        <f t="shared" si="15"/>
        <v>45</v>
      </c>
      <c r="F176">
        <v>213</v>
      </c>
      <c r="G176">
        <f t="shared" si="16"/>
        <v>36</v>
      </c>
      <c r="H176">
        <v>6</v>
      </c>
      <c r="I176">
        <v>30</v>
      </c>
      <c r="J176">
        <f t="shared" si="12"/>
        <v>294</v>
      </c>
      <c r="L176">
        <v>45</v>
      </c>
      <c r="M176">
        <v>213</v>
      </c>
      <c r="N176">
        <v>36</v>
      </c>
      <c r="P176">
        <v>213</v>
      </c>
      <c r="Q176">
        <f t="shared" si="17"/>
        <v>81</v>
      </c>
      <c r="AK176">
        <v>294</v>
      </c>
      <c r="AL176">
        <v>213</v>
      </c>
      <c r="AM176">
        <v>81</v>
      </c>
      <c r="AN176" s="165">
        <f t="shared" si="13"/>
        <v>0.72448979591836737</v>
      </c>
      <c r="AO176" s="165">
        <f t="shared" si="14"/>
        <v>0.27551020408163263</v>
      </c>
    </row>
    <row r="177" spans="1:41" x14ac:dyDescent="0.2">
      <c r="A177" t="s">
        <v>186</v>
      </c>
      <c r="B177" t="s">
        <v>565</v>
      </c>
      <c r="C177">
        <v>4</v>
      </c>
      <c r="D177">
        <v>6</v>
      </c>
      <c r="E177">
        <f t="shared" si="15"/>
        <v>10</v>
      </c>
      <c r="F177">
        <v>247</v>
      </c>
      <c r="G177">
        <f t="shared" si="16"/>
        <v>38</v>
      </c>
      <c r="H177">
        <v>6</v>
      </c>
      <c r="I177">
        <v>32</v>
      </c>
      <c r="J177">
        <f t="shared" si="12"/>
        <v>295</v>
      </c>
      <c r="L177">
        <v>10</v>
      </c>
      <c r="M177">
        <v>247</v>
      </c>
      <c r="N177">
        <v>38</v>
      </c>
      <c r="P177">
        <v>247</v>
      </c>
      <c r="Q177">
        <f t="shared" si="17"/>
        <v>48</v>
      </c>
      <c r="AK177">
        <v>295</v>
      </c>
      <c r="AL177">
        <v>247</v>
      </c>
      <c r="AM177">
        <v>48</v>
      </c>
      <c r="AN177" s="165">
        <f t="shared" si="13"/>
        <v>0.83728813559322035</v>
      </c>
      <c r="AO177" s="165">
        <f t="shared" si="14"/>
        <v>0.16271186440677965</v>
      </c>
    </row>
    <row r="178" spans="1:41" x14ac:dyDescent="0.2">
      <c r="A178" t="s">
        <v>187</v>
      </c>
      <c r="B178" t="s">
        <v>565</v>
      </c>
      <c r="C178">
        <v>4</v>
      </c>
      <c r="D178">
        <v>4</v>
      </c>
      <c r="E178">
        <f t="shared" si="15"/>
        <v>8</v>
      </c>
      <c r="F178">
        <v>250</v>
      </c>
      <c r="G178">
        <f t="shared" si="16"/>
        <v>38</v>
      </c>
      <c r="H178">
        <v>6</v>
      </c>
      <c r="I178">
        <v>32</v>
      </c>
      <c r="J178">
        <f t="shared" si="12"/>
        <v>296</v>
      </c>
      <c r="L178">
        <v>8</v>
      </c>
      <c r="M178">
        <v>250</v>
      </c>
      <c r="N178">
        <v>38</v>
      </c>
      <c r="P178">
        <v>250</v>
      </c>
      <c r="Q178">
        <f t="shared" si="17"/>
        <v>46</v>
      </c>
      <c r="AK178">
        <v>296</v>
      </c>
      <c r="AL178">
        <v>250</v>
      </c>
      <c r="AM178">
        <v>46</v>
      </c>
      <c r="AN178" s="165">
        <f t="shared" si="13"/>
        <v>0.84459459459459463</v>
      </c>
      <c r="AO178" s="165">
        <f t="shared" si="14"/>
        <v>0.1554054054054054</v>
      </c>
    </row>
    <row r="179" spans="1:41" x14ac:dyDescent="0.2">
      <c r="A179" t="s">
        <v>188</v>
      </c>
      <c r="B179" t="s">
        <v>565</v>
      </c>
      <c r="C179">
        <v>4</v>
      </c>
      <c r="D179">
        <v>5</v>
      </c>
      <c r="E179">
        <f t="shared" si="15"/>
        <v>9</v>
      </c>
      <c r="F179">
        <v>249</v>
      </c>
      <c r="G179">
        <f t="shared" si="16"/>
        <v>38</v>
      </c>
      <c r="H179">
        <v>6</v>
      </c>
      <c r="I179">
        <v>32</v>
      </c>
      <c r="J179">
        <f t="shared" si="12"/>
        <v>296</v>
      </c>
      <c r="L179">
        <v>9</v>
      </c>
      <c r="M179">
        <v>249</v>
      </c>
      <c r="N179">
        <v>38</v>
      </c>
      <c r="P179">
        <v>249</v>
      </c>
      <c r="Q179">
        <f t="shared" si="17"/>
        <v>47</v>
      </c>
      <c r="AK179">
        <v>296</v>
      </c>
      <c r="AL179">
        <v>249</v>
      </c>
      <c r="AM179">
        <v>47</v>
      </c>
      <c r="AN179" s="165">
        <f t="shared" si="13"/>
        <v>0.84121621621621623</v>
      </c>
      <c r="AO179" s="165">
        <f t="shared" si="14"/>
        <v>0.15878378378378377</v>
      </c>
    </row>
    <row r="180" spans="1:41" x14ac:dyDescent="0.2">
      <c r="A180" t="s">
        <v>189</v>
      </c>
      <c r="B180" t="s">
        <v>565</v>
      </c>
      <c r="C180">
        <v>6</v>
      </c>
      <c r="D180">
        <v>12</v>
      </c>
      <c r="E180">
        <f t="shared" si="15"/>
        <v>18</v>
      </c>
      <c r="F180">
        <v>241</v>
      </c>
      <c r="G180">
        <f t="shared" si="16"/>
        <v>38</v>
      </c>
      <c r="H180">
        <v>6</v>
      </c>
      <c r="I180">
        <v>32</v>
      </c>
      <c r="J180">
        <f t="shared" si="12"/>
        <v>297</v>
      </c>
      <c r="L180">
        <v>18</v>
      </c>
      <c r="M180">
        <v>241</v>
      </c>
      <c r="N180">
        <v>38</v>
      </c>
      <c r="P180">
        <v>241</v>
      </c>
      <c r="Q180">
        <f t="shared" si="17"/>
        <v>56</v>
      </c>
      <c r="AK180">
        <v>297</v>
      </c>
      <c r="AL180">
        <v>241</v>
      </c>
      <c r="AM180">
        <v>56</v>
      </c>
      <c r="AN180" s="165">
        <f t="shared" si="13"/>
        <v>0.81144781144781142</v>
      </c>
      <c r="AO180" s="165">
        <f t="shared" si="14"/>
        <v>0.18855218855218855</v>
      </c>
    </row>
    <row r="181" spans="1:41" x14ac:dyDescent="0.2">
      <c r="A181" t="s">
        <v>190</v>
      </c>
      <c r="B181" t="s">
        <v>565</v>
      </c>
      <c r="C181">
        <v>6</v>
      </c>
      <c r="D181">
        <v>10</v>
      </c>
      <c r="E181">
        <f t="shared" si="15"/>
        <v>16</v>
      </c>
      <c r="F181">
        <v>226</v>
      </c>
      <c r="G181">
        <f t="shared" si="16"/>
        <v>53</v>
      </c>
      <c r="H181">
        <v>17</v>
      </c>
      <c r="I181">
        <v>36</v>
      </c>
      <c r="J181">
        <f t="shared" si="12"/>
        <v>295</v>
      </c>
      <c r="L181">
        <v>16</v>
      </c>
      <c r="M181">
        <v>226</v>
      </c>
      <c r="N181">
        <v>53</v>
      </c>
      <c r="P181">
        <v>226</v>
      </c>
      <c r="Q181">
        <f t="shared" si="17"/>
        <v>69</v>
      </c>
      <c r="AK181">
        <v>295</v>
      </c>
      <c r="AL181">
        <v>226</v>
      </c>
      <c r="AM181">
        <v>69</v>
      </c>
      <c r="AN181" s="165">
        <f t="shared" si="13"/>
        <v>0.76610169491525426</v>
      </c>
      <c r="AO181" s="165">
        <f t="shared" si="14"/>
        <v>0.23389830508474577</v>
      </c>
    </row>
    <row r="182" spans="1:41" x14ac:dyDescent="0.2">
      <c r="A182" t="s">
        <v>191</v>
      </c>
      <c r="B182" t="s">
        <v>565</v>
      </c>
      <c r="C182">
        <v>4</v>
      </c>
      <c r="D182">
        <v>6</v>
      </c>
      <c r="E182">
        <f t="shared" si="15"/>
        <v>10</v>
      </c>
      <c r="F182">
        <v>233</v>
      </c>
      <c r="G182">
        <f t="shared" si="16"/>
        <v>51</v>
      </c>
      <c r="H182">
        <v>13</v>
      </c>
      <c r="I182">
        <v>38</v>
      </c>
      <c r="J182">
        <f t="shared" si="12"/>
        <v>294</v>
      </c>
      <c r="L182">
        <v>10</v>
      </c>
      <c r="M182">
        <v>233</v>
      </c>
      <c r="N182">
        <v>51</v>
      </c>
      <c r="P182">
        <v>233</v>
      </c>
      <c r="Q182">
        <f t="shared" si="17"/>
        <v>61</v>
      </c>
      <c r="AK182">
        <v>294</v>
      </c>
      <c r="AL182">
        <v>233</v>
      </c>
      <c r="AM182">
        <v>61</v>
      </c>
      <c r="AN182" s="165">
        <f t="shared" si="13"/>
        <v>0.79251700680272108</v>
      </c>
      <c r="AO182" s="165">
        <f t="shared" si="14"/>
        <v>0.20748299319727892</v>
      </c>
    </row>
    <row r="183" spans="1:41" x14ac:dyDescent="0.2">
      <c r="A183" t="s">
        <v>192</v>
      </c>
      <c r="B183" t="s">
        <v>565</v>
      </c>
      <c r="C183">
        <v>4</v>
      </c>
      <c r="D183">
        <v>11</v>
      </c>
      <c r="E183">
        <f t="shared" si="15"/>
        <v>15</v>
      </c>
      <c r="F183">
        <v>227</v>
      </c>
      <c r="G183">
        <f t="shared" si="16"/>
        <v>53</v>
      </c>
      <c r="H183">
        <v>16</v>
      </c>
      <c r="I183">
        <v>37</v>
      </c>
      <c r="J183">
        <f t="shared" si="12"/>
        <v>295</v>
      </c>
      <c r="L183">
        <v>15</v>
      </c>
      <c r="M183">
        <v>227</v>
      </c>
      <c r="N183">
        <v>53</v>
      </c>
      <c r="P183">
        <v>227</v>
      </c>
      <c r="Q183">
        <f t="shared" si="17"/>
        <v>68</v>
      </c>
      <c r="AK183">
        <v>295</v>
      </c>
      <c r="AL183">
        <v>227</v>
      </c>
      <c r="AM183">
        <v>68</v>
      </c>
      <c r="AN183" s="165">
        <f t="shared" si="13"/>
        <v>0.76949152542372878</v>
      </c>
      <c r="AO183" s="165">
        <f t="shared" si="14"/>
        <v>0.23050847457627119</v>
      </c>
    </row>
    <row r="184" spans="1:41" x14ac:dyDescent="0.2">
      <c r="A184" t="s">
        <v>193</v>
      </c>
      <c r="B184" t="s">
        <v>565</v>
      </c>
      <c r="C184">
        <v>5</v>
      </c>
      <c r="D184">
        <v>5</v>
      </c>
      <c r="E184">
        <f t="shared" si="15"/>
        <v>10</v>
      </c>
      <c r="F184">
        <v>237</v>
      </c>
      <c r="G184">
        <f t="shared" si="16"/>
        <v>48</v>
      </c>
      <c r="H184">
        <v>10</v>
      </c>
      <c r="I184">
        <v>38</v>
      </c>
      <c r="J184">
        <f t="shared" si="12"/>
        <v>295</v>
      </c>
      <c r="L184">
        <v>10</v>
      </c>
      <c r="M184">
        <v>237</v>
      </c>
      <c r="N184">
        <v>48</v>
      </c>
      <c r="P184">
        <v>237</v>
      </c>
      <c r="Q184">
        <f t="shared" si="17"/>
        <v>58</v>
      </c>
      <c r="AK184">
        <v>295</v>
      </c>
      <c r="AL184">
        <v>237</v>
      </c>
      <c r="AM184">
        <v>58</v>
      </c>
      <c r="AN184" s="165">
        <f t="shared" si="13"/>
        <v>0.80338983050847457</v>
      </c>
      <c r="AO184" s="165">
        <f t="shared" si="14"/>
        <v>0.19661016949152543</v>
      </c>
    </row>
    <row r="185" spans="1:41" x14ac:dyDescent="0.2">
      <c r="A185" t="s">
        <v>194</v>
      </c>
      <c r="B185" t="s">
        <v>565</v>
      </c>
      <c r="C185">
        <v>5</v>
      </c>
      <c r="D185">
        <v>7</v>
      </c>
      <c r="E185">
        <f t="shared" si="15"/>
        <v>12</v>
      </c>
      <c r="F185">
        <v>223</v>
      </c>
      <c r="G185">
        <f t="shared" si="16"/>
        <v>62</v>
      </c>
      <c r="H185">
        <v>26</v>
      </c>
      <c r="I185">
        <v>36</v>
      </c>
      <c r="J185">
        <f t="shared" si="12"/>
        <v>297</v>
      </c>
      <c r="L185">
        <v>12</v>
      </c>
      <c r="M185">
        <v>223</v>
      </c>
      <c r="N185">
        <v>62</v>
      </c>
      <c r="P185">
        <v>223</v>
      </c>
      <c r="Q185">
        <f t="shared" si="17"/>
        <v>74</v>
      </c>
      <c r="AK185">
        <v>297</v>
      </c>
      <c r="AL185">
        <v>223</v>
      </c>
      <c r="AM185">
        <v>74</v>
      </c>
      <c r="AN185" s="165">
        <f t="shared" si="13"/>
        <v>0.75084175084175087</v>
      </c>
      <c r="AO185" s="165">
        <f t="shared" si="14"/>
        <v>0.24915824915824916</v>
      </c>
    </row>
    <row r="186" spans="1:41" x14ac:dyDescent="0.2">
      <c r="A186" t="s">
        <v>195</v>
      </c>
      <c r="B186" t="s">
        <v>565</v>
      </c>
      <c r="C186">
        <v>6</v>
      </c>
      <c r="D186">
        <v>27</v>
      </c>
      <c r="E186">
        <f t="shared" si="15"/>
        <v>33</v>
      </c>
      <c r="F186">
        <v>227</v>
      </c>
      <c r="G186">
        <f t="shared" si="16"/>
        <v>37</v>
      </c>
      <c r="H186">
        <v>5</v>
      </c>
      <c r="I186">
        <v>32</v>
      </c>
      <c r="J186">
        <f t="shared" si="12"/>
        <v>297</v>
      </c>
      <c r="L186">
        <v>33</v>
      </c>
      <c r="M186">
        <v>227</v>
      </c>
      <c r="N186">
        <v>37</v>
      </c>
      <c r="P186">
        <v>227</v>
      </c>
      <c r="Q186">
        <f t="shared" si="17"/>
        <v>70</v>
      </c>
      <c r="AK186">
        <v>297</v>
      </c>
      <c r="AL186">
        <v>227</v>
      </c>
      <c r="AM186">
        <v>70</v>
      </c>
      <c r="AN186" s="165">
        <f t="shared" si="13"/>
        <v>0.76430976430976427</v>
      </c>
      <c r="AO186" s="165">
        <f t="shared" si="14"/>
        <v>0.2356902356902357</v>
      </c>
    </row>
    <row r="187" spans="1:41" x14ac:dyDescent="0.2">
      <c r="A187" t="s">
        <v>196</v>
      </c>
      <c r="B187" t="s">
        <v>565</v>
      </c>
      <c r="C187">
        <v>5</v>
      </c>
      <c r="D187">
        <v>4</v>
      </c>
      <c r="E187">
        <f t="shared" si="15"/>
        <v>9</v>
      </c>
      <c r="F187">
        <v>238</v>
      </c>
      <c r="G187">
        <f t="shared" si="16"/>
        <v>47</v>
      </c>
      <c r="H187">
        <v>11</v>
      </c>
      <c r="I187">
        <v>36</v>
      </c>
      <c r="J187">
        <f t="shared" si="12"/>
        <v>294</v>
      </c>
      <c r="L187">
        <v>9</v>
      </c>
      <c r="M187">
        <v>238</v>
      </c>
      <c r="N187">
        <v>47</v>
      </c>
      <c r="P187">
        <v>238</v>
      </c>
      <c r="Q187">
        <f t="shared" si="17"/>
        <v>56</v>
      </c>
      <c r="AK187">
        <v>294</v>
      </c>
      <c r="AL187">
        <v>238</v>
      </c>
      <c r="AM187">
        <v>56</v>
      </c>
      <c r="AN187" s="165">
        <f t="shared" si="13"/>
        <v>0.80952380952380953</v>
      </c>
      <c r="AO187" s="165">
        <f t="shared" si="14"/>
        <v>0.19047619047619047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0BC-1D1C-E140-89CF-704A076A5B66}">
  <dimension ref="A1:HT1144"/>
  <sheetViews>
    <sheetView zoomScale="94" zoomScaleNormal="94" workbookViewId="0">
      <selection activeCell="Y20" sqref="Y20"/>
    </sheetView>
  </sheetViews>
  <sheetFormatPr baseColWidth="10" defaultRowHeight="16" x14ac:dyDescent="0.2"/>
  <cols>
    <col min="1" max="1" width="22.1640625" customWidth="1"/>
    <col min="3" max="9" width="11" bestFit="1" customWidth="1"/>
    <col min="10" max="10" width="11" customWidth="1"/>
    <col min="11" max="11" width="10.83203125" style="63"/>
    <col min="12" max="14" width="11" bestFit="1" customWidth="1"/>
    <col min="15" max="15" width="11" customWidth="1"/>
    <col min="16" max="17" width="11" bestFit="1" customWidth="1"/>
    <col min="19" max="19" width="18.33203125" customWidth="1"/>
    <col min="20" max="21" width="11" bestFit="1" customWidth="1"/>
    <col min="25" max="25" width="19.33203125" customWidth="1"/>
    <col min="26" max="29" width="11" bestFit="1" customWidth="1"/>
    <col min="30" max="30" width="12.1640625" bestFit="1" customWidth="1"/>
    <col min="31" max="31" width="11" bestFit="1" customWidth="1"/>
    <col min="33" max="33" width="28" customWidth="1"/>
    <col min="34" max="34" width="11" bestFit="1" customWidth="1"/>
    <col min="35" max="35" width="11" style="68" bestFit="1" customWidth="1"/>
    <col min="36" max="39" width="11" bestFit="1" customWidth="1"/>
    <col min="41" max="41" width="23" customWidth="1"/>
    <col min="51" max="51" width="30.6640625" customWidth="1"/>
    <col min="52" max="52" width="25.33203125" customWidth="1"/>
    <col min="70" max="70" width="10.83203125" style="145"/>
    <col min="71" max="74" width="11" bestFit="1" customWidth="1"/>
    <col min="85" max="85" width="10.83203125" style="145"/>
    <col min="86" max="90" width="11" bestFit="1" customWidth="1"/>
    <col min="104" max="104" width="10.83203125" style="76"/>
    <col min="114" max="114" width="16" customWidth="1"/>
  </cols>
  <sheetData>
    <row r="1" spans="1:116" ht="119" x14ac:dyDescent="0.2">
      <c r="A1" s="4" t="s">
        <v>860</v>
      </c>
      <c r="B1" t="s">
        <v>861</v>
      </c>
      <c r="C1" s="4" t="s">
        <v>862</v>
      </c>
      <c r="D1" s="4" t="s">
        <v>863</v>
      </c>
      <c r="E1" s="4" t="s">
        <v>864</v>
      </c>
      <c r="F1" s="4" t="s">
        <v>865</v>
      </c>
      <c r="G1" s="4" t="s">
        <v>866</v>
      </c>
      <c r="H1" s="4" t="s">
        <v>867</v>
      </c>
      <c r="I1" s="4" t="s">
        <v>868</v>
      </c>
      <c r="J1" s="4" t="s">
        <v>884</v>
      </c>
      <c r="K1" s="62"/>
      <c r="L1" s="4" t="s">
        <v>887</v>
      </c>
      <c r="M1" s="4" t="s">
        <v>865</v>
      </c>
      <c r="N1" s="4" t="s">
        <v>888</v>
      </c>
      <c r="O1" s="4"/>
      <c r="P1" s="4" t="s">
        <v>2</v>
      </c>
      <c r="Q1" s="4" t="s">
        <v>232</v>
      </c>
      <c r="S1" s="58" t="s">
        <v>647</v>
      </c>
      <c r="T1" s="59" t="s">
        <v>638</v>
      </c>
      <c r="U1" s="59" t="s">
        <v>643</v>
      </c>
      <c r="Y1" s="51" t="s">
        <v>911</v>
      </c>
      <c r="AJ1" s="4" t="s">
        <v>0</v>
      </c>
      <c r="AK1" s="4" t="s">
        <v>1</v>
      </c>
      <c r="AL1" s="4" t="s">
        <v>3</v>
      </c>
      <c r="AM1" s="4" t="s">
        <v>4</v>
      </c>
      <c r="AO1" s="107" t="s">
        <v>781</v>
      </c>
      <c r="BS1" s="4" t="s">
        <v>0</v>
      </c>
      <c r="BT1" s="4" t="s">
        <v>1</v>
      </c>
      <c r="BU1" s="4" t="s">
        <v>3</v>
      </c>
      <c r="BV1" s="4" t="s">
        <v>4</v>
      </c>
      <c r="CH1" s="4" t="s">
        <v>0</v>
      </c>
      <c r="CI1" s="4" t="s">
        <v>1</v>
      </c>
      <c r="CJ1" s="4" t="s">
        <v>2</v>
      </c>
      <c r="CK1" s="4" t="s">
        <v>3</v>
      </c>
      <c r="CL1" s="4" t="s">
        <v>4</v>
      </c>
      <c r="CZ1" s="166" t="s">
        <v>921</v>
      </c>
      <c r="DA1" s="4" t="s">
        <v>884</v>
      </c>
      <c r="DB1" s="4" t="s">
        <v>887</v>
      </c>
      <c r="DC1" s="4" t="s">
        <v>865</v>
      </c>
      <c r="DD1" s="4" t="s">
        <v>888</v>
      </c>
      <c r="DE1" s="4" t="s">
        <v>924</v>
      </c>
      <c r="DF1" s="4" t="s">
        <v>917</v>
      </c>
      <c r="DG1" s="4" t="s">
        <v>925</v>
      </c>
    </row>
    <row r="2" spans="1:116" x14ac:dyDescent="0.2">
      <c r="A2" t="s">
        <v>5</v>
      </c>
      <c r="B2" t="s">
        <v>220</v>
      </c>
      <c r="C2">
        <v>9</v>
      </c>
      <c r="D2">
        <v>6</v>
      </c>
      <c r="E2">
        <f>C2+D2</f>
        <v>15</v>
      </c>
      <c r="F2">
        <v>230</v>
      </c>
      <c r="G2">
        <f>H2+I2</f>
        <v>49</v>
      </c>
      <c r="H2">
        <v>3</v>
      </c>
      <c r="I2">
        <v>46</v>
      </c>
      <c r="J2">
        <f>SUM(E2:G2)</f>
        <v>294</v>
      </c>
      <c r="L2">
        <v>15</v>
      </c>
      <c r="M2">
        <v>230</v>
      </c>
      <c r="N2">
        <v>49</v>
      </c>
      <c r="P2">
        <v>230</v>
      </c>
      <c r="Q2">
        <f>SUM(L2+N2)</f>
        <v>64</v>
      </c>
      <c r="S2" s="60" t="s">
        <v>635</v>
      </c>
      <c r="T2" s="61">
        <f>AVERAGE(E2:E187)</f>
        <v>15.908602150537634</v>
      </c>
      <c r="U2" s="61">
        <f>STDEV(E2:E187)</f>
        <v>9.8626914359001994</v>
      </c>
      <c r="Y2" s="51" t="s">
        <v>630</v>
      </c>
      <c r="AJ2">
        <v>9</v>
      </c>
      <c r="AK2">
        <v>6</v>
      </c>
      <c r="AL2">
        <v>3</v>
      </c>
      <c r="AM2">
        <v>46</v>
      </c>
      <c r="AO2" s="51" t="s">
        <v>630</v>
      </c>
      <c r="BS2">
        <v>9</v>
      </c>
      <c r="BT2">
        <v>6</v>
      </c>
      <c r="BU2">
        <v>3</v>
      </c>
      <c r="BV2">
        <v>46</v>
      </c>
      <c r="CH2">
        <v>9</v>
      </c>
      <c r="CI2">
        <v>6</v>
      </c>
      <c r="CJ2">
        <v>230</v>
      </c>
      <c r="CK2">
        <v>3</v>
      </c>
      <c r="CL2">
        <v>46</v>
      </c>
      <c r="DA2">
        <v>294</v>
      </c>
      <c r="DB2">
        <v>15</v>
      </c>
      <c r="DC2">
        <v>230</v>
      </c>
      <c r="DD2">
        <v>49</v>
      </c>
      <c r="DE2" s="165">
        <f>DB2/DA2</f>
        <v>5.1020408163265307E-2</v>
      </c>
      <c r="DF2" s="165">
        <f>DC2/DA2</f>
        <v>0.78231292517006801</v>
      </c>
      <c r="DG2" s="165">
        <f>DD2/DA2</f>
        <v>0.16666666666666666</v>
      </c>
    </row>
    <row r="3" spans="1:116" x14ac:dyDescent="0.2">
      <c r="A3" t="s">
        <v>6</v>
      </c>
      <c r="B3" t="s">
        <v>220</v>
      </c>
      <c r="C3">
        <v>6</v>
      </c>
      <c r="D3">
        <v>8</v>
      </c>
      <c r="E3">
        <f t="shared" ref="E3:E67" si="0">C3+D3</f>
        <v>14</v>
      </c>
      <c r="F3">
        <v>233</v>
      </c>
      <c r="G3">
        <f t="shared" ref="G3:G67" si="1">H3+I3</f>
        <v>48</v>
      </c>
      <c r="H3">
        <v>2</v>
      </c>
      <c r="I3">
        <v>46</v>
      </c>
      <c r="J3">
        <f t="shared" ref="J3:J66" si="2">SUM(E3:G3)</f>
        <v>295</v>
      </c>
      <c r="L3">
        <v>14</v>
      </c>
      <c r="M3">
        <v>233</v>
      </c>
      <c r="N3">
        <v>48</v>
      </c>
      <c r="P3">
        <v>233</v>
      </c>
      <c r="Q3">
        <f t="shared" ref="Q3:Q67" si="3">SUM(L3+N3)</f>
        <v>62</v>
      </c>
      <c r="S3" s="60" t="s">
        <v>636</v>
      </c>
      <c r="T3" s="61">
        <f>AVERAGE(F2:F187)</f>
        <v>237.16666666666666</v>
      </c>
      <c r="U3" s="61">
        <f>STDEV(F2:F187)</f>
        <v>19.902442242277878</v>
      </c>
      <c r="Y3" t="s">
        <v>686</v>
      </c>
      <c r="AJ3">
        <v>6</v>
      </c>
      <c r="AK3">
        <v>8</v>
      </c>
      <c r="AL3">
        <v>2</v>
      </c>
      <c r="AM3">
        <v>46</v>
      </c>
      <c r="AO3" t="s">
        <v>709</v>
      </c>
      <c r="BS3">
        <v>6</v>
      </c>
      <c r="BT3">
        <v>8</v>
      </c>
      <c r="BU3">
        <v>2</v>
      </c>
      <c r="BV3">
        <v>46</v>
      </c>
      <c r="CH3">
        <v>6</v>
      </c>
      <c r="CI3">
        <v>8</v>
      </c>
      <c r="CJ3">
        <v>233</v>
      </c>
      <c r="CK3">
        <v>2</v>
      </c>
      <c r="CL3">
        <v>46</v>
      </c>
      <c r="DA3">
        <v>295</v>
      </c>
      <c r="DB3">
        <v>14</v>
      </c>
      <c r="DC3">
        <v>233</v>
      </c>
      <c r="DD3">
        <v>48</v>
      </c>
      <c r="DE3" s="165">
        <f t="shared" ref="DE3:DE66" si="4">DB3/DA3</f>
        <v>4.7457627118644069E-2</v>
      </c>
      <c r="DF3" s="165">
        <f t="shared" ref="DF3:DF66" si="5">DC3/DA3</f>
        <v>0.78983050847457625</v>
      </c>
      <c r="DG3" s="165">
        <f t="shared" ref="DG3:DG66" si="6">DD3/DA3</f>
        <v>0.16271186440677965</v>
      </c>
      <c r="DJ3" s="68" t="s">
        <v>757</v>
      </c>
      <c r="DK3" s="68"/>
      <c r="DL3" s="68"/>
    </row>
    <row r="4" spans="1:116" ht="17" thickBot="1" x14ac:dyDescent="0.25">
      <c r="A4" t="s">
        <v>7</v>
      </c>
      <c r="B4" t="s">
        <v>220</v>
      </c>
      <c r="C4">
        <v>21</v>
      </c>
      <c r="D4">
        <v>5</v>
      </c>
      <c r="E4">
        <f t="shared" si="0"/>
        <v>26</v>
      </c>
      <c r="F4">
        <v>215</v>
      </c>
      <c r="G4">
        <f t="shared" si="1"/>
        <v>55</v>
      </c>
      <c r="H4">
        <v>3</v>
      </c>
      <c r="I4">
        <v>52</v>
      </c>
      <c r="J4">
        <f t="shared" si="2"/>
        <v>296</v>
      </c>
      <c r="L4">
        <v>26</v>
      </c>
      <c r="M4">
        <v>215</v>
      </c>
      <c r="N4">
        <v>55</v>
      </c>
      <c r="P4">
        <v>215</v>
      </c>
      <c r="Q4">
        <f t="shared" si="3"/>
        <v>81</v>
      </c>
      <c r="S4" s="60" t="s">
        <v>637</v>
      </c>
      <c r="T4" s="61">
        <f>AVERAGE(G2:G187)</f>
        <v>40.672043010752688</v>
      </c>
      <c r="U4" s="61">
        <f>STDEV(G2:G187)</f>
        <v>13.247946219953823</v>
      </c>
      <c r="Y4" t="s">
        <v>687</v>
      </c>
      <c r="AJ4">
        <v>21</v>
      </c>
      <c r="AK4">
        <v>5</v>
      </c>
      <c r="AL4">
        <v>3</v>
      </c>
      <c r="AM4">
        <v>52</v>
      </c>
      <c r="AO4" t="s">
        <v>705</v>
      </c>
      <c r="BS4">
        <v>21</v>
      </c>
      <c r="BT4">
        <v>5</v>
      </c>
      <c r="BU4">
        <v>3</v>
      </c>
      <c r="BV4">
        <v>52</v>
      </c>
      <c r="CH4">
        <v>21</v>
      </c>
      <c r="CI4">
        <v>5</v>
      </c>
      <c r="CJ4">
        <v>215</v>
      </c>
      <c r="CK4">
        <v>3</v>
      </c>
      <c r="CL4">
        <v>52</v>
      </c>
      <c r="DA4">
        <v>296</v>
      </c>
      <c r="DB4">
        <v>26</v>
      </c>
      <c r="DC4">
        <v>215</v>
      </c>
      <c r="DD4">
        <v>55</v>
      </c>
      <c r="DE4" s="165">
        <f t="shared" si="4"/>
        <v>8.7837837837837843E-2</v>
      </c>
      <c r="DF4" s="165">
        <f t="shared" si="5"/>
        <v>0.72635135135135132</v>
      </c>
      <c r="DG4" s="165">
        <f t="shared" si="6"/>
        <v>0.1858108108108108</v>
      </c>
    </row>
    <row r="5" spans="1:116" x14ac:dyDescent="0.2">
      <c r="A5" t="s">
        <v>8</v>
      </c>
      <c r="B5" t="s">
        <v>220</v>
      </c>
      <c r="C5">
        <v>5</v>
      </c>
      <c r="D5">
        <v>6</v>
      </c>
      <c r="E5">
        <f t="shared" si="0"/>
        <v>11</v>
      </c>
      <c r="F5">
        <v>249</v>
      </c>
      <c r="G5">
        <f t="shared" si="1"/>
        <v>36</v>
      </c>
      <c r="H5">
        <v>2</v>
      </c>
      <c r="I5">
        <v>34</v>
      </c>
      <c r="J5">
        <f t="shared" si="2"/>
        <v>296</v>
      </c>
      <c r="L5">
        <v>11</v>
      </c>
      <c r="M5">
        <v>249</v>
      </c>
      <c r="N5">
        <v>36</v>
      </c>
      <c r="P5">
        <v>249</v>
      </c>
      <c r="Q5">
        <f t="shared" si="3"/>
        <v>47</v>
      </c>
      <c r="S5" s="84" t="s">
        <v>232</v>
      </c>
      <c r="T5" s="27">
        <f>AVERAGE(Q2:Q187)</f>
        <v>56.58064516129032</v>
      </c>
      <c r="U5" s="27">
        <f>STDEV(Q2:Q187)</f>
        <v>17.482854971654234</v>
      </c>
      <c r="Y5" t="s">
        <v>688</v>
      </c>
      <c r="AJ5">
        <v>5</v>
      </c>
      <c r="AK5">
        <v>6</v>
      </c>
      <c r="AL5">
        <v>2</v>
      </c>
      <c r="AM5">
        <v>34</v>
      </c>
      <c r="AO5" t="s">
        <v>706</v>
      </c>
      <c r="BS5">
        <v>5</v>
      </c>
      <c r="BT5">
        <v>6</v>
      </c>
      <c r="BU5">
        <v>2</v>
      </c>
      <c r="BV5">
        <v>34</v>
      </c>
      <c r="CH5">
        <v>5</v>
      </c>
      <c r="CI5">
        <v>6</v>
      </c>
      <c r="CJ5">
        <v>249</v>
      </c>
      <c r="CK5">
        <v>2</v>
      </c>
      <c r="CL5">
        <v>34</v>
      </c>
      <c r="DA5">
        <v>296</v>
      </c>
      <c r="DB5">
        <v>11</v>
      </c>
      <c r="DC5">
        <v>249</v>
      </c>
      <c r="DD5">
        <v>36</v>
      </c>
      <c r="DE5" s="165">
        <f t="shared" si="4"/>
        <v>3.7162162162162164E-2</v>
      </c>
      <c r="DF5" s="165">
        <f t="shared" si="5"/>
        <v>0.84121621621621623</v>
      </c>
      <c r="DG5" s="165">
        <f t="shared" si="6"/>
        <v>0.12162162162162163</v>
      </c>
      <c r="DJ5" s="8"/>
      <c r="DK5" s="8" t="s">
        <v>924</v>
      </c>
      <c r="DL5" s="8" t="s">
        <v>925</v>
      </c>
    </row>
    <row r="6" spans="1:116" x14ac:dyDescent="0.2">
      <c r="A6" t="s">
        <v>9</v>
      </c>
      <c r="B6" t="s">
        <v>220</v>
      </c>
      <c r="C6">
        <v>16</v>
      </c>
      <c r="D6">
        <v>12</v>
      </c>
      <c r="E6">
        <f t="shared" si="0"/>
        <v>28</v>
      </c>
      <c r="F6">
        <v>219</v>
      </c>
      <c r="G6">
        <f t="shared" si="1"/>
        <v>49</v>
      </c>
      <c r="H6">
        <v>14</v>
      </c>
      <c r="I6">
        <v>35</v>
      </c>
      <c r="J6">
        <f t="shared" si="2"/>
        <v>296</v>
      </c>
      <c r="L6">
        <v>28</v>
      </c>
      <c r="M6">
        <v>219</v>
      </c>
      <c r="N6">
        <v>49</v>
      </c>
      <c r="P6">
        <v>219</v>
      </c>
      <c r="Q6">
        <f t="shared" si="3"/>
        <v>77</v>
      </c>
      <c r="AJ6">
        <v>16</v>
      </c>
      <c r="AK6">
        <v>12</v>
      </c>
      <c r="AL6">
        <v>14</v>
      </c>
      <c r="AM6">
        <v>35</v>
      </c>
      <c r="AO6" t="s">
        <v>707</v>
      </c>
      <c r="BS6">
        <v>16</v>
      </c>
      <c r="BT6">
        <v>12</v>
      </c>
      <c r="BU6">
        <v>14</v>
      </c>
      <c r="BV6">
        <v>35</v>
      </c>
      <c r="CH6">
        <v>16</v>
      </c>
      <c r="CI6">
        <v>12</v>
      </c>
      <c r="CJ6">
        <v>219</v>
      </c>
      <c r="CK6">
        <v>14</v>
      </c>
      <c r="CL6">
        <v>35</v>
      </c>
      <c r="DA6">
        <v>296</v>
      </c>
      <c r="DB6">
        <v>28</v>
      </c>
      <c r="DC6">
        <v>219</v>
      </c>
      <c r="DD6">
        <v>49</v>
      </c>
      <c r="DE6" s="165">
        <f t="shared" si="4"/>
        <v>9.45945945945946E-2</v>
      </c>
      <c r="DF6" s="165">
        <f t="shared" si="5"/>
        <v>0.73986486486486491</v>
      </c>
      <c r="DG6" s="165">
        <f t="shared" si="6"/>
        <v>0.16554054054054054</v>
      </c>
      <c r="DJ6" t="s">
        <v>218</v>
      </c>
      <c r="DK6">
        <v>5.4269628503095468E-2</v>
      </c>
      <c r="DL6">
        <v>0.13875205624132361</v>
      </c>
    </row>
    <row r="7" spans="1:116" x14ac:dyDescent="0.2">
      <c r="A7" t="s">
        <v>10</v>
      </c>
      <c r="B7" t="s">
        <v>220</v>
      </c>
      <c r="C7">
        <v>8</v>
      </c>
      <c r="D7">
        <v>5</v>
      </c>
      <c r="E7">
        <f t="shared" si="0"/>
        <v>13</v>
      </c>
      <c r="F7">
        <v>216</v>
      </c>
      <c r="G7">
        <f t="shared" si="1"/>
        <v>69</v>
      </c>
      <c r="H7">
        <v>12</v>
      </c>
      <c r="I7">
        <v>57</v>
      </c>
      <c r="J7">
        <f t="shared" si="2"/>
        <v>298</v>
      </c>
      <c r="L7">
        <v>13</v>
      </c>
      <c r="M7">
        <v>216</v>
      </c>
      <c r="N7">
        <v>69</v>
      </c>
      <c r="P7">
        <v>216</v>
      </c>
      <c r="Q7">
        <f t="shared" si="3"/>
        <v>82</v>
      </c>
      <c r="Y7" s="51" t="s">
        <v>632</v>
      </c>
      <c r="AJ7">
        <v>8</v>
      </c>
      <c r="AK7">
        <v>5</v>
      </c>
      <c r="AL7">
        <v>12</v>
      </c>
      <c r="AM7">
        <v>57</v>
      </c>
      <c r="AO7" t="s">
        <v>708</v>
      </c>
      <c r="BS7">
        <v>8</v>
      </c>
      <c r="BT7">
        <v>5</v>
      </c>
      <c r="BU7">
        <v>12</v>
      </c>
      <c r="BV7">
        <v>57</v>
      </c>
      <c r="CH7">
        <v>8</v>
      </c>
      <c r="CI7">
        <v>5</v>
      </c>
      <c r="CJ7">
        <v>216</v>
      </c>
      <c r="CK7">
        <v>12</v>
      </c>
      <c r="CL7">
        <v>57</v>
      </c>
      <c r="DA7">
        <v>298</v>
      </c>
      <c r="DB7">
        <v>13</v>
      </c>
      <c r="DC7">
        <v>216</v>
      </c>
      <c r="DD7">
        <v>69</v>
      </c>
      <c r="DE7" s="165">
        <f t="shared" si="4"/>
        <v>4.3624161073825503E-2</v>
      </c>
      <c r="DF7" s="165">
        <f t="shared" si="5"/>
        <v>0.72483221476510062</v>
      </c>
      <c r="DG7" s="165">
        <f t="shared" si="6"/>
        <v>0.23154362416107382</v>
      </c>
      <c r="DJ7" t="s">
        <v>208</v>
      </c>
      <c r="DK7">
        <v>1.1419025752114724E-3</v>
      </c>
      <c r="DL7">
        <v>2.2365657354814989E-3</v>
      </c>
    </row>
    <row r="8" spans="1:116" x14ac:dyDescent="0.2">
      <c r="A8" t="s">
        <v>11</v>
      </c>
      <c r="B8" t="s">
        <v>220</v>
      </c>
      <c r="C8">
        <v>17</v>
      </c>
      <c r="D8">
        <v>7</v>
      </c>
      <c r="E8">
        <f t="shared" si="0"/>
        <v>24</v>
      </c>
      <c r="F8">
        <v>237</v>
      </c>
      <c r="G8">
        <f t="shared" si="1"/>
        <v>34</v>
      </c>
      <c r="H8">
        <v>2</v>
      </c>
      <c r="I8">
        <v>32</v>
      </c>
      <c r="J8">
        <f>SUM(E8:G8)</f>
        <v>295</v>
      </c>
      <c r="L8">
        <v>24</v>
      </c>
      <c r="M8">
        <v>237</v>
      </c>
      <c r="N8">
        <v>34</v>
      </c>
      <c r="P8">
        <v>237</v>
      </c>
      <c r="Q8">
        <f t="shared" si="3"/>
        <v>58</v>
      </c>
      <c r="Y8" t="s">
        <v>639</v>
      </c>
      <c r="AJ8">
        <v>17</v>
      </c>
      <c r="AK8">
        <v>7</v>
      </c>
      <c r="AL8">
        <v>2</v>
      </c>
      <c r="AM8">
        <v>32</v>
      </c>
      <c r="AO8" t="s">
        <v>687</v>
      </c>
      <c r="BS8">
        <v>17</v>
      </c>
      <c r="BT8">
        <v>7</v>
      </c>
      <c r="BU8">
        <v>2</v>
      </c>
      <c r="BV8">
        <v>32</v>
      </c>
      <c r="CH8">
        <v>17</v>
      </c>
      <c r="CI8">
        <v>7</v>
      </c>
      <c r="CJ8">
        <v>237</v>
      </c>
      <c r="CK8">
        <v>2</v>
      </c>
      <c r="CL8">
        <v>32</v>
      </c>
      <c r="DA8">
        <v>295</v>
      </c>
      <c r="DB8">
        <v>24</v>
      </c>
      <c r="DC8">
        <v>237</v>
      </c>
      <c r="DD8">
        <v>34</v>
      </c>
      <c r="DE8" s="165">
        <f t="shared" si="4"/>
        <v>8.1355932203389825E-2</v>
      </c>
      <c r="DF8" s="165">
        <f t="shared" si="5"/>
        <v>0.80338983050847457</v>
      </c>
      <c r="DG8" s="165">
        <f t="shared" si="6"/>
        <v>0.11525423728813559</v>
      </c>
      <c r="DJ8" t="s">
        <v>219</v>
      </c>
      <c r="DK8">
        <v>186</v>
      </c>
      <c r="DL8">
        <v>186</v>
      </c>
    </row>
    <row r="9" spans="1:116" x14ac:dyDescent="0.2">
      <c r="A9" t="s">
        <v>12</v>
      </c>
      <c r="B9" t="s">
        <v>220</v>
      </c>
      <c r="C9">
        <v>5</v>
      </c>
      <c r="D9">
        <v>6</v>
      </c>
      <c r="E9">
        <v>11</v>
      </c>
      <c r="F9">
        <v>119</v>
      </c>
      <c r="G9">
        <v>131</v>
      </c>
      <c r="H9">
        <v>15</v>
      </c>
      <c r="I9">
        <v>116</v>
      </c>
      <c r="J9">
        <f>SUM(E9:G9)</f>
        <v>261</v>
      </c>
      <c r="L9">
        <v>11</v>
      </c>
      <c r="M9">
        <v>119</v>
      </c>
      <c r="N9">
        <v>131</v>
      </c>
      <c r="P9">
        <v>119</v>
      </c>
      <c r="Q9">
        <f t="shared" si="3"/>
        <v>142</v>
      </c>
      <c r="Y9" t="s">
        <v>885</v>
      </c>
      <c r="AJ9">
        <v>5</v>
      </c>
      <c r="AK9">
        <v>6</v>
      </c>
      <c r="AL9">
        <v>15</v>
      </c>
      <c r="AM9">
        <v>116</v>
      </c>
      <c r="AO9" t="s">
        <v>688</v>
      </c>
      <c r="BS9">
        <v>5</v>
      </c>
      <c r="BT9">
        <v>6</v>
      </c>
      <c r="BU9">
        <v>15</v>
      </c>
      <c r="BV9">
        <v>116</v>
      </c>
      <c r="CH9">
        <v>5</v>
      </c>
      <c r="CI9">
        <v>6</v>
      </c>
      <c r="CJ9">
        <v>119</v>
      </c>
      <c r="CK9">
        <v>15</v>
      </c>
      <c r="CL9">
        <v>116</v>
      </c>
      <c r="DA9">
        <v>261</v>
      </c>
      <c r="DB9">
        <v>11</v>
      </c>
      <c r="DC9">
        <v>119</v>
      </c>
      <c r="DD9">
        <v>131</v>
      </c>
      <c r="DE9" s="165">
        <f t="shared" si="4"/>
        <v>4.2145593869731802E-2</v>
      </c>
      <c r="DF9" s="165">
        <f t="shared" si="5"/>
        <v>0.45593869731800768</v>
      </c>
      <c r="DG9" s="165">
        <f t="shared" si="6"/>
        <v>0.50191570881226055</v>
      </c>
      <c r="DJ9" t="s">
        <v>758</v>
      </c>
      <c r="DK9">
        <v>0.13299572661403436</v>
      </c>
    </row>
    <row r="10" spans="1:116" x14ac:dyDescent="0.2">
      <c r="A10" t="s">
        <v>13</v>
      </c>
      <c r="B10" t="s">
        <v>220</v>
      </c>
      <c r="C10">
        <v>16</v>
      </c>
      <c r="D10">
        <v>13</v>
      </c>
      <c r="E10">
        <f t="shared" si="0"/>
        <v>29</v>
      </c>
      <c r="F10">
        <v>235</v>
      </c>
      <c r="G10">
        <f t="shared" si="1"/>
        <v>31</v>
      </c>
      <c r="H10">
        <v>1</v>
      </c>
      <c r="I10">
        <v>30</v>
      </c>
      <c r="J10">
        <f t="shared" si="2"/>
        <v>295</v>
      </c>
      <c r="L10">
        <v>29</v>
      </c>
      <c r="M10">
        <v>235</v>
      </c>
      <c r="N10">
        <v>31</v>
      </c>
      <c r="P10">
        <v>235</v>
      </c>
      <c r="Q10">
        <f t="shared" si="3"/>
        <v>60</v>
      </c>
      <c r="Y10" t="s">
        <v>633</v>
      </c>
      <c r="AJ10">
        <v>16</v>
      </c>
      <c r="AK10">
        <v>13</v>
      </c>
      <c r="AL10">
        <v>1</v>
      </c>
      <c r="AM10">
        <v>30</v>
      </c>
      <c r="BS10">
        <v>16</v>
      </c>
      <c r="BT10">
        <v>13</v>
      </c>
      <c r="BU10">
        <v>1</v>
      </c>
      <c r="BV10">
        <v>30</v>
      </c>
      <c r="CH10">
        <v>16</v>
      </c>
      <c r="CI10">
        <v>13</v>
      </c>
      <c r="CJ10">
        <v>235</v>
      </c>
      <c r="CK10">
        <v>1</v>
      </c>
      <c r="CL10">
        <v>30</v>
      </c>
      <c r="DA10">
        <v>295</v>
      </c>
      <c r="DB10">
        <v>29</v>
      </c>
      <c r="DC10">
        <v>235</v>
      </c>
      <c r="DD10">
        <v>31</v>
      </c>
      <c r="DE10" s="165">
        <f t="shared" si="4"/>
        <v>9.8305084745762716E-2</v>
      </c>
      <c r="DF10" s="165">
        <f t="shared" si="5"/>
        <v>0.79661016949152541</v>
      </c>
      <c r="DG10" s="165">
        <f t="shared" si="6"/>
        <v>0.10508474576271186</v>
      </c>
      <c r="DJ10" t="s">
        <v>226</v>
      </c>
      <c r="DK10">
        <v>0</v>
      </c>
    </row>
    <row r="11" spans="1:116" x14ac:dyDescent="0.2">
      <c r="A11" t="s">
        <v>14</v>
      </c>
      <c r="B11" t="s">
        <v>220</v>
      </c>
      <c r="C11">
        <v>11</v>
      </c>
      <c r="D11">
        <v>7</v>
      </c>
      <c r="E11">
        <f t="shared" si="0"/>
        <v>18</v>
      </c>
      <c r="F11">
        <v>236</v>
      </c>
      <c r="G11">
        <f t="shared" si="1"/>
        <v>40</v>
      </c>
      <c r="H11">
        <v>3</v>
      </c>
      <c r="I11">
        <v>37</v>
      </c>
      <c r="J11">
        <f t="shared" si="2"/>
        <v>294</v>
      </c>
      <c r="L11">
        <v>18</v>
      </c>
      <c r="M11">
        <v>236</v>
      </c>
      <c r="N11">
        <v>40</v>
      </c>
      <c r="P11">
        <v>236</v>
      </c>
      <c r="Q11">
        <f t="shared" si="3"/>
        <v>58</v>
      </c>
      <c r="Y11" t="s">
        <v>712</v>
      </c>
      <c r="AJ11">
        <v>11</v>
      </c>
      <c r="AK11">
        <v>7</v>
      </c>
      <c r="AL11">
        <v>3</v>
      </c>
      <c r="AM11">
        <v>37</v>
      </c>
      <c r="AO11" s="51" t="s">
        <v>632</v>
      </c>
      <c r="BS11">
        <v>11</v>
      </c>
      <c r="BT11">
        <v>7</v>
      </c>
      <c r="BU11">
        <v>3</v>
      </c>
      <c r="BV11">
        <v>37</v>
      </c>
      <c r="CH11">
        <v>11</v>
      </c>
      <c r="CI11">
        <v>7</v>
      </c>
      <c r="CJ11">
        <v>236</v>
      </c>
      <c r="CK11">
        <v>3</v>
      </c>
      <c r="CL11">
        <v>37</v>
      </c>
      <c r="DA11">
        <v>294</v>
      </c>
      <c r="DB11">
        <v>18</v>
      </c>
      <c r="DC11">
        <v>236</v>
      </c>
      <c r="DD11">
        <v>40</v>
      </c>
      <c r="DE11" s="165">
        <f t="shared" si="4"/>
        <v>6.1224489795918366E-2</v>
      </c>
      <c r="DF11" s="165">
        <f t="shared" si="5"/>
        <v>0.80272108843537415</v>
      </c>
      <c r="DG11" s="165">
        <f t="shared" si="6"/>
        <v>0.1360544217687075</v>
      </c>
      <c r="DJ11" t="s">
        <v>212</v>
      </c>
      <c r="DK11">
        <v>185</v>
      </c>
    </row>
    <row r="12" spans="1:116" x14ac:dyDescent="0.2">
      <c r="A12" t="s">
        <v>15</v>
      </c>
      <c r="B12" t="s">
        <v>220</v>
      </c>
      <c r="C12">
        <v>12</v>
      </c>
      <c r="D12">
        <v>5</v>
      </c>
      <c r="E12">
        <f t="shared" si="0"/>
        <v>17</v>
      </c>
      <c r="F12">
        <v>222</v>
      </c>
      <c r="G12">
        <f t="shared" si="1"/>
        <v>43</v>
      </c>
      <c r="H12">
        <v>13</v>
      </c>
      <c r="I12">
        <v>30</v>
      </c>
      <c r="J12">
        <f t="shared" si="2"/>
        <v>282</v>
      </c>
      <c r="L12">
        <v>17</v>
      </c>
      <c r="M12">
        <v>222</v>
      </c>
      <c r="N12">
        <v>43</v>
      </c>
      <c r="P12">
        <v>222</v>
      </c>
      <c r="Q12">
        <f t="shared" si="3"/>
        <v>60</v>
      </c>
      <c r="Y12" t="s">
        <v>703</v>
      </c>
      <c r="AJ12">
        <v>12</v>
      </c>
      <c r="AK12">
        <v>5</v>
      </c>
      <c r="AL12">
        <v>13</v>
      </c>
      <c r="AM12">
        <v>30</v>
      </c>
      <c r="AO12" t="s">
        <v>639</v>
      </c>
      <c r="BS12">
        <v>12</v>
      </c>
      <c r="BT12">
        <v>5</v>
      </c>
      <c r="BU12">
        <v>13</v>
      </c>
      <c r="BV12">
        <v>30</v>
      </c>
      <c r="CH12">
        <v>12</v>
      </c>
      <c r="CI12">
        <v>5</v>
      </c>
      <c r="CJ12">
        <v>222</v>
      </c>
      <c r="CK12">
        <v>13</v>
      </c>
      <c r="CL12">
        <v>30</v>
      </c>
      <c r="DA12">
        <v>282</v>
      </c>
      <c r="DB12">
        <v>17</v>
      </c>
      <c r="DC12">
        <v>222</v>
      </c>
      <c r="DD12">
        <v>43</v>
      </c>
      <c r="DE12" s="165">
        <f t="shared" si="4"/>
        <v>6.0283687943262408E-2</v>
      </c>
      <c r="DF12" s="165">
        <f t="shared" si="5"/>
        <v>0.78723404255319152</v>
      </c>
      <c r="DG12" s="165">
        <f t="shared" si="6"/>
        <v>0.1524822695035461</v>
      </c>
      <c r="DJ12" t="s">
        <v>227</v>
      </c>
      <c r="DK12">
        <v>-21.201312741062306</v>
      </c>
    </row>
    <row r="13" spans="1:116" x14ac:dyDescent="0.2">
      <c r="A13" t="s">
        <v>16</v>
      </c>
      <c r="B13" t="s">
        <v>220</v>
      </c>
      <c r="C13">
        <v>11</v>
      </c>
      <c r="D13">
        <v>11</v>
      </c>
      <c r="E13">
        <f t="shared" si="0"/>
        <v>22</v>
      </c>
      <c r="F13">
        <v>242</v>
      </c>
      <c r="G13">
        <f t="shared" si="1"/>
        <v>32</v>
      </c>
      <c r="H13">
        <v>2</v>
      </c>
      <c r="I13">
        <v>30</v>
      </c>
      <c r="J13">
        <f t="shared" si="2"/>
        <v>296</v>
      </c>
      <c r="L13">
        <v>22</v>
      </c>
      <c r="M13">
        <v>242</v>
      </c>
      <c r="N13">
        <v>32</v>
      </c>
      <c r="P13">
        <v>242</v>
      </c>
      <c r="Q13">
        <f t="shared" si="3"/>
        <v>54</v>
      </c>
      <c r="AJ13">
        <v>11</v>
      </c>
      <c r="AK13">
        <v>11</v>
      </c>
      <c r="AL13">
        <v>2</v>
      </c>
      <c r="AM13">
        <v>30</v>
      </c>
      <c r="AO13" t="s">
        <v>885</v>
      </c>
      <c r="BS13">
        <v>11</v>
      </c>
      <c r="BT13">
        <v>11</v>
      </c>
      <c r="BU13">
        <v>2</v>
      </c>
      <c r="BV13">
        <v>30</v>
      </c>
      <c r="CH13">
        <v>11</v>
      </c>
      <c r="CI13">
        <v>11</v>
      </c>
      <c r="CJ13">
        <v>242</v>
      </c>
      <c r="CK13">
        <v>2</v>
      </c>
      <c r="CL13">
        <v>30</v>
      </c>
      <c r="DA13">
        <v>296</v>
      </c>
      <c r="DB13">
        <v>22</v>
      </c>
      <c r="DC13">
        <v>242</v>
      </c>
      <c r="DD13">
        <v>32</v>
      </c>
      <c r="DE13" s="165">
        <f t="shared" si="4"/>
        <v>7.4324324324324328E-2</v>
      </c>
      <c r="DF13" s="165">
        <f t="shared" si="5"/>
        <v>0.81756756756756754</v>
      </c>
      <c r="DG13" s="165">
        <f t="shared" si="6"/>
        <v>0.10810810810810811</v>
      </c>
      <c r="DJ13" t="s">
        <v>228</v>
      </c>
      <c r="DK13">
        <v>1.0699716630026301E-51</v>
      </c>
    </row>
    <row r="14" spans="1:116" x14ac:dyDescent="0.2">
      <c r="A14" t="s">
        <v>17</v>
      </c>
      <c r="B14" t="s">
        <v>220</v>
      </c>
      <c r="C14">
        <v>16</v>
      </c>
      <c r="D14">
        <v>8</v>
      </c>
      <c r="E14">
        <f t="shared" si="0"/>
        <v>24</v>
      </c>
      <c r="F14">
        <v>240</v>
      </c>
      <c r="G14">
        <f t="shared" si="1"/>
        <v>32</v>
      </c>
      <c r="H14">
        <v>0</v>
      </c>
      <c r="I14">
        <v>32</v>
      </c>
      <c r="J14">
        <f t="shared" si="2"/>
        <v>296</v>
      </c>
      <c r="L14">
        <v>24</v>
      </c>
      <c r="M14">
        <v>240</v>
      </c>
      <c r="N14">
        <v>32</v>
      </c>
      <c r="P14">
        <v>240</v>
      </c>
      <c r="Q14">
        <f t="shared" si="3"/>
        <v>56</v>
      </c>
      <c r="AJ14">
        <v>16</v>
      </c>
      <c r="AK14">
        <v>8</v>
      </c>
      <c r="AL14">
        <v>0</v>
      </c>
      <c r="AM14">
        <v>32</v>
      </c>
      <c r="AO14" t="s">
        <v>710</v>
      </c>
      <c r="BS14">
        <v>16</v>
      </c>
      <c r="BT14">
        <v>8</v>
      </c>
      <c r="BU14">
        <v>0</v>
      </c>
      <c r="BV14">
        <v>32</v>
      </c>
      <c r="CH14">
        <v>16</v>
      </c>
      <c r="CI14">
        <v>8</v>
      </c>
      <c r="CJ14">
        <v>240</v>
      </c>
      <c r="CK14">
        <v>0</v>
      </c>
      <c r="CL14">
        <v>32</v>
      </c>
      <c r="DA14">
        <v>296</v>
      </c>
      <c r="DB14">
        <v>24</v>
      </c>
      <c r="DC14">
        <v>240</v>
      </c>
      <c r="DD14">
        <v>32</v>
      </c>
      <c r="DE14" s="165">
        <f t="shared" si="4"/>
        <v>8.1081081081081086E-2</v>
      </c>
      <c r="DF14" s="165">
        <f t="shared" si="5"/>
        <v>0.81081081081081086</v>
      </c>
      <c r="DG14" s="165">
        <f t="shared" si="6"/>
        <v>0.10810810810810811</v>
      </c>
      <c r="DJ14" t="s">
        <v>229</v>
      </c>
      <c r="DK14">
        <v>1.6531318686319261</v>
      </c>
    </row>
    <row r="15" spans="1:116" x14ac:dyDescent="0.2">
      <c r="A15" t="s">
        <v>18</v>
      </c>
      <c r="B15" t="s">
        <v>214</v>
      </c>
      <c r="C15">
        <v>8</v>
      </c>
      <c r="D15">
        <v>10</v>
      </c>
      <c r="E15">
        <f t="shared" si="0"/>
        <v>18</v>
      </c>
      <c r="F15">
        <v>201</v>
      </c>
      <c r="G15">
        <f t="shared" si="1"/>
        <v>74</v>
      </c>
      <c r="H15">
        <v>5</v>
      </c>
      <c r="I15">
        <v>69</v>
      </c>
      <c r="J15">
        <f t="shared" si="2"/>
        <v>293</v>
      </c>
      <c r="L15">
        <v>18</v>
      </c>
      <c r="M15">
        <v>201</v>
      </c>
      <c r="N15">
        <v>74</v>
      </c>
      <c r="P15">
        <v>201</v>
      </c>
      <c r="Q15">
        <f t="shared" si="3"/>
        <v>92</v>
      </c>
      <c r="AJ15">
        <v>8</v>
      </c>
      <c r="AK15">
        <v>10</v>
      </c>
      <c r="AL15">
        <v>5</v>
      </c>
      <c r="AM15">
        <v>69</v>
      </c>
      <c r="AO15" t="s">
        <v>711</v>
      </c>
      <c r="BS15">
        <v>8</v>
      </c>
      <c r="BT15">
        <v>10</v>
      </c>
      <c r="BU15">
        <v>5</v>
      </c>
      <c r="BV15">
        <v>69</v>
      </c>
      <c r="CH15">
        <v>8</v>
      </c>
      <c r="CI15">
        <v>10</v>
      </c>
      <c r="CJ15">
        <v>201</v>
      </c>
      <c r="CK15">
        <v>5</v>
      </c>
      <c r="CL15">
        <v>69</v>
      </c>
      <c r="DA15">
        <v>293</v>
      </c>
      <c r="DB15">
        <v>18</v>
      </c>
      <c r="DC15">
        <v>201</v>
      </c>
      <c r="DD15">
        <v>74</v>
      </c>
      <c r="DE15" s="165">
        <f t="shared" si="4"/>
        <v>6.1433447098976107E-2</v>
      </c>
      <c r="DF15" s="165">
        <f t="shared" si="5"/>
        <v>0.68600682593856654</v>
      </c>
      <c r="DG15" s="165">
        <f t="shared" si="6"/>
        <v>0.25255972696245732</v>
      </c>
      <c r="DJ15" s="28" t="s">
        <v>230</v>
      </c>
      <c r="DK15" s="28">
        <v>2.1399433260052601E-51</v>
      </c>
    </row>
    <row r="16" spans="1:116" ht="17" thickBot="1" x14ac:dyDescent="0.25">
      <c r="A16" t="s">
        <v>19</v>
      </c>
      <c r="B16" t="s">
        <v>214</v>
      </c>
      <c r="C16">
        <v>10</v>
      </c>
      <c r="D16">
        <v>6</v>
      </c>
      <c r="E16">
        <f t="shared" si="0"/>
        <v>16</v>
      </c>
      <c r="F16">
        <v>238</v>
      </c>
      <c r="G16">
        <f t="shared" si="1"/>
        <v>40</v>
      </c>
      <c r="H16">
        <v>6</v>
      </c>
      <c r="I16">
        <v>34</v>
      </c>
      <c r="J16">
        <f t="shared" si="2"/>
        <v>294</v>
      </c>
      <c r="L16">
        <v>16</v>
      </c>
      <c r="M16">
        <v>238</v>
      </c>
      <c r="N16">
        <v>40</v>
      </c>
      <c r="P16">
        <v>238</v>
      </c>
      <c r="Q16">
        <f t="shared" si="3"/>
        <v>56</v>
      </c>
      <c r="Y16" s="51" t="s">
        <v>634</v>
      </c>
      <c r="AJ16">
        <v>10</v>
      </c>
      <c r="AK16">
        <v>6</v>
      </c>
      <c r="AL16">
        <v>6</v>
      </c>
      <c r="AM16">
        <v>34</v>
      </c>
      <c r="AO16" t="s">
        <v>732</v>
      </c>
      <c r="BS16">
        <v>10</v>
      </c>
      <c r="BT16">
        <v>6</v>
      </c>
      <c r="BU16">
        <v>6</v>
      </c>
      <c r="BV16">
        <v>34</v>
      </c>
      <c r="CH16">
        <v>10</v>
      </c>
      <c r="CI16">
        <v>6</v>
      </c>
      <c r="CJ16">
        <v>238</v>
      </c>
      <c r="CK16">
        <v>6</v>
      </c>
      <c r="CL16">
        <v>34</v>
      </c>
      <c r="DA16">
        <v>294</v>
      </c>
      <c r="DB16">
        <v>16</v>
      </c>
      <c r="DC16">
        <v>238</v>
      </c>
      <c r="DD16">
        <v>40</v>
      </c>
      <c r="DE16" s="165">
        <f t="shared" si="4"/>
        <v>5.4421768707482991E-2</v>
      </c>
      <c r="DF16" s="165">
        <f t="shared" si="5"/>
        <v>0.80952380952380953</v>
      </c>
      <c r="DG16" s="165">
        <f t="shared" si="6"/>
        <v>0.1360544217687075</v>
      </c>
      <c r="DJ16" s="7" t="s">
        <v>231</v>
      </c>
      <c r="DK16" s="7">
        <v>1.972869946210895</v>
      </c>
      <c r="DL16" s="7"/>
    </row>
    <row r="17" spans="1:111" x14ac:dyDescent="0.2">
      <c r="A17" t="s">
        <v>20</v>
      </c>
      <c r="B17" t="s">
        <v>214</v>
      </c>
      <c r="C17">
        <v>23</v>
      </c>
      <c r="D17">
        <v>7</v>
      </c>
      <c r="E17">
        <f t="shared" si="0"/>
        <v>30</v>
      </c>
      <c r="F17">
        <v>200</v>
      </c>
      <c r="G17">
        <f t="shared" si="1"/>
        <v>66</v>
      </c>
      <c r="H17">
        <v>25</v>
      </c>
      <c r="I17">
        <v>41</v>
      </c>
      <c r="J17">
        <f t="shared" si="2"/>
        <v>296</v>
      </c>
      <c r="L17">
        <v>30</v>
      </c>
      <c r="M17">
        <v>200</v>
      </c>
      <c r="N17">
        <v>66</v>
      </c>
      <c r="P17">
        <v>200</v>
      </c>
      <c r="Q17">
        <f t="shared" si="3"/>
        <v>96</v>
      </c>
      <c r="Y17" t="s">
        <v>701</v>
      </c>
      <c r="AJ17">
        <v>23</v>
      </c>
      <c r="AK17">
        <v>7</v>
      </c>
      <c r="AL17">
        <v>25</v>
      </c>
      <c r="AM17">
        <v>41</v>
      </c>
      <c r="AO17" s="51" t="s">
        <v>634</v>
      </c>
      <c r="BS17">
        <v>23</v>
      </c>
      <c r="BT17">
        <v>7</v>
      </c>
      <c r="BU17">
        <v>25</v>
      </c>
      <c r="BV17">
        <v>41</v>
      </c>
      <c r="CH17">
        <v>23</v>
      </c>
      <c r="CI17">
        <v>7</v>
      </c>
      <c r="CJ17">
        <v>200</v>
      </c>
      <c r="CK17">
        <v>25</v>
      </c>
      <c r="CL17">
        <v>41</v>
      </c>
      <c r="DA17">
        <v>296</v>
      </c>
      <c r="DB17">
        <v>30</v>
      </c>
      <c r="DC17">
        <v>200</v>
      </c>
      <c r="DD17">
        <v>66</v>
      </c>
      <c r="DE17" s="165">
        <f t="shared" si="4"/>
        <v>0.10135135135135136</v>
      </c>
      <c r="DF17" s="165">
        <f t="shared" si="5"/>
        <v>0.67567567567567566</v>
      </c>
      <c r="DG17" s="165">
        <f t="shared" si="6"/>
        <v>0.22297297297297297</v>
      </c>
    </row>
    <row r="18" spans="1:111" x14ac:dyDescent="0.2">
      <c r="A18" t="s">
        <v>21</v>
      </c>
      <c r="B18" t="s">
        <v>214</v>
      </c>
      <c r="C18">
        <v>17</v>
      </c>
      <c r="D18">
        <v>15</v>
      </c>
      <c r="E18">
        <f t="shared" si="0"/>
        <v>32</v>
      </c>
      <c r="F18">
        <v>198</v>
      </c>
      <c r="G18">
        <f t="shared" si="1"/>
        <v>64</v>
      </c>
      <c r="H18">
        <v>20</v>
      </c>
      <c r="I18">
        <v>44</v>
      </c>
      <c r="J18">
        <f t="shared" si="2"/>
        <v>294</v>
      </c>
      <c r="L18">
        <v>32</v>
      </c>
      <c r="M18">
        <v>198</v>
      </c>
      <c r="N18">
        <v>64</v>
      </c>
      <c r="P18">
        <v>198</v>
      </c>
      <c r="Q18">
        <f t="shared" si="3"/>
        <v>96</v>
      </c>
      <c r="Y18" t="s">
        <v>886</v>
      </c>
      <c r="AJ18">
        <v>17</v>
      </c>
      <c r="AK18">
        <v>15</v>
      </c>
      <c r="AL18">
        <v>20</v>
      </c>
      <c r="AM18">
        <v>44</v>
      </c>
      <c r="AO18" t="s">
        <v>735</v>
      </c>
      <c r="BS18">
        <v>17</v>
      </c>
      <c r="BT18">
        <v>15</v>
      </c>
      <c r="BU18">
        <v>20</v>
      </c>
      <c r="BV18">
        <v>44</v>
      </c>
      <c r="CH18">
        <v>17</v>
      </c>
      <c r="CI18">
        <v>15</v>
      </c>
      <c r="CJ18">
        <v>198</v>
      </c>
      <c r="CK18">
        <v>20</v>
      </c>
      <c r="CL18">
        <v>44</v>
      </c>
      <c r="DA18">
        <v>294</v>
      </c>
      <c r="DB18">
        <v>32</v>
      </c>
      <c r="DC18">
        <v>198</v>
      </c>
      <c r="DD18">
        <v>64</v>
      </c>
      <c r="DE18" s="165">
        <f t="shared" si="4"/>
        <v>0.10884353741496598</v>
      </c>
      <c r="DF18" s="165">
        <f t="shared" si="5"/>
        <v>0.67346938775510201</v>
      </c>
      <c r="DG18" s="165">
        <f t="shared" si="6"/>
        <v>0.21768707482993196</v>
      </c>
    </row>
    <row r="19" spans="1:111" x14ac:dyDescent="0.2">
      <c r="A19" t="s">
        <v>22</v>
      </c>
      <c r="B19" t="s">
        <v>214</v>
      </c>
      <c r="C19">
        <v>6</v>
      </c>
      <c r="D19">
        <v>8</v>
      </c>
      <c r="E19">
        <f t="shared" si="0"/>
        <v>14</v>
      </c>
      <c r="F19">
        <v>228</v>
      </c>
      <c r="G19">
        <f t="shared" si="1"/>
        <v>36</v>
      </c>
      <c r="H19">
        <v>3</v>
      </c>
      <c r="I19">
        <v>33</v>
      </c>
      <c r="J19">
        <f t="shared" si="2"/>
        <v>278</v>
      </c>
      <c r="L19">
        <v>14</v>
      </c>
      <c r="M19">
        <v>228</v>
      </c>
      <c r="N19">
        <v>36</v>
      </c>
      <c r="P19">
        <v>228</v>
      </c>
      <c r="Q19">
        <f t="shared" si="3"/>
        <v>50</v>
      </c>
      <c r="Y19" t="s">
        <v>702</v>
      </c>
      <c r="AJ19">
        <v>6</v>
      </c>
      <c r="AK19">
        <v>8</v>
      </c>
      <c r="AL19">
        <v>3</v>
      </c>
      <c r="AM19">
        <v>33</v>
      </c>
      <c r="AO19" t="s">
        <v>733</v>
      </c>
      <c r="BS19">
        <v>6</v>
      </c>
      <c r="BT19">
        <v>8</v>
      </c>
      <c r="BU19">
        <v>3</v>
      </c>
      <c r="BV19">
        <v>33</v>
      </c>
      <c r="CH19">
        <v>6</v>
      </c>
      <c r="CI19">
        <v>8</v>
      </c>
      <c r="CJ19">
        <v>228</v>
      </c>
      <c r="CK19">
        <v>3</v>
      </c>
      <c r="CL19">
        <v>33</v>
      </c>
      <c r="DA19">
        <v>278</v>
      </c>
      <c r="DB19">
        <v>14</v>
      </c>
      <c r="DC19">
        <v>228</v>
      </c>
      <c r="DD19">
        <v>36</v>
      </c>
      <c r="DE19" s="165">
        <f t="shared" si="4"/>
        <v>5.0359712230215826E-2</v>
      </c>
      <c r="DF19" s="165">
        <f t="shared" si="5"/>
        <v>0.82014388489208634</v>
      </c>
      <c r="DG19" s="165">
        <f t="shared" si="6"/>
        <v>0.12949640287769784</v>
      </c>
    </row>
    <row r="20" spans="1:111" x14ac:dyDescent="0.2">
      <c r="A20" t="s">
        <v>23</v>
      </c>
      <c r="B20" t="s">
        <v>214</v>
      </c>
      <c r="C20">
        <v>8</v>
      </c>
      <c r="D20">
        <v>7</v>
      </c>
      <c r="E20">
        <f t="shared" si="0"/>
        <v>15</v>
      </c>
      <c r="F20">
        <v>239</v>
      </c>
      <c r="G20">
        <f t="shared" si="1"/>
        <v>39</v>
      </c>
      <c r="H20">
        <v>4</v>
      </c>
      <c r="I20">
        <v>35</v>
      </c>
      <c r="J20">
        <f t="shared" si="2"/>
        <v>293</v>
      </c>
      <c r="L20">
        <v>15</v>
      </c>
      <c r="M20">
        <v>239</v>
      </c>
      <c r="N20">
        <v>39</v>
      </c>
      <c r="P20">
        <v>239</v>
      </c>
      <c r="Q20">
        <f t="shared" si="3"/>
        <v>54</v>
      </c>
      <c r="Y20" t="s">
        <v>889</v>
      </c>
      <c r="AJ20">
        <v>8</v>
      </c>
      <c r="AK20">
        <v>7</v>
      </c>
      <c r="AL20">
        <v>4</v>
      </c>
      <c r="AM20">
        <v>35</v>
      </c>
      <c r="AO20" t="s">
        <v>734</v>
      </c>
      <c r="BS20">
        <v>8</v>
      </c>
      <c r="BT20">
        <v>7</v>
      </c>
      <c r="BU20">
        <v>4</v>
      </c>
      <c r="BV20">
        <v>35</v>
      </c>
      <c r="CH20">
        <v>8</v>
      </c>
      <c r="CI20">
        <v>7</v>
      </c>
      <c r="CJ20">
        <v>239</v>
      </c>
      <c r="CK20">
        <v>4</v>
      </c>
      <c r="CL20">
        <v>35</v>
      </c>
      <c r="DA20">
        <v>293</v>
      </c>
      <c r="DB20">
        <v>15</v>
      </c>
      <c r="DC20">
        <v>239</v>
      </c>
      <c r="DD20">
        <v>39</v>
      </c>
      <c r="DE20" s="165">
        <f t="shared" si="4"/>
        <v>5.1194539249146756E-2</v>
      </c>
      <c r="DF20" s="165">
        <f t="shared" si="5"/>
        <v>0.81569965870307171</v>
      </c>
      <c r="DG20" s="165">
        <f t="shared" si="6"/>
        <v>0.13310580204778158</v>
      </c>
    </row>
    <row r="21" spans="1:111" x14ac:dyDescent="0.2">
      <c r="A21" t="s">
        <v>25</v>
      </c>
      <c r="B21" t="s">
        <v>214</v>
      </c>
      <c r="C21">
        <v>8</v>
      </c>
      <c r="D21">
        <v>4</v>
      </c>
      <c r="E21">
        <f t="shared" si="0"/>
        <v>12</v>
      </c>
      <c r="F21">
        <v>237</v>
      </c>
      <c r="G21">
        <f t="shared" si="1"/>
        <v>47</v>
      </c>
      <c r="H21">
        <v>2</v>
      </c>
      <c r="I21">
        <v>45</v>
      </c>
      <c r="J21">
        <f t="shared" si="2"/>
        <v>296</v>
      </c>
      <c r="L21">
        <v>12</v>
      </c>
      <c r="M21">
        <v>237</v>
      </c>
      <c r="N21">
        <v>47</v>
      </c>
      <c r="P21">
        <v>237</v>
      </c>
      <c r="Q21">
        <f t="shared" si="3"/>
        <v>59</v>
      </c>
      <c r="Y21" t="s">
        <v>943</v>
      </c>
      <c r="AJ21">
        <v>8</v>
      </c>
      <c r="AK21">
        <v>4</v>
      </c>
      <c r="AL21">
        <v>2</v>
      </c>
      <c r="AM21">
        <v>45</v>
      </c>
      <c r="AO21" t="s">
        <v>736</v>
      </c>
      <c r="BS21">
        <v>8</v>
      </c>
      <c r="BT21">
        <v>4</v>
      </c>
      <c r="BU21">
        <v>2</v>
      </c>
      <c r="BV21">
        <v>45</v>
      </c>
      <c r="CH21">
        <v>8</v>
      </c>
      <c r="CI21">
        <v>4</v>
      </c>
      <c r="CJ21">
        <v>237</v>
      </c>
      <c r="CK21">
        <v>2</v>
      </c>
      <c r="CL21">
        <v>45</v>
      </c>
      <c r="DA21">
        <v>296</v>
      </c>
      <c r="DB21">
        <v>12</v>
      </c>
      <c r="DC21">
        <v>237</v>
      </c>
      <c r="DD21">
        <v>47</v>
      </c>
      <c r="DE21" s="165">
        <f t="shared" si="4"/>
        <v>4.0540540540540543E-2</v>
      </c>
      <c r="DF21" s="165">
        <f t="shared" si="5"/>
        <v>0.80067567567567566</v>
      </c>
      <c r="DG21" s="165">
        <f t="shared" si="6"/>
        <v>0.15878378378378377</v>
      </c>
    </row>
    <row r="22" spans="1:111" x14ac:dyDescent="0.2">
      <c r="A22" t="s">
        <v>26</v>
      </c>
      <c r="B22" t="s">
        <v>214</v>
      </c>
      <c r="C22">
        <v>8</v>
      </c>
      <c r="D22">
        <v>7</v>
      </c>
      <c r="E22">
        <f t="shared" si="0"/>
        <v>15</v>
      </c>
      <c r="F22">
        <v>242</v>
      </c>
      <c r="G22">
        <f t="shared" si="1"/>
        <v>37</v>
      </c>
      <c r="H22">
        <v>2</v>
      </c>
      <c r="I22">
        <v>35</v>
      </c>
      <c r="J22">
        <f t="shared" si="2"/>
        <v>294</v>
      </c>
      <c r="L22">
        <v>15</v>
      </c>
      <c r="M22">
        <v>242</v>
      </c>
      <c r="N22">
        <v>37</v>
      </c>
      <c r="P22">
        <v>242</v>
      </c>
      <c r="Q22">
        <f t="shared" si="3"/>
        <v>52</v>
      </c>
      <c r="AJ22">
        <v>8</v>
      </c>
      <c r="AK22">
        <v>7</v>
      </c>
      <c r="AL22">
        <v>2</v>
      </c>
      <c r="AM22">
        <v>35</v>
      </c>
      <c r="BS22">
        <v>8</v>
      </c>
      <c r="BT22">
        <v>7</v>
      </c>
      <c r="BU22">
        <v>2</v>
      </c>
      <c r="BV22">
        <v>35</v>
      </c>
      <c r="CH22">
        <v>8</v>
      </c>
      <c r="CI22">
        <v>7</v>
      </c>
      <c r="CJ22">
        <v>242</v>
      </c>
      <c r="CK22">
        <v>2</v>
      </c>
      <c r="CL22">
        <v>35</v>
      </c>
      <c r="DA22">
        <v>294</v>
      </c>
      <c r="DB22">
        <v>15</v>
      </c>
      <c r="DC22">
        <v>242</v>
      </c>
      <c r="DD22">
        <v>37</v>
      </c>
      <c r="DE22" s="165">
        <f t="shared" si="4"/>
        <v>5.1020408163265307E-2</v>
      </c>
      <c r="DF22" s="165">
        <f t="shared" si="5"/>
        <v>0.8231292517006803</v>
      </c>
      <c r="DG22" s="165">
        <f t="shared" si="6"/>
        <v>0.12585034013605442</v>
      </c>
    </row>
    <row r="23" spans="1:111" ht="17" thickBot="1" x14ac:dyDescent="0.25">
      <c r="A23" t="s">
        <v>28</v>
      </c>
      <c r="B23" t="s">
        <v>214</v>
      </c>
      <c r="C23">
        <v>10</v>
      </c>
      <c r="D23">
        <v>10</v>
      </c>
      <c r="E23">
        <f t="shared" si="0"/>
        <v>20</v>
      </c>
      <c r="F23">
        <v>238</v>
      </c>
      <c r="G23">
        <f t="shared" si="1"/>
        <v>37</v>
      </c>
      <c r="H23">
        <v>1</v>
      </c>
      <c r="I23">
        <v>36</v>
      </c>
      <c r="J23">
        <f t="shared" si="2"/>
        <v>295</v>
      </c>
      <c r="L23">
        <v>20</v>
      </c>
      <c r="M23">
        <v>238</v>
      </c>
      <c r="N23">
        <v>37</v>
      </c>
      <c r="P23">
        <v>238</v>
      </c>
      <c r="Q23">
        <f t="shared" si="3"/>
        <v>57</v>
      </c>
      <c r="S23" t="s">
        <v>689</v>
      </c>
      <c r="T23" t="s">
        <v>691</v>
      </c>
      <c r="U23" t="s">
        <v>704</v>
      </c>
      <c r="AJ23">
        <v>10</v>
      </c>
      <c r="AK23">
        <v>10</v>
      </c>
      <c r="AL23">
        <v>1</v>
      </c>
      <c r="AM23">
        <v>36</v>
      </c>
      <c r="AO23" s="68" t="s">
        <v>713</v>
      </c>
      <c r="AP23" s="68"/>
      <c r="AQ23" s="68"/>
      <c r="AR23" s="68"/>
      <c r="AS23" s="68"/>
      <c r="AT23" s="68"/>
      <c r="AU23" s="68"/>
      <c r="AV23" s="68"/>
      <c r="AW23" s="68"/>
      <c r="AY23" s="68" t="s">
        <v>725</v>
      </c>
      <c r="AZ23" s="68"/>
      <c r="BA23" s="68"/>
      <c r="BB23" s="68"/>
      <c r="BJ23" s="68" t="s">
        <v>890</v>
      </c>
      <c r="BK23" s="68"/>
      <c r="BL23" s="68"/>
      <c r="BM23" s="68"/>
      <c r="BS23">
        <v>10</v>
      </c>
      <c r="BT23">
        <v>10</v>
      </c>
      <c r="BU23">
        <v>1</v>
      </c>
      <c r="BV23">
        <v>36</v>
      </c>
      <c r="CH23">
        <v>10</v>
      </c>
      <c r="CI23">
        <v>10</v>
      </c>
      <c r="CJ23">
        <v>238</v>
      </c>
      <c r="CK23">
        <v>1</v>
      </c>
      <c r="CL23">
        <v>36</v>
      </c>
      <c r="DA23">
        <v>295</v>
      </c>
      <c r="DB23">
        <v>20</v>
      </c>
      <c r="DC23">
        <v>238</v>
      </c>
      <c r="DD23">
        <v>37</v>
      </c>
      <c r="DE23" s="165">
        <f t="shared" si="4"/>
        <v>6.7796610169491525E-2</v>
      </c>
      <c r="DF23" s="165">
        <f t="shared" si="5"/>
        <v>0.8067796610169492</v>
      </c>
      <c r="DG23" s="165">
        <f t="shared" si="6"/>
        <v>0.12542372881355932</v>
      </c>
    </row>
    <row r="24" spans="1:111" ht="18" thickTop="1" thickBot="1" x14ac:dyDescent="0.25">
      <c r="A24" t="s">
        <v>29</v>
      </c>
      <c r="B24" t="s">
        <v>214</v>
      </c>
      <c r="C24">
        <v>8</v>
      </c>
      <c r="D24">
        <v>6</v>
      </c>
      <c r="E24">
        <f t="shared" si="0"/>
        <v>14</v>
      </c>
      <c r="F24">
        <v>244</v>
      </c>
      <c r="G24">
        <f t="shared" si="1"/>
        <v>38</v>
      </c>
      <c r="H24">
        <v>2</v>
      </c>
      <c r="I24">
        <v>36</v>
      </c>
      <c r="J24">
        <f t="shared" si="2"/>
        <v>296</v>
      </c>
      <c r="L24">
        <v>14</v>
      </c>
      <c r="M24">
        <v>244</v>
      </c>
      <c r="N24">
        <v>38</v>
      </c>
      <c r="P24">
        <v>244</v>
      </c>
      <c r="Q24">
        <f t="shared" si="3"/>
        <v>52</v>
      </c>
      <c r="Y24" s="51" t="s">
        <v>629</v>
      </c>
      <c r="AJ24">
        <v>8</v>
      </c>
      <c r="AK24">
        <v>6</v>
      </c>
      <c r="AL24">
        <v>2</v>
      </c>
      <c r="AM24">
        <v>36</v>
      </c>
      <c r="AY24" s="71" t="s">
        <v>726</v>
      </c>
      <c r="AZ24" s="71" t="s">
        <v>727</v>
      </c>
      <c r="BA24" s="71" t="s">
        <v>728</v>
      </c>
      <c r="BB24" s="71" t="s">
        <v>729</v>
      </c>
      <c r="BS24">
        <v>8</v>
      </c>
      <c r="BT24">
        <v>6</v>
      </c>
      <c r="BU24">
        <v>2</v>
      </c>
      <c r="BV24">
        <v>36</v>
      </c>
      <c r="CH24">
        <v>8</v>
      </c>
      <c r="CI24">
        <v>6</v>
      </c>
      <c r="CJ24">
        <v>244</v>
      </c>
      <c r="CK24">
        <v>2</v>
      </c>
      <c r="CL24">
        <v>36</v>
      </c>
      <c r="DA24">
        <v>296</v>
      </c>
      <c r="DB24">
        <v>14</v>
      </c>
      <c r="DC24">
        <v>244</v>
      </c>
      <c r="DD24">
        <v>38</v>
      </c>
      <c r="DE24" s="165">
        <f t="shared" si="4"/>
        <v>4.72972972972973E-2</v>
      </c>
      <c r="DF24" s="165">
        <f t="shared" si="5"/>
        <v>0.82432432432432434</v>
      </c>
      <c r="DG24" s="165">
        <f t="shared" si="6"/>
        <v>0.12837837837837837</v>
      </c>
    </row>
    <row r="25" spans="1:111" ht="18" thickTop="1" thickBot="1" x14ac:dyDescent="0.25">
      <c r="A25" t="s">
        <v>30</v>
      </c>
      <c r="B25" t="s">
        <v>214</v>
      </c>
      <c r="C25">
        <v>12</v>
      </c>
      <c r="D25">
        <v>25</v>
      </c>
      <c r="E25">
        <f t="shared" si="0"/>
        <v>37</v>
      </c>
      <c r="F25">
        <v>222</v>
      </c>
      <c r="G25">
        <f t="shared" si="1"/>
        <v>36</v>
      </c>
      <c r="H25">
        <v>2</v>
      </c>
      <c r="I25">
        <v>34</v>
      </c>
      <c r="J25">
        <f t="shared" si="2"/>
        <v>295</v>
      </c>
      <c r="L25">
        <v>37</v>
      </c>
      <c r="M25">
        <v>222</v>
      </c>
      <c r="N25">
        <v>36</v>
      </c>
      <c r="P25">
        <v>222</v>
      </c>
      <c r="Q25">
        <f t="shared" si="3"/>
        <v>73</v>
      </c>
      <c r="S25" t="s">
        <v>689</v>
      </c>
      <c r="T25" t="s">
        <v>690</v>
      </c>
      <c r="U25" t="s">
        <v>692</v>
      </c>
      <c r="Y25" t="s">
        <v>628</v>
      </c>
      <c r="AG25" s="67"/>
      <c r="AH25" s="67"/>
      <c r="AI25" s="164"/>
      <c r="AJ25">
        <v>12</v>
      </c>
      <c r="AK25">
        <v>25</v>
      </c>
      <c r="AL25">
        <v>2</v>
      </c>
      <c r="AM25">
        <v>34</v>
      </c>
      <c r="AO25" t="s">
        <v>714</v>
      </c>
      <c r="AT25" t="s">
        <v>715</v>
      </c>
      <c r="AU25">
        <v>0.05</v>
      </c>
      <c r="AY25" t="str">
        <f>AJ1</f>
        <v>loss of both dubius alleles</v>
      </c>
      <c r="AZ25">
        <f>AVERAGE(AJ2:AJ187)</f>
        <v>7.924731182795699</v>
      </c>
      <c r="BA25">
        <f>COUNT(AJ2:AJ187)</f>
        <v>186</v>
      </c>
      <c r="BB25">
        <f>_xlfn.STDEV.S(AJ2:AJ187)</f>
        <v>4.8862444742851165</v>
      </c>
      <c r="BJ25" s="71" t="s">
        <v>891</v>
      </c>
      <c r="BK25" s="71" t="s">
        <v>892</v>
      </c>
      <c r="BL25" s="71" t="s">
        <v>764</v>
      </c>
      <c r="BM25" s="71" t="s">
        <v>727</v>
      </c>
      <c r="BS25">
        <v>12</v>
      </c>
      <c r="BT25">
        <v>25</v>
      </c>
      <c r="BU25">
        <v>2</v>
      </c>
      <c r="BV25">
        <v>34</v>
      </c>
      <c r="CH25">
        <v>12</v>
      </c>
      <c r="CI25">
        <v>25</v>
      </c>
      <c r="CJ25">
        <v>222</v>
      </c>
      <c r="CK25">
        <v>2</v>
      </c>
      <c r="CL25">
        <v>34</v>
      </c>
      <c r="DA25">
        <v>295</v>
      </c>
      <c r="DB25">
        <v>37</v>
      </c>
      <c r="DC25">
        <v>222</v>
      </c>
      <c r="DD25">
        <v>36</v>
      </c>
      <c r="DE25" s="165">
        <f t="shared" si="4"/>
        <v>0.12542372881355932</v>
      </c>
      <c r="DF25" s="165">
        <f t="shared" si="5"/>
        <v>0.75254237288135595</v>
      </c>
      <c r="DG25" s="165">
        <f t="shared" si="6"/>
        <v>0.12203389830508475</v>
      </c>
    </row>
    <row r="26" spans="1:111" ht="17" thickTop="1" x14ac:dyDescent="0.2">
      <c r="A26" t="s">
        <v>31</v>
      </c>
      <c r="B26" t="s">
        <v>221</v>
      </c>
      <c r="C26">
        <v>8</v>
      </c>
      <c r="D26">
        <v>7</v>
      </c>
      <c r="E26">
        <f t="shared" si="0"/>
        <v>15</v>
      </c>
      <c r="F26">
        <v>238</v>
      </c>
      <c r="G26">
        <f t="shared" si="1"/>
        <v>43</v>
      </c>
      <c r="H26">
        <v>3</v>
      </c>
      <c r="I26">
        <v>40</v>
      </c>
      <c r="J26">
        <f t="shared" si="2"/>
        <v>296</v>
      </c>
      <c r="L26">
        <v>15</v>
      </c>
      <c r="M26">
        <v>238</v>
      </c>
      <c r="N26">
        <v>43</v>
      </c>
      <c r="P26">
        <v>238</v>
      </c>
      <c r="Q26">
        <f t="shared" si="3"/>
        <v>58</v>
      </c>
      <c r="Y26" t="s">
        <v>697</v>
      </c>
      <c r="AJ26">
        <v>8</v>
      </c>
      <c r="AK26">
        <v>7</v>
      </c>
      <c r="AL26">
        <v>3</v>
      </c>
      <c r="AM26">
        <v>40</v>
      </c>
      <c r="AO26" s="71" t="s">
        <v>716</v>
      </c>
      <c r="AP26" s="71" t="s">
        <v>205</v>
      </c>
      <c r="AQ26" s="71" t="s">
        <v>206</v>
      </c>
      <c r="AR26" s="71" t="s">
        <v>218</v>
      </c>
      <c r="AS26" s="71" t="s">
        <v>208</v>
      </c>
      <c r="AT26" s="71" t="s">
        <v>211</v>
      </c>
      <c r="AU26" s="71" t="s">
        <v>717</v>
      </c>
      <c r="AV26" s="71" t="s">
        <v>718</v>
      </c>
      <c r="AW26" s="71" t="s">
        <v>719</v>
      </c>
      <c r="AY26" t="str">
        <f>AK1</f>
        <v>loss of one dubius allele</v>
      </c>
      <c r="AZ26">
        <f>AVERAGE(AK2:AK187)</f>
        <v>7.9838709677419351</v>
      </c>
      <c r="BA26">
        <f>COUNT(AK2:AK187)</f>
        <v>186</v>
      </c>
      <c r="BB26">
        <f>_xlfn.STDEV.S(AK2:AK187)</f>
        <v>7.2719199341856502</v>
      </c>
      <c r="BJ26" t="str">
        <f>AJ1</f>
        <v>loss of both dubius alleles</v>
      </c>
      <c r="BK26" t="str">
        <f>AK1</f>
        <v>loss of one dubius allele</v>
      </c>
      <c r="BL26">
        <f>_xlfn.T.TEST(AJ2:AJ187,AK2:AK187,2,3)</f>
        <v>0.92670587345619149</v>
      </c>
      <c r="BM26">
        <f>ABS(AVERAGE(AJ2:AJ187)-AVERAGE(AK2:AK187))</f>
        <v>5.9139784946236063E-2</v>
      </c>
      <c r="BS26">
        <v>8</v>
      </c>
      <c r="BT26">
        <v>7</v>
      </c>
      <c r="BU26">
        <v>3</v>
      </c>
      <c r="BV26">
        <v>40</v>
      </c>
      <c r="CH26">
        <v>8</v>
      </c>
      <c r="CI26">
        <v>7</v>
      </c>
      <c r="CJ26">
        <v>238</v>
      </c>
      <c r="CK26">
        <v>3</v>
      </c>
      <c r="CL26">
        <v>40</v>
      </c>
      <c r="DA26">
        <v>296</v>
      </c>
      <c r="DB26">
        <v>15</v>
      </c>
      <c r="DC26">
        <v>238</v>
      </c>
      <c r="DD26">
        <v>43</v>
      </c>
      <c r="DE26" s="165">
        <f t="shared" si="4"/>
        <v>5.0675675675675678E-2</v>
      </c>
      <c r="DF26" s="165">
        <f t="shared" si="5"/>
        <v>0.80405405405405406</v>
      </c>
      <c r="DG26" s="165">
        <f t="shared" si="6"/>
        <v>0.14527027027027026</v>
      </c>
    </row>
    <row r="27" spans="1:111" x14ac:dyDescent="0.2">
      <c r="A27" t="s">
        <v>32</v>
      </c>
      <c r="B27" t="s">
        <v>221</v>
      </c>
      <c r="C27">
        <v>15</v>
      </c>
      <c r="D27">
        <v>6</v>
      </c>
      <c r="E27">
        <f t="shared" si="0"/>
        <v>21</v>
      </c>
      <c r="F27">
        <v>227</v>
      </c>
      <c r="G27">
        <f t="shared" si="1"/>
        <v>48</v>
      </c>
      <c r="H27">
        <v>8</v>
      </c>
      <c r="I27">
        <v>40</v>
      </c>
      <c r="J27">
        <f t="shared" si="2"/>
        <v>296</v>
      </c>
      <c r="L27">
        <v>21</v>
      </c>
      <c r="M27">
        <v>227</v>
      </c>
      <c r="N27">
        <v>48</v>
      </c>
      <c r="P27">
        <v>227</v>
      </c>
      <c r="Q27">
        <f t="shared" si="3"/>
        <v>69</v>
      </c>
      <c r="AJ27">
        <v>15</v>
      </c>
      <c r="AK27">
        <v>6</v>
      </c>
      <c r="AL27">
        <v>8</v>
      </c>
      <c r="AM27">
        <v>40</v>
      </c>
      <c r="AO27" s="67" t="str">
        <f>AJ1</f>
        <v>loss of both dubius alleles</v>
      </c>
      <c r="AP27" s="67">
        <f>COUNT(AJ2:AJ187)</f>
        <v>186</v>
      </c>
      <c r="AQ27" s="67">
        <f>SUM(AJ2:AJ187)</f>
        <v>1474</v>
      </c>
      <c r="AR27" s="67">
        <f>AVERAGE(AJ2:AJ187)</f>
        <v>7.924731182795699</v>
      </c>
      <c r="AS27" s="67">
        <f>_xlfn.VAR.S(AJ2:AJ187)</f>
        <v>23.875385062481833</v>
      </c>
      <c r="AT27">
        <f>DEVSQ(AJ2:AJ187)</f>
        <v>4416.9462365591389</v>
      </c>
      <c r="AU27">
        <f>SQRT(AR35/AP27)</f>
        <v>0.5619086345965274</v>
      </c>
      <c r="AV27">
        <f>AR27-AU27*_xlfn.T.INV.2T(AU25,AQ35)</f>
        <v>6.821606245658022</v>
      </c>
      <c r="AW27">
        <f>AR27+AU27*_xlfn.T.INV.2T(AU25,AQ35)</f>
        <v>9.0278561199333751</v>
      </c>
      <c r="AY27" t="str">
        <f>AL1</f>
        <v>loss of one porrifolius allele</v>
      </c>
      <c r="AZ27">
        <f>AVERAGE(AL2:AL187)</f>
        <v>7.591397849462366</v>
      </c>
      <c r="BA27">
        <f>COUNT(AL2:AL187)</f>
        <v>186</v>
      </c>
      <c r="BB27">
        <f>_xlfn.STDEV.S(AL2:AL187)</f>
        <v>6.9666953803034399</v>
      </c>
      <c r="BJ27" t="str">
        <f>AJ1</f>
        <v>loss of both dubius alleles</v>
      </c>
      <c r="BK27" t="str">
        <f>AL1</f>
        <v>loss of one porrifolius allele</v>
      </c>
      <c r="BL27">
        <f>_xlfn.T.TEST(AJ2:AJ187,AL2:AL187,2,3)</f>
        <v>0.59353450771101479</v>
      </c>
      <c r="BM27">
        <f>ABS(AVERAGE(AJ2:AJ187)-AVERAGE(AL2:AL187))</f>
        <v>0.33333333333333304</v>
      </c>
      <c r="BS27">
        <v>15</v>
      </c>
      <c r="BT27">
        <v>6</v>
      </c>
      <c r="BU27">
        <v>8</v>
      </c>
      <c r="BV27">
        <v>40</v>
      </c>
      <c r="CH27">
        <v>15</v>
      </c>
      <c r="CI27">
        <v>6</v>
      </c>
      <c r="CJ27">
        <v>227</v>
      </c>
      <c r="CK27">
        <v>8</v>
      </c>
      <c r="CL27">
        <v>40</v>
      </c>
      <c r="DA27">
        <v>296</v>
      </c>
      <c r="DB27">
        <v>21</v>
      </c>
      <c r="DC27">
        <v>227</v>
      </c>
      <c r="DD27">
        <v>48</v>
      </c>
      <c r="DE27" s="165">
        <f t="shared" si="4"/>
        <v>7.0945945945945943E-2</v>
      </c>
      <c r="DF27" s="165">
        <f t="shared" si="5"/>
        <v>0.76689189189189189</v>
      </c>
      <c r="DG27" s="165">
        <f t="shared" si="6"/>
        <v>0.16216216216216217</v>
      </c>
    </row>
    <row r="28" spans="1:111" x14ac:dyDescent="0.2">
      <c r="A28" t="s">
        <v>34</v>
      </c>
      <c r="B28" t="s">
        <v>221</v>
      </c>
      <c r="C28">
        <v>9</v>
      </c>
      <c r="D28">
        <v>8</v>
      </c>
      <c r="E28">
        <f t="shared" si="0"/>
        <v>17</v>
      </c>
      <c r="F28">
        <v>236</v>
      </c>
      <c r="G28">
        <f t="shared" si="1"/>
        <v>42</v>
      </c>
      <c r="H28">
        <v>2</v>
      </c>
      <c r="I28">
        <v>40</v>
      </c>
      <c r="J28">
        <f t="shared" si="2"/>
        <v>295</v>
      </c>
      <c r="L28">
        <v>17</v>
      </c>
      <c r="M28">
        <v>236</v>
      </c>
      <c r="N28">
        <v>42</v>
      </c>
      <c r="P28">
        <v>236</v>
      </c>
      <c r="Q28">
        <f t="shared" si="3"/>
        <v>59</v>
      </c>
      <c r="AJ28">
        <v>9</v>
      </c>
      <c r="AK28">
        <v>8</v>
      </c>
      <c r="AL28">
        <v>2</v>
      </c>
      <c r="AM28">
        <v>40</v>
      </c>
      <c r="AO28" t="str">
        <f>AK1</f>
        <v>loss of one dubius allele</v>
      </c>
      <c r="AP28">
        <f>COUNT(AK2:AK187)</f>
        <v>186</v>
      </c>
      <c r="AQ28">
        <f>SUM(AK2:AK187)</f>
        <v>1485</v>
      </c>
      <c r="AR28">
        <f>AVERAGE(AK2:AK187)</f>
        <v>7.9838709677419351</v>
      </c>
      <c r="AS28">
        <f>_xlfn.VAR.S(AK2:AK187)</f>
        <v>52.880819529206626</v>
      </c>
      <c r="AT28">
        <f>DEVSQ(AK2:AK187)</f>
        <v>9782.9516129032399</v>
      </c>
      <c r="AU28">
        <f>SQRT(AR35/AP28)</f>
        <v>0.5619086345965274</v>
      </c>
      <c r="AV28">
        <f>AR28-AU28*_xlfn.T.INV.2T(AU25,AQ35)</f>
        <v>6.880746030604258</v>
      </c>
      <c r="AW28">
        <f>AR28+AU28*_xlfn.T.INV.2T(AU25,AQ35)</f>
        <v>9.0869959048796112</v>
      </c>
      <c r="AY28" t="str">
        <f>AM1</f>
        <v>loss of both porrifolius alleles</v>
      </c>
      <c r="AZ28">
        <f>AVERAGE(AM2:AM187)</f>
        <v>33.08064516129032</v>
      </c>
      <c r="BA28">
        <f>COUNT(AM2:AM187)</f>
        <v>186</v>
      </c>
      <c r="BB28">
        <f>_xlfn.STDEV.S(AM2:AM187)</f>
        <v>10.469980335710551</v>
      </c>
      <c r="BJ28" t="str">
        <f>AJ1</f>
        <v>loss of both dubius alleles</v>
      </c>
      <c r="BK28" t="str">
        <f>AM1</f>
        <v>loss of both porrifolius alleles</v>
      </c>
      <c r="BL28" s="28">
        <f>_xlfn.T.TEST(AJ2:AJ187,AM2:AM187,2,3)</f>
        <v>8.2460110801651331E-86</v>
      </c>
      <c r="BM28">
        <f>ABS(AVERAGE(AJ2:AJ187)-AVERAGE(AM2:AM187))</f>
        <v>25.15591397849462</v>
      </c>
      <c r="BS28">
        <v>9</v>
      </c>
      <c r="BT28">
        <v>8</v>
      </c>
      <c r="BU28">
        <v>2</v>
      </c>
      <c r="BV28">
        <v>40</v>
      </c>
      <c r="CH28">
        <v>9</v>
      </c>
      <c r="CI28">
        <v>8</v>
      </c>
      <c r="CJ28">
        <v>236</v>
      </c>
      <c r="CK28">
        <v>2</v>
      </c>
      <c r="CL28">
        <v>40</v>
      </c>
      <c r="DA28">
        <v>295</v>
      </c>
      <c r="DB28">
        <v>17</v>
      </c>
      <c r="DC28">
        <v>236</v>
      </c>
      <c r="DD28">
        <v>42</v>
      </c>
      <c r="DE28" s="165">
        <f t="shared" si="4"/>
        <v>5.7627118644067797E-2</v>
      </c>
      <c r="DF28" s="165">
        <f t="shared" si="5"/>
        <v>0.8</v>
      </c>
      <c r="DG28" s="165">
        <f t="shared" si="6"/>
        <v>0.14237288135593221</v>
      </c>
    </row>
    <row r="29" spans="1:111" x14ac:dyDescent="0.2">
      <c r="A29" t="s">
        <v>35</v>
      </c>
      <c r="B29" t="s">
        <v>221</v>
      </c>
      <c r="C29">
        <v>13</v>
      </c>
      <c r="D29">
        <v>28</v>
      </c>
      <c r="E29">
        <f t="shared" si="0"/>
        <v>41</v>
      </c>
      <c r="F29">
        <v>183</v>
      </c>
      <c r="G29">
        <f t="shared" si="1"/>
        <v>70</v>
      </c>
      <c r="H29">
        <v>17</v>
      </c>
      <c r="I29">
        <v>53</v>
      </c>
      <c r="J29">
        <f t="shared" si="2"/>
        <v>294</v>
      </c>
      <c r="L29">
        <v>41</v>
      </c>
      <c r="M29">
        <v>183</v>
      </c>
      <c r="N29">
        <v>70</v>
      </c>
      <c r="P29">
        <v>183</v>
      </c>
      <c r="Q29">
        <f t="shared" si="3"/>
        <v>111</v>
      </c>
      <c r="S29" s="58" t="s">
        <v>647</v>
      </c>
      <c r="T29" s="58" t="s">
        <v>198</v>
      </c>
      <c r="U29" s="58" t="s">
        <v>663</v>
      </c>
      <c r="AJ29">
        <v>13</v>
      </c>
      <c r="AK29">
        <v>28</v>
      </c>
      <c r="AL29">
        <v>17</v>
      </c>
      <c r="AM29">
        <v>53</v>
      </c>
      <c r="AO29" t="str">
        <f>AL1</f>
        <v>loss of one porrifolius allele</v>
      </c>
      <c r="AP29">
        <f>COUNT(AL2:AL187)</f>
        <v>186</v>
      </c>
      <c r="AQ29">
        <f>SUM(AL2:AL187)</f>
        <v>1412</v>
      </c>
      <c r="AR29">
        <f>AVERAGE(AL2:AL187)</f>
        <v>7.591397849462366</v>
      </c>
      <c r="AS29">
        <f>_xlfn.VAR.S(AL2:AL187)</f>
        <v>48.534844521941288</v>
      </c>
      <c r="AT29">
        <f>DEVSQ(AL2:AL187)</f>
        <v>8978.9462365591389</v>
      </c>
      <c r="AU29">
        <f>SQRT(AR35/AP29)</f>
        <v>0.5619086345965274</v>
      </c>
      <c r="AV29">
        <f>AR29-AU29*_xlfn.T.INV.2T(AU25,AQ35)</f>
        <v>6.4882729123246889</v>
      </c>
      <c r="AW29">
        <f>AR29+AU29*_xlfn.T.INV.2T(AU25,AQ35)</f>
        <v>8.694522786600043</v>
      </c>
      <c r="AY29" s="72"/>
      <c r="AZ29" s="72"/>
      <c r="BA29" s="72"/>
      <c r="BB29" s="72"/>
      <c r="BJ29" t="str">
        <f>AK1</f>
        <v>loss of one dubius allele</v>
      </c>
      <c r="BK29" t="str">
        <f>AL1</f>
        <v>loss of one porrifolius allele</v>
      </c>
      <c r="BL29">
        <f>_xlfn.T.TEST(AK2:AK187,AL2:AL187,2,3)</f>
        <v>0.59538288689353802</v>
      </c>
      <c r="BM29">
        <f>ABS(AVERAGE(AK2:AK187)-AVERAGE(AL2:AL187))</f>
        <v>0.3924731182795691</v>
      </c>
      <c r="BS29">
        <v>13</v>
      </c>
      <c r="BT29">
        <v>28</v>
      </c>
      <c r="BU29">
        <v>17</v>
      </c>
      <c r="BV29">
        <v>53</v>
      </c>
      <c r="CH29">
        <v>13</v>
      </c>
      <c r="CI29">
        <v>28</v>
      </c>
      <c r="CJ29">
        <v>183</v>
      </c>
      <c r="CK29">
        <v>17</v>
      </c>
      <c r="CL29">
        <v>53</v>
      </c>
      <c r="DA29">
        <v>294</v>
      </c>
      <c r="DB29">
        <v>41</v>
      </c>
      <c r="DC29">
        <v>183</v>
      </c>
      <c r="DD29">
        <v>70</v>
      </c>
      <c r="DE29" s="165">
        <f t="shared" si="4"/>
        <v>0.13945578231292516</v>
      </c>
      <c r="DF29" s="165">
        <f t="shared" si="5"/>
        <v>0.62244897959183676</v>
      </c>
      <c r="DG29" s="165">
        <f t="shared" si="6"/>
        <v>0.23809523809523808</v>
      </c>
    </row>
    <row r="30" spans="1:111" ht="17" thickBot="1" x14ac:dyDescent="0.25">
      <c r="A30" t="s">
        <v>36</v>
      </c>
      <c r="B30" t="s">
        <v>221</v>
      </c>
      <c r="C30">
        <v>11</v>
      </c>
      <c r="D30">
        <v>7</v>
      </c>
      <c r="E30">
        <f t="shared" si="0"/>
        <v>18</v>
      </c>
      <c r="F30">
        <v>229</v>
      </c>
      <c r="G30">
        <f t="shared" si="1"/>
        <v>47</v>
      </c>
      <c r="H30">
        <v>5</v>
      </c>
      <c r="I30">
        <v>42</v>
      </c>
      <c r="J30">
        <f t="shared" si="2"/>
        <v>294</v>
      </c>
      <c r="L30">
        <v>18</v>
      </c>
      <c r="M30">
        <v>229</v>
      </c>
      <c r="N30">
        <v>47</v>
      </c>
      <c r="P30">
        <v>229</v>
      </c>
      <c r="Q30">
        <f t="shared" si="3"/>
        <v>65</v>
      </c>
      <c r="S30" s="58" t="s">
        <v>0</v>
      </c>
      <c r="T30" s="61">
        <f>AVERAGE(C2:C187)</f>
        <v>7.924731182795699</v>
      </c>
      <c r="U30" s="61">
        <f>STDEV(C2:C187)</f>
        <v>4.8862444742851165</v>
      </c>
      <c r="AJ30">
        <v>11</v>
      </c>
      <c r="AK30">
        <v>7</v>
      </c>
      <c r="AL30">
        <v>5</v>
      </c>
      <c r="AM30">
        <v>42</v>
      </c>
      <c r="AO30" t="str">
        <f>AM1</f>
        <v>loss of both porrifolius alleles</v>
      </c>
      <c r="AP30">
        <f>COUNT(AM2:AM187)</f>
        <v>186</v>
      </c>
      <c r="AQ30">
        <f>SUM(AM2:AM187)</f>
        <v>6153</v>
      </c>
      <c r="AR30">
        <f>AVERAGE(AM2:AM187)</f>
        <v>33.08064516129032</v>
      </c>
      <c r="AS30">
        <f>_xlfn.VAR.S(AM2:AM187)</f>
        <v>109.62048823016561</v>
      </c>
      <c r="AT30">
        <f>DEVSQ(AM2:AM187)</f>
        <v>20279.790322580651</v>
      </c>
      <c r="AU30">
        <f>SQRT(AR35/AP30)</f>
        <v>0.5619086345965274</v>
      </c>
      <c r="AV30">
        <f>AR30-AU30*_xlfn.T.INV.2T(AU25,AQ35)</f>
        <v>31.977520224152645</v>
      </c>
      <c r="AW30">
        <f>AR30+AU30*_xlfn.T.INV.2T(AU25,AQ35)</f>
        <v>34.183770098427999</v>
      </c>
      <c r="AY30" s="68" t="s">
        <v>730</v>
      </c>
      <c r="AZ30" s="68"/>
      <c r="BA30" s="68"/>
      <c r="BB30" s="68"/>
      <c r="BC30" s="68"/>
      <c r="BD30" s="151" t="s">
        <v>731</v>
      </c>
      <c r="BE30" s="68">
        <v>0.05</v>
      </c>
      <c r="BF30" s="68"/>
      <c r="BG30" s="68"/>
      <c r="BH30" s="68"/>
      <c r="BJ30" t="str">
        <f>AK1</f>
        <v>loss of one dubius allele</v>
      </c>
      <c r="BK30" t="str">
        <f>AM1</f>
        <v>loss of both porrifolius alleles</v>
      </c>
      <c r="BL30" s="28">
        <f>_xlfn.T.TEST(AK2:AK187,AM2:AM187,2,3)</f>
        <v>5.4977859081714038E-85</v>
      </c>
      <c r="BM30">
        <f>ABS(AVERAGE(AK2:AK187)-AVERAGE(AM2:AM187))</f>
        <v>25.096774193548384</v>
      </c>
      <c r="BS30">
        <v>11</v>
      </c>
      <c r="BT30">
        <v>7</v>
      </c>
      <c r="BU30">
        <v>5</v>
      </c>
      <c r="BV30">
        <v>42</v>
      </c>
      <c r="CH30">
        <v>11</v>
      </c>
      <c r="CI30">
        <v>7</v>
      </c>
      <c r="CJ30">
        <v>229</v>
      </c>
      <c r="CK30">
        <v>5</v>
      </c>
      <c r="CL30">
        <v>42</v>
      </c>
      <c r="DA30">
        <v>294</v>
      </c>
      <c r="DB30">
        <v>18</v>
      </c>
      <c r="DC30">
        <v>229</v>
      </c>
      <c r="DD30">
        <v>47</v>
      </c>
      <c r="DE30" s="165">
        <f t="shared" si="4"/>
        <v>6.1224489795918366E-2</v>
      </c>
      <c r="DF30" s="165">
        <f t="shared" si="5"/>
        <v>0.77891156462585032</v>
      </c>
      <c r="DG30" s="165">
        <f t="shared" si="6"/>
        <v>0.1598639455782313</v>
      </c>
    </row>
    <row r="31" spans="1:111" ht="17" thickTop="1" x14ac:dyDescent="0.2">
      <c r="A31" t="s">
        <v>37</v>
      </c>
      <c r="B31" t="s">
        <v>221</v>
      </c>
      <c r="C31">
        <v>12</v>
      </c>
      <c r="D31">
        <v>31</v>
      </c>
      <c r="E31">
        <f t="shared" si="0"/>
        <v>43</v>
      </c>
      <c r="F31">
        <v>191</v>
      </c>
      <c r="G31">
        <f t="shared" si="1"/>
        <v>60</v>
      </c>
      <c r="H31">
        <v>15</v>
      </c>
      <c r="I31">
        <v>45</v>
      </c>
      <c r="J31">
        <f t="shared" si="2"/>
        <v>294</v>
      </c>
      <c r="L31">
        <v>43</v>
      </c>
      <c r="M31">
        <v>191</v>
      </c>
      <c r="N31">
        <v>60</v>
      </c>
      <c r="P31">
        <v>191</v>
      </c>
      <c r="Q31">
        <f t="shared" si="3"/>
        <v>103</v>
      </c>
      <c r="S31" s="58" t="s">
        <v>1</v>
      </c>
      <c r="T31" s="61">
        <f>AVERAGE(D2:D187)</f>
        <v>7.9838709677419351</v>
      </c>
      <c r="U31" s="61">
        <f>STDEV(D2:D187)</f>
        <v>7.2719199341856502</v>
      </c>
      <c r="Y31" s="68" t="s">
        <v>698</v>
      </c>
      <c r="Z31" s="68"/>
      <c r="AA31" s="68"/>
      <c r="AJ31">
        <v>12</v>
      </c>
      <c r="AK31">
        <v>31</v>
      </c>
      <c r="AL31">
        <v>15</v>
      </c>
      <c r="AM31">
        <v>45</v>
      </c>
      <c r="AO31" s="72"/>
      <c r="AP31" s="72"/>
      <c r="AQ31" s="72"/>
      <c r="AR31" s="72"/>
      <c r="AS31" s="72"/>
      <c r="AT31" s="72"/>
      <c r="AU31" s="72"/>
      <c r="AV31" s="72"/>
      <c r="AW31" s="72"/>
      <c r="AY31" s="71" t="str">
        <f t="array" ref="AY31:BH37">[1]!REGWQ(AJ1:AM187,TRUE,BE30)</f>
        <v>group 1</v>
      </c>
      <c r="AZ31" s="71" t="str">
        <v>group 2</v>
      </c>
      <c r="BA31" s="71" t="str">
        <v>index 1</v>
      </c>
      <c r="BB31" s="71" t="str">
        <v>index 2</v>
      </c>
      <c r="BC31" s="71" t="str">
        <v>mean</v>
      </c>
      <c r="BD31" s="71" t="str">
        <v>q-stat</v>
      </c>
      <c r="BE31" s="71" t="str">
        <v>alpha</v>
      </c>
      <c r="BF31" s="71" t="str">
        <v>q-crit</v>
      </c>
      <c r="BG31" s="71" t="str">
        <v>p-value</v>
      </c>
      <c r="BH31" s="71" t="str">
        <v>sig</v>
      </c>
      <c r="BJ31" s="73" t="str">
        <f>AL1</f>
        <v>loss of one porrifolius allele</v>
      </c>
      <c r="BK31" s="73" t="str">
        <f>AM1</f>
        <v>loss of both porrifolius alleles</v>
      </c>
      <c r="BL31" s="77">
        <f>_xlfn.T.TEST(AL2:AL187,AM2:AM187,2,3)</f>
        <v>5.2182553224680709E-87</v>
      </c>
      <c r="BM31" s="73">
        <f>ABS(AVERAGE(AL2:AL187)-AVERAGE(AM2:AM187))</f>
        <v>25.489247311827953</v>
      </c>
      <c r="BS31">
        <v>12</v>
      </c>
      <c r="BT31">
        <v>31</v>
      </c>
      <c r="BU31">
        <v>15</v>
      </c>
      <c r="BV31">
        <v>45</v>
      </c>
      <c r="CH31">
        <v>12</v>
      </c>
      <c r="CI31">
        <v>31</v>
      </c>
      <c r="CJ31">
        <v>191</v>
      </c>
      <c r="CK31">
        <v>15</v>
      </c>
      <c r="CL31">
        <v>45</v>
      </c>
      <c r="DA31">
        <v>294</v>
      </c>
      <c r="DB31">
        <v>43</v>
      </c>
      <c r="DC31">
        <v>191</v>
      </c>
      <c r="DD31">
        <v>60</v>
      </c>
      <c r="DE31" s="165">
        <f t="shared" si="4"/>
        <v>0.14625850340136054</v>
      </c>
      <c r="DF31" s="165">
        <f t="shared" si="5"/>
        <v>0.64965986394557829</v>
      </c>
      <c r="DG31" s="165">
        <f t="shared" si="6"/>
        <v>0.20408163265306123</v>
      </c>
    </row>
    <row r="32" spans="1:111" ht="17" thickBot="1" x14ac:dyDescent="0.25">
      <c r="A32" t="s">
        <v>38</v>
      </c>
      <c r="B32" t="s">
        <v>221</v>
      </c>
      <c r="C32">
        <v>8</v>
      </c>
      <c r="D32">
        <v>36</v>
      </c>
      <c r="E32">
        <f t="shared" si="0"/>
        <v>44</v>
      </c>
      <c r="F32">
        <v>204</v>
      </c>
      <c r="G32">
        <f t="shared" si="1"/>
        <v>47</v>
      </c>
      <c r="H32">
        <v>4</v>
      </c>
      <c r="I32">
        <v>43</v>
      </c>
      <c r="J32">
        <f t="shared" si="2"/>
        <v>295</v>
      </c>
      <c r="L32">
        <v>44</v>
      </c>
      <c r="M32">
        <v>204</v>
      </c>
      <c r="N32">
        <v>47</v>
      </c>
      <c r="P32">
        <v>204</v>
      </c>
      <c r="Q32">
        <f t="shared" si="3"/>
        <v>91</v>
      </c>
      <c r="S32" s="58" t="s">
        <v>636</v>
      </c>
      <c r="T32" s="61">
        <f>AVERAGE(F2:F187)</f>
        <v>237.16666666666666</v>
      </c>
      <c r="U32" s="61">
        <f>STDEV(F2:F187)</f>
        <v>19.902442242277878</v>
      </c>
      <c r="AJ32">
        <v>8</v>
      </c>
      <c r="AK32">
        <v>36</v>
      </c>
      <c r="AL32">
        <v>4</v>
      </c>
      <c r="AM32">
        <v>43</v>
      </c>
      <c r="AO32" t="s">
        <v>209</v>
      </c>
      <c r="AY32" t="str">
        <v>loss of both porrifolius alleles</v>
      </c>
      <c r="AZ32" t="str">
        <v>loss of one dubius allele</v>
      </c>
      <c r="BA32">
        <v>1</v>
      </c>
      <c r="BB32">
        <v>2</v>
      </c>
      <c r="BC32">
        <v>25.096774193548384</v>
      </c>
      <c r="BD32">
        <v>44.663442859476362</v>
      </c>
      <c r="BE32">
        <v>2.5320565519103666E-2</v>
      </c>
      <c r="BF32">
        <v>3.162684150289325</v>
      </c>
      <c r="BG32" s="28">
        <v>4.226841099352896E-12</v>
      </c>
      <c r="BH32" s="74" t="str">
        <v>yes</v>
      </c>
      <c r="BS32">
        <v>8</v>
      </c>
      <c r="BT32">
        <v>36</v>
      </c>
      <c r="BU32">
        <v>4</v>
      </c>
      <c r="BV32">
        <v>43</v>
      </c>
      <c r="CH32">
        <v>8</v>
      </c>
      <c r="CI32">
        <v>36</v>
      </c>
      <c r="CJ32">
        <v>204</v>
      </c>
      <c r="CK32">
        <v>4</v>
      </c>
      <c r="CL32">
        <v>43</v>
      </c>
      <c r="DA32">
        <v>295</v>
      </c>
      <c r="DB32">
        <v>44</v>
      </c>
      <c r="DC32">
        <v>204</v>
      </c>
      <c r="DD32">
        <v>47</v>
      </c>
      <c r="DE32" s="165">
        <f t="shared" si="4"/>
        <v>0.14915254237288136</v>
      </c>
      <c r="DF32" s="165">
        <f t="shared" si="5"/>
        <v>0.69152542372881354</v>
      </c>
      <c r="DG32" s="165">
        <f t="shared" si="6"/>
        <v>0.15932203389830507</v>
      </c>
    </row>
    <row r="33" spans="1:111" ht="52" thickTop="1" x14ac:dyDescent="0.2">
      <c r="A33" t="s">
        <v>39</v>
      </c>
      <c r="B33" t="s">
        <v>221</v>
      </c>
      <c r="C33">
        <v>7</v>
      </c>
      <c r="D33">
        <v>13</v>
      </c>
      <c r="E33">
        <f t="shared" si="0"/>
        <v>20</v>
      </c>
      <c r="F33">
        <v>205</v>
      </c>
      <c r="G33">
        <f t="shared" si="1"/>
        <v>66</v>
      </c>
      <c r="H33">
        <v>16</v>
      </c>
      <c r="I33">
        <v>50</v>
      </c>
      <c r="J33">
        <f t="shared" si="2"/>
        <v>291</v>
      </c>
      <c r="L33">
        <v>20</v>
      </c>
      <c r="M33">
        <v>205</v>
      </c>
      <c r="N33">
        <v>66</v>
      </c>
      <c r="P33">
        <v>205</v>
      </c>
      <c r="Q33">
        <f t="shared" si="3"/>
        <v>86</v>
      </c>
      <c r="S33" s="58" t="s">
        <v>3</v>
      </c>
      <c r="T33" s="61">
        <f>AVERAGE((H2:H187))</f>
        <v>7.591397849462366</v>
      </c>
      <c r="U33" s="61">
        <f>STDEV(H2:H187)</f>
        <v>6.9666953803034399</v>
      </c>
      <c r="Y33" s="8"/>
      <c r="Z33" s="150" t="s">
        <v>887</v>
      </c>
      <c r="AA33" s="150" t="s">
        <v>888</v>
      </c>
      <c r="AJ33">
        <v>7</v>
      </c>
      <c r="AK33">
        <v>13</v>
      </c>
      <c r="AL33">
        <v>16</v>
      </c>
      <c r="AM33">
        <v>50</v>
      </c>
      <c r="AO33" s="71" t="s">
        <v>720</v>
      </c>
      <c r="AP33" s="71" t="s">
        <v>211</v>
      </c>
      <c r="AQ33" s="71" t="s">
        <v>212</v>
      </c>
      <c r="AR33" s="71" t="s">
        <v>213</v>
      </c>
      <c r="AS33" s="71" t="s">
        <v>214</v>
      </c>
      <c r="AT33" s="71" t="s">
        <v>721</v>
      </c>
      <c r="AU33" s="71" t="s">
        <v>722</v>
      </c>
      <c r="AV33" s="71" t="s">
        <v>723</v>
      </c>
      <c r="AW33" s="71" t="s">
        <v>724</v>
      </c>
      <c r="AY33" t="str">
        <v>loss of both porrifolius alleles</v>
      </c>
      <c r="AZ33" t="str">
        <v>loss of both dubius alleles</v>
      </c>
      <c r="BA33">
        <v>1</v>
      </c>
      <c r="BB33">
        <v>3</v>
      </c>
      <c r="BC33">
        <v>25.15591397849462</v>
      </c>
      <c r="BD33">
        <v>44.768690903918142</v>
      </c>
      <c r="BE33">
        <v>0.05</v>
      </c>
      <c r="BF33">
        <v>3.3140000000000001</v>
      </c>
      <c r="BG33" s="28">
        <v>4.2281733669824462E-12</v>
      </c>
      <c r="BH33" s="74" t="str">
        <v>yes</v>
      </c>
      <c r="BS33">
        <v>7</v>
      </c>
      <c r="BT33">
        <v>13</v>
      </c>
      <c r="BU33">
        <v>16</v>
      </c>
      <c r="BV33">
        <v>50</v>
      </c>
      <c r="CH33">
        <v>7</v>
      </c>
      <c r="CI33">
        <v>13</v>
      </c>
      <c r="CJ33">
        <v>205</v>
      </c>
      <c r="CK33">
        <v>16</v>
      </c>
      <c r="CL33">
        <v>50</v>
      </c>
      <c r="DA33">
        <v>291</v>
      </c>
      <c r="DB33">
        <v>20</v>
      </c>
      <c r="DC33">
        <v>205</v>
      </c>
      <c r="DD33">
        <v>66</v>
      </c>
      <c r="DE33" s="165">
        <f t="shared" si="4"/>
        <v>6.8728522336769765E-2</v>
      </c>
      <c r="DF33" s="165">
        <f t="shared" si="5"/>
        <v>0.70446735395189009</v>
      </c>
      <c r="DG33" s="165">
        <f t="shared" si="6"/>
        <v>0.22680412371134021</v>
      </c>
    </row>
    <row r="34" spans="1:111" x14ac:dyDescent="0.2">
      <c r="A34" t="s">
        <v>40</v>
      </c>
      <c r="B34" t="s">
        <v>221</v>
      </c>
      <c r="C34">
        <v>8</v>
      </c>
      <c r="D34">
        <v>7</v>
      </c>
      <c r="E34">
        <f t="shared" si="0"/>
        <v>15</v>
      </c>
      <c r="F34">
        <v>230</v>
      </c>
      <c r="G34">
        <f t="shared" si="1"/>
        <v>49</v>
      </c>
      <c r="H34">
        <v>5</v>
      </c>
      <c r="I34">
        <v>44</v>
      </c>
      <c r="J34">
        <f t="shared" si="2"/>
        <v>294</v>
      </c>
      <c r="L34">
        <v>15</v>
      </c>
      <c r="M34">
        <v>230</v>
      </c>
      <c r="N34">
        <v>49</v>
      </c>
      <c r="P34">
        <v>230</v>
      </c>
      <c r="Q34">
        <f t="shared" si="3"/>
        <v>64</v>
      </c>
      <c r="S34" s="58" t="s">
        <v>4</v>
      </c>
      <c r="T34" s="61">
        <f>AVERAGE(I2:I187)</f>
        <v>33.08064516129032</v>
      </c>
      <c r="U34" s="61">
        <f>STDEV(I2:I187)</f>
        <v>10.469980335710551</v>
      </c>
      <c r="Y34" t="s">
        <v>218</v>
      </c>
      <c r="Z34">
        <v>15.908602150537634</v>
      </c>
      <c r="AA34">
        <v>40.672043010752688</v>
      </c>
      <c r="AJ34">
        <v>8</v>
      </c>
      <c r="AK34">
        <v>7</v>
      </c>
      <c r="AL34">
        <v>5</v>
      </c>
      <c r="AM34">
        <v>44</v>
      </c>
      <c r="AO34" t="s">
        <v>623</v>
      </c>
      <c r="AP34">
        <f>AP36-AP35</f>
        <v>88937.688172042836</v>
      </c>
      <c r="AQ34">
        <f>COUNTA(AO27:AO30)-1</f>
        <v>3</v>
      </c>
      <c r="AR34">
        <f>AP34/AQ34</f>
        <v>29645.896057347611</v>
      </c>
      <c r="AS34">
        <f>AR34/AR35</f>
        <v>504.80102241995087</v>
      </c>
      <c r="AT34" s="28">
        <f>_xlfn.F.DIST.RT(AS34,AQ34,AQ35)</f>
        <v>1.7576929329331355E-178</v>
      </c>
      <c r="AU34">
        <f>AP34/AP36</f>
        <v>0.67175346292469174</v>
      </c>
      <c r="AV34">
        <f>SQRT(DEVSQ(AR27:AR30)/(AR35*AQ34))</f>
        <v>1.6474173701600687</v>
      </c>
      <c r="AW34">
        <f>(AP36-AQ36*AR35)/(AP36+AR35)</f>
        <v>0.6701254818705622</v>
      </c>
      <c r="AY34" t="str">
        <v>loss of both porrifolius alleles</v>
      </c>
      <c r="AZ34" t="str">
        <v>loss of one porrifolius allele</v>
      </c>
      <c r="BA34">
        <v>1</v>
      </c>
      <c r="BB34">
        <v>4</v>
      </c>
      <c r="BC34">
        <v>25.489247311827953</v>
      </c>
      <c r="BD34">
        <v>45.361907154408186</v>
      </c>
      <c r="BE34">
        <v>0.05</v>
      </c>
      <c r="BF34">
        <v>3.633</v>
      </c>
      <c r="BG34" s="28">
        <v>4.2295056346119964E-12</v>
      </c>
      <c r="BH34" s="74" t="str">
        <v>yes</v>
      </c>
      <c r="BS34">
        <v>8</v>
      </c>
      <c r="BT34">
        <v>7</v>
      </c>
      <c r="BU34">
        <v>5</v>
      </c>
      <c r="BV34">
        <v>44</v>
      </c>
      <c r="CH34">
        <v>8</v>
      </c>
      <c r="CI34">
        <v>7</v>
      </c>
      <c r="CJ34">
        <v>230</v>
      </c>
      <c r="CK34">
        <v>5</v>
      </c>
      <c r="CL34">
        <v>44</v>
      </c>
      <c r="DA34">
        <v>294</v>
      </c>
      <c r="DB34">
        <v>15</v>
      </c>
      <c r="DC34">
        <v>230</v>
      </c>
      <c r="DD34">
        <v>49</v>
      </c>
      <c r="DE34" s="165">
        <f t="shared" si="4"/>
        <v>5.1020408163265307E-2</v>
      </c>
      <c r="DF34" s="165">
        <f t="shared" si="5"/>
        <v>0.78231292517006801</v>
      </c>
      <c r="DG34" s="165">
        <f t="shared" si="6"/>
        <v>0.16666666666666666</v>
      </c>
    </row>
    <row r="35" spans="1:111" x14ac:dyDescent="0.2">
      <c r="A35" t="s">
        <v>41</v>
      </c>
      <c r="B35" t="s">
        <v>221</v>
      </c>
      <c r="C35">
        <v>8</v>
      </c>
      <c r="D35">
        <v>29</v>
      </c>
      <c r="E35">
        <f t="shared" si="0"/>
        <v>37</v>
      </c>
      <c r="F35">
        <v>213</v>
      </c>
      <c r="G35">
        <f t="shared" si="1"/>
        <v>45</v>
      </c>
      <c r="H35">
        <v>1</v>
      </c>
      <c r="I35">
        <v>44</v>
      </c>
      <c r="J35">
        <f t="shared" si="2"/>
        <v>295</v>
      </c>
      <c r="L35">
        <v>37</v>
      </c>
      <c r="M35">
        <v>213</v>
      </c>
      <c r="N35">
        <v>45</v>
      </c>
      <c r="P35">
        <v>213</v>
      </c>
      <c r="Q35">
        <f t="shared" si="3"/>
        <v>82</v>
      </c>
      <c r="X35" s="67"/>
      <c r="Y35" t="s">
        <v>208</v>
      </c>
      <c r="Z35">
        <v>97.272682359779125</v>
      </c>
      <c r="AA35">
        <v>175.50807904678877</v>
      </c>
      <c r="AJ35">
        <v>8</v>
      </c>
      <c r="AK35">
        <v>29</v>
      </c>
      <c r="AL35">
        <v>1</v>
      </c>
      <c r="AM35">
        <v>44</v>
      </c>
      <c r="AO35" s="67" t="s">
        <v>624</v>
      </c>
      <c r="AP35" s="67">
        <f>SUM(AT27:AT30)</f>
        <v>43458.634408602171</v>
      </c>
      <c r="AQ35" s="67">
        <f>AQ36-AQ34</f>
        <v>740</v>
      </c>
      <c r="AR35" s="67">
        <f>AP35/AQ35</f>
        <v>58.727884335948879</v>
      </c>
      <c r="AS35" s="67"/>
      <c r="AT35" s="67"/>
      <c r="AU35" s="67"/>
      <c r="AY35" t="str">
        <v>loss of one dubius allele</v>
      </c>
      <c r="AZ35" t="str">
        <v>loss of both dubius alleles</v>
      </c>
      <c r="BA35">
        <v>2</v>
      </c>
      <c r="BB35">
        <v>3</v>
      </c>
      <c r="BC35">
        <v>5.9139784946236063E-2</v>
      </c>
      <c r="BD35">
        <v>0.10524804444178147</v>
      </c>
      <c r="BE35">
        <v>2.5320565519103666E-2</v>
      </c>
      <c r="BF35">
        <v>3.162684150289325</v>
      </c>
      <c r="BG35">
        <v>0.94069503009344657</v>
      </c>
      <c r="BH35" s="74" t="str">
        <v>no</v>
      </c>
      <c r="BS35">
        <v>8</v>
      </c>
      <c r="BT35">
        <v>29</v>
      </c>
      <c r="BU35">
        <v>1</v>
      </c>
      <c r="BV35">
        <v>44</v>
      </c>
      <c r="CH35">
        <v>8</v>
      </c>
      <c r="CI35">
        <v>29</v>
      </c>
      <c r="CJ35">
        <v>213</v>
      </c>
      <c r="CK35">
        <v>1</v>
      </c>
      <c r="CL35">
        <v>44</v>
      </c>
      <c r="DA35">
        <v>295</v>
      </c>
      <c r="DB35">
        <v>37</v>
      </c>
      <c r="DC35">
        <v>213</v>
      </c>
      <c r="DD35">
        <v>45</v>
      </c>
      <c r="DE35" s="165">
        <f t="shared" si="4"/>
        <v>0.12542372881355932</v>
      </c>
      <c r="DF35" s="165">
        <f t="shared" si="5"/>
        <v>0.7220338983050848</v>
      </c>
      <c r="DG35" s="165">
        <f t="shared" si="6"/>
        <v>0.15254237288135594</v>
      </c>
    </row>
    <row r="36" spans="1:111" x14ac:dyDescent="0.2">
      <c r="A36" t="s">
        <v>42</v>
      </c>
      <c r="B36" t="s">
        <v>221</v>
      </c>
      <c r="C36">
        <v>9</v>
      </c>
      <c r="D36">
        <v>5</v>
      </c>
      <c r="E36">
        <f t="shared" si="0"/>
        <v>14</v>
      </c>
      <c r="F36">
        <v>235</v>
      </c>
      <c r="G36">
        <f t="shared" si="1"/>
        <v>47</v>
      </c>
      <c r="H36">
        <v>6</v>
      </c>
      <c r="I36">
        <v>41</v>
      </c>
      <c r="J36">
        <f t="shared" si="2"/>
        <v>296</v>
      </c>
      <c r="L36">
        <v>14</v>
      </c>
      <c r="M36">
        <v>235</v>
      </c>
      <c r="N36">
        <v>47</v>
      </c>
      <c r="P36">
        <v>235</v>
      </c>
      <c r="Q36">
        <f t="shared" si="3"/>
        <v>61</v>
      </c>
      <c r="Y36" t="s">
        <v>219</v>
      </c>
      <c r="Z36">
        <v>186</v>
      </c>
      <c r="AA36">
        <v>186</v>
      </c>
      <c r="AJ36">
        <v>9</v>
      </c>
      <c r="AK36">
        <v>5</v>
      </c>
      <c r="AL36">
        <v>6</v>
      </c>
      <c r="AM36">
        <v>41</v>
      </c>
      <c r="AO36" s="73" t="s">
        <v>217</v>
      </c>
      <c r="AP36" s="73">
        <f>DEVSQ(AJ2:AM187)</f>
        <v>132396.32258064501</v>
      </c>
      <c r="AQ36" s="73">
        <f>COUNT(AJ2:AM187)-1</f>
        <v>743</v>
      </c>
      <c r="AR36" s="73">
        <f>AP36/AQ36</f>
        <v>178.19155125255048</v>
      </c>
      <c r="AS36" s="73"/>
      <c r="AT36" s="73"/>
      <c r="AU36" s="73"/>
      <c r="AV36" s="73"/>
      <c r="AW36" s="73"/>
      <c r="AY36" t="str">
        <v>loss of one dubius allele</v>
      </c>
      <c r="AZ36" t="str">
        <v>loss of one porrifolius allele</v>
      </c>
      <c r="BA36">
        <v>2</v>
      </c>
      <c r="BB36">
        <v>4</v>
      </c>
      <c r="BC36">
        <v>0.3924731182795691</v>
      </c>
      <c r="BD36">
        <v>0.69846429493182693</v>
      </c>
      <c r="BE36">
        <v>0.05</v>
      </c>
      <c r="BF36">
        <v>3.3140000000000001</v>
      </c>
      <c r="BG36">
        <v>0.87424915603922859</v>
      </c>
      <c r="BH36" s="74" t="str">
        <v>no</v>
      </c>
      <c r="BS36">
        <v>9</v>
      </c>
      <c r="BT36">
        <v>5</v>
      </c>
      <c r="BU36">
        <v>6</v>
      </c>
      <c r="BV36">
        <v>41</v>
      </c>
      <c r="CH36">
        <v>9</v>
      </c>
      <c r="CI36">
        <v>5</v>
      </c>
      <c r="CJ36">
        <v>235</v>
      </c>
      <c r="CK36">
        <v>6</v>
      </c>
      <c r="CL36">
        <v>41</v>
      </c>
      <c r="DA36">
        <v>296</v>
      </c>
      <c r="DB36">
        <v>14</v>
      </c>
      <c r="DC36">
        <v>235</v>
      </c>
      <c r="DD36">
        <v>47</v>
      </c>
      <c r="DE36" s="165">
        <f t="shared" si="4"/>
        <v>4.72972972972973E-2</v>
      </c>
      <c r="DF36" s="165">
        <f t="shared" si="5"/>
        <v>0.79391891891891897</v>
      </c>
      <c r="DG36" s="165">
        <f t="shared" si="6"/>
        <v>0.15878378378378377</v>
      </c>
    </row>
    <row r="37" spans="1:111" x14ac:dyDescent="0.2">
      <c r="A37" t="s">
        <v>43</v>
      </c>
      <c r="B37" t="s">
        <v>221</v>
      </c>
      <c r="C37">
        <v>16</v>
      </c>
      <c r="D37">
        <v>24</v>
      </c>
      <c r="E37">
        <f t="shared" si="0"/>
        <v>40</v>
      </c>
      <c r="F37">
        <v>193</v>
      </c>
      <c r="G37">
        <f t="shared" si="1"/>
        <v>61</v>
      </c>
      <c r="H37">
        <v>19</v>
      </c>
      <c r="I37">
        <v>42</v>
      </c>
      <c r="J37">
        <f t="shared" si="2"/>
        <v>294</v>
      </c>
      <c r="L37">
        <v>40</v>
      </c>
      <c r="M37">
        <v>193</v>
      </c>
      <c r="N37">
        <v>61</v>
      </c>
      <c r="P37">
        <v>193</v>
      </c>
      <c r="Q37">
        <f t="shared" si="3"/>
        <v>101</v>
      </c>
      <c r="Y37" t="s">
        <v>212</v>
      </c>
      <c r="Z37">
        <v>185</v>
      </c>
      <c r="AA37">
        <v>185</v>
      </c>
      <c r="AJ37">
        <v>16</v>
      </c>
      <c r="AK37">
        <v>24</v>
      </c>
      <c r="AL37">
        <v>19</v>
      </c>
      <c r="AM37">
        <v>42</v>
      </c>
      <c r="AY37" s="73" t="str">
        <v>loss of both dubius alleles</v>
      </c>
      <c r="AZ37" s="73" t="str">
        <v>loss of one porrifolius allele</v>
      </c>
      <c r="BA37" s="73">
        <v>3</v>
      </c>
      <c r="BB37" s="73">
        <v>4</v>
      </c>
      <c r="BC37" s="73">
        <v>0.33333333333333304</v>
      </c>
      <c r="BD37" s="73">
        <v>0.59321625049004545</v>
      </c>
      <c r="BE37" s="73" t="str">
        <v/>
      </c>
      <c r="BF37" s="73" t="str">
        <v/>
      </c>
      <c r="BG37" s="73" t="str">
        <v/>
      </c>
      <c r="BH37" s="75" t="str">
        <v>no</v>
      </c>
      <c r="BS37">
        <v>16</v>
      </c>
      <c r="BT37">
        <v>24</v>
      </c>
      <c r="BU37">
        <v>19</v>
      </c>
      <c r="BV37">
        <v>42</v>
      </c>
      <c r="CH37">
        <v>16</v>
      </c>
      <c r="CI37">
        <v>24</v>
      </c>
      <c r="CJ37">
        <v>193</v>
      </c>
      <c r="CK37">
        <v>19</v>
      </c>
      <c r="CL37">
        <v>42</v>
      </c>
      <c r="DA37">
        <v>294</v>
      </c>
      <c r="DB37">
        <v>40</v>
      </c>
      <c r="DC37">
        <v>193</v>
      </c>
      <c r="DD37">
        <v>61</v>
      </c>
      <c r="DE37" s="165">
        <f t="shared" si="4"/>
        <v>0.1360544217687075</v>
      </c>
      <c r="DF37" s="165">
        <f t="shared" si="5"/>
        <v>0.65646258503401356</v>
      </c>
      <c r="DG37" s="165">
        <f t="shared" si="6"/>
        <v>0.20748299319727892</v>
      </c>
    </row>
    <row r="38" spans="1:111" x14ac:dyDescent="0.2">
      <c r="A38" t="s">
        <v>44</v>
      </c>
      <c r="B38" t="s">
        <v>222</v>
      </c>
      <c r="C38">
        <v>11</v>
      </c>
      <c r="D38">
        <v>3</v>
      </c>
      <c r="E38">
        <f t="shared" si="0"/>
        <v>14</v>
      </c>
      <c r="F38">
        <v>230</v>
      </c>
      <c r="G38">
        <f t="shared" si="1"/>
        <v>48</v>
      </c>
      <c r="H38">
        <v>8</v>
      </c>
      <c r="I38">
        <v>40</v>
      </c>
      <c r="J38">
        <f t="shared" si="2"/>
        <v>292</v>
      </c>
      <c r="L38">
        <v>14</v>
      </c>
      <c r="M38">
        <v>230</v>
      </c>
      <c r="N38">
        <v>48</v>
      </c>
      <c r="P38">
        <v>230</v>
      </c>
      <c r="Q38">
        <f t="shared" si="3"/>
        <v>62</v>
      </c>
      <c r="Y38" t="s">
        <v>214</v>
      </c>
      <c r="Z38" s="28">
        <v>0.55423478445027685</v>
      </c>
      <c r="AJ38">
        <v>11</v>
      </c>
      <c r="AK38">
        <v>3</v>
      </c>
      <c r="AL38">
        <v>8</v>
      </c>
      <c r="AM38">
        <v>40</v>
      </c>
      <c r="BS38">
        <v>11</v>
      </c>
      <c r="BT38">
        <v>3</v>
      </c>
      <c r="BU38">
        <v>8</v>
      </c>
      <c r="BV38">
        <v>40</v>
      </c>
      <c r="CH38">
        <v>11</v>
      </c>
      <c r="CI38">
        <v>3</v>
      </c>
      <c r="CJ38">
        <v>230</v>
      </c>
      <c r="CK38">
        <v>8</v>
      </c>
      <c r="CL38">
        <v>40</v>
      </c>
      <c r="DA38">
        <v>292</v>
      </c>
      <c r="DB38">
        <v>14</v>
      </c>
      <c r="DC38">
        <v>230</v>
      </c>
      <c r="DD38">
        <v>48</v>
      </c>
      <c r="DE38" s="165">
        <f t="shared" si="4"/>
        <v>4.7945205479452052E-2</v>
      </c>
      <c r="DF38" s="165">
        <f t="shared" si="5"/>
        <v>0.78767123287671237</v>
      </c>
      <c r="DG38" s="165">
        <f t="shared" si="6"/>
        <v>0.16438356164383561</v>
      </c>
    </row>
    <row r="39" spans="1:111" x14ac:dyDescent="0.2">
      <c r="A39" t="s">
        <v>45</v>
      </c>
      <c r="B39" t="s">
        <v>222</v>
      </c>
      <c r="C39">
        <v>15</v>
      </c>
      <c r="D39">
        <v>1</v>
      </c>
      <c r="E39">
        <f t="shared" si="0"/>
        <v>16</v>
      </c>
      <c r="F39">
        <v>240</v>
      </c>
      <c r="G39">
        <f t="shared" si="1"/>
        <v>40</v>
      </c>
      <c r="H39">
        <v>5</v>
      </c>
      <c r="I39">
        <v>35</v>
      </c>
      <c r="J39">
        <f t="shared" si="2"/>
        <v>296</v>
      </c>
      <c r="L39">
        <v>16</v>
      </c>
      <c r="M39">
        <v>240</v>
      </c>
      <c r="N39">
        <v>40</v>
      </c>
      <c r="P39">
        <v>240</v>
      </c>
      <c r="Q39">
        <f t="shared" si="3"/>
        <v>56</v>
      </c>
      <c r="Y39" t="s">
        <v>699</v>
      </c>
      <c r="Z39">
        <v>3.4506976799630884E-5</v>
      </c>
      <c r="AJ39">
        <v>15</v>
      </c>
      <c r="AK39">
        <v>1</v>
      </c>
      <c r="AL39">
        <v>5</v>
      </c>
      <c r="AM39">
        <v>35</v>
      </c>
      <c r="BS39">
        <v>15</v>
      </c>
      <c r="BT39">
        <v>1</v>
      </c>
      <c r="BU39">
        <v>5</v>
      </c>
      <c r="BV39">
        <v>35</v>
      </c>
      <c r="CH39">
        <v>15</v>
      </c>
      <c r="CI39">
        <v>1</v>
      </c>
      <c r="CJ39">
        <v>240</v>
      </c>
      <c r="CK39">
        <v>5</v>
      </c>
      <c r="CL39">
        <v>35</v>
      </c>
      <c r="DA39">
        <v>296</v>
      </c>
      <c r="DB39">
        <v>16</v>
      </c>
      <c r="DC39">
        <v>240</v>
      </c>
      <c r="DD39">
        <v>40</v>
      </c>
      <c r="DE39" s="165">
        <f t="shared" si="4"/>
        <v>5.4054054054054057E-2</v>
      </c>
      <c r="DF39" s="165">
        <f t="shared" si="5"/>
        <v>0.81081081081081086</v>
      </c>
      <c r="DG39" s="165">
        <f t="shared" si="6"/>
        <v>0.13513513513513514</v>
      </c>
    </row>
    <row r="40" spans="1:111" ht="17" thickBot="1" x14ac:dyDescent="0.25">
      <c r="A40" t="s">
        <v>46</v>
      </c>
      <c r="B40" t="s">
        <v>222</v>
      </c>
      <c r="C40">
        <v>7</v>
      </c>
      <c r="D40">
        <v>5</v>
      </c>
      <c r="E40">
        <f t="shared" si="0"/>
        <v>12</v>
      </c>
      <c r="F40">
        <v>241</v>
      </c>
      <c r="G40">
        <f t="shared" si="1"/>
        <v>42</v>
      </c>
      <c r="H40">
        <v>3</v>
      </c>
      <c r="I40">
        <v>39</v>
      </c>
      <c r="J40">
        <f t="shared" si="2"/>
        <v>295</v>
      </c>
      <c r="L40">
        <v>12</v>
      </c>
      <c r="M40">
        <v>241</v>
      </c>
      <c r="N40">
        <v>42</v>
      </c>
      <c r="P40">
        <v>241</v>
      </c>
      <c r="Q40">
        <f t="shared" si="3"/>
        <v>54</v>
      </c>
      <c r="Y40" s="7" t="s">
        <v>700</v>
      </c>
      <c r="Z40" s="7">
        <v>0.78467409237254782</v>
      </c>
      <c r="AA40" s="7"/>
      <c r="AJ40">
        <v>7</v>
      </c>
      <c r="AK40">
        <v>5</v>
      </c>
      <c r="AL40">
        <v>3</v>
      </c>
      <c r="AM40">
        <v>39</v>
      </c>
      <c r="BS40">
        <v>7</v>
      </c>
      <c r="BT40">
        <v>5</v>
      </c>
      <c r="BU40">
        <v>3</v>
      </c>
      <c r="BV40">
        <v>39</v>
      </c>
      <c r="CH40">
        <v>7</v>
      </c>
      <c r="CI40">
        <v>5</v>
      </c>
      <c r="CJ40">
        <v>241</v>
      </c>
      <c r="CK40">
        <v>3</v>
      </c>
      <c r="CL40">
        <v>39</v>
      </c>
      <c r="DA40">
        <v>295</v>
      </c>
      <c r="DB40">
        <v>12</v>
      </c>
      <c r="DC40">
        <v>241</v>
      </c>
      <c r="DD40">
        <v>42</v>
      </c>
      <c r="DE40" s="165">
        <f t="shared" si="4"/>
        <v>4.0677966101694912E-2</v>
      </c>
      <c r="DF40" s="165">
        <f t="shared" si="5"/>
        <v>0.81694915254237288</v>
      </c>
      <c r="DG40" s="165">
        <f t="shared" si="6"/>
        <v>0.14237288135593221</v>
      </c>
    </row>
    <row r="41" spans="1:111" x14ac:dyDescent="0.2">
      <c r="A41" t="s">
        <v>48</v>
      </c>
      <c r="B41" t="s">
        <v>222</v>
      </c>
      <c r="C41">
        <v>5</v>
      </c>
      <c r="D41">
        <v>4</v>
      </c>
      <c r="E41">
        <f t="shared" si="0"/>
        <v>9</v>
      </c>
      <c r="F41">
        <v>214</v>
      </c>
      <c r="G41">
        <f t="shared" si="1"/>
        <v>72</v>
      </c>
      <c r="H41">
        <v>25</v>
      </c>
      <c r="I41">
        <v>47</v>
      </c>
      <c r="J41">
        <f t="shared" si="2"/>
        <v>295</v>
      </c>
      <c r="L41">
        <v>9</v>
      </c>
      <c r="M41">
        <v>214</v>
      </c>
      <c r="N41">
        <v>72</v>
      </c>
      <c r="P41">
        <v>214</v>
      </c>
      <c r="Q41">
        <f t="shared" si="3"/>
        <v>81</v>
      </c>
      <c r="AJ41">
        <v>5</v>
      </c>
      <c r="AK41">
        <v>4</v>
      </c>
      <c r="AL41">
        <v>25</v>
      </c>
      <c r="AM41">
        <v>47</v>
      </c>
      <c r="BS41">
        <v>5</v>
      </c>
      <c r="BT41">
        <v>4</v>
      </c>
      <c r="BU41">
        <v>25</v>
      </c>
      <c r="BV41">
        <v>47</v>
      </c>
      <c r="CH41">
        <v>5</v>
      </c>
      <c r="CI41">
        <v>4</v>
      </c>
      <c r="CJ41">
        <v>214</v>
      </c>
      <c r="CK41">
        <v>25</v>
      </c>
      <c r="CL41">
        <v>47</v>
      </c>
      <c r="DA41">
        <v>295</v>
      </c>
      <c r="DB41">
        <v>9</v>
      </c>
      <c r="DC41">
        <v>214</v>
      </c>
      <c r="DD41">
        <v>72</v>
      </c>
      <c r="DE41" s="165">
        <f t="shared" si="4"/>
        <v>3.0508474576271188E-2</v>
      </c>
      <c r="DF41" s="165">
        <f t="shared" si="5"/>
        <v>0.72542372881355932</v>
      </c>
      <c r="DG41" s="165">
        <f t="shared" si="6"/>
        <v>0.2440677966101695</v>
      </c>
    </row>
    <row r="42" spans="1:111" x14ac:dyDescent="0.2">
      <c r="A42" t="s">
        <v>49</v>
      </c>
      <c r="B42" t="s">
        <v>222</v>
      </c>
      <c r="C42">
        <v>15</v>
      </c>
      <c r="D42">
        <v>5</v>
      </c>
      <c r="E42">
        <f t="shared" si="0"/>
        <v>20</v>
      </c>
      <c r="F42">
        <v>225</v>
      </c>
      <c r="G42">
        <f t="shared" si="1"/>
        <v>46</v>
      </c>
      <c r="H42">
        <v>4</v>
      </c>
      <c r="I42">
        <v>42</v>
      </c>
      <c r="J42">
        <f t="shared" si="2"/>
        <v>291</v>
      </c>
      <c r="L42">
        <v>20</v>
      </c>
      <c r="M42">
        <v>225</v>
      </c>
      <c r="N42">
        <v>46</v>
      </c>
      <c r="P42">
        <v>225</v>
      </c>
      <c r="Q42">
        <f t="shared" si="3"/>
        <v>66</v>
      </c>
      <c r="X42" s="67"/>
      <c r="AJ42">
        <v>15</v>
      </c>
      <c r="AK42">
        <v>5</v>
      </c>
      <c r="AL42">
        <v>4</v>
      </c>
      <c r="AM42">
        <v>42</v>
      </c>
      <c r="BS42">
        <v>15</v>
      </c>
      <c r="BT42">
        <v>5</v>
      </c>
      <c r="BU42">
        <v>4</v>
      </c>
      <c r="BV42">
        <v>42</v>
      </c>
      <c r="CH42">
        <v>15</v>
      </c>
      <c r="CI42">
        <v>5</v>
      </c>
      <c r="CJ42">
        <v>225</v>
      </c>
      <c r="CK42">
        <v>4</v>
      </c>
      <c r="CL42">
        <v>42</v>
      </c>
      <c r="DA42">
        <v>291</v>
      </c>
      <c r="DB42">
        <v>20</v>
      </c>
      <c r="DC42">
        <v>225</v>
      </c>
      <c r="DD42">
        <v>46</v>
      </c>
      <c r="DE42" s="165">
        <f t="shared" si="4"/>
        <v>6.8728522336769765E-2</v>
      </c>
      <c r="DF42" s="165">
        <f t="shared" si="5"/>
        <v>0.77319587628865982</v>
      </c>
      <c r="DG42" s="165">
        <f t="shared" si="6"/>
        <v>0.15807560137457044</v>
      </c>
    </row>
    <row r="43" spans="1:111" x14ac:dyDescent="0.2">
      <c r="A43" t="s">
        <v>50</v>
      </c>
      <c r="B43" t="s">
        <v>222</v>
      </c>
      <c r="C43">
        <v>38</v>
      </c>
      <c r="D43">
        <v>23</v>
      </c>
      <c r="E43">
        <f t="shared" si="0"/>
        <v>61</v>
      </c>
      <c r="F43">
        <v>195</v>
      </c>
      <c r="G43">
        <f t="shared" si="1"/>
        <v>40</v>
      </c>
      <c r="H43">
        <v>5</v>
      </c>
      <c r="I43">
        <v>35</v>
      </c>
      <c r="J43">
        <f t="shared" si="2"/>
        <v>296</v>
      </c>
      <c r="L43">
        <v>61</v>
      </c>
      <c r="M43">
        <v>195</v>
      </c>
      <c r="N43">
        <v>40</v>
      </c>
      <c r="P43">
        <v>195</v>
      </c>
      <c r="Q43">
        <f t="shared" si="3"/>
        <v>101</v>
      </c>
      <c r="AJ43">
        <v>38</v>
      </c>
      <c r="AK43">
        <v>23</v>
      </c>
      <c r="AL43">
        <v>5</v>
      </c>
      <c r="AM43">
        <v>35</v>
      </c>
      <c r="BS43">
        <v>38</v>
      </c>
      <c r="BT43">
        <v>23</v>
      </c>
      <c r="BU43">
        <v>5</v>
      </c>
      <c r="BV43">
        <v>35</v>
      </c>
      <c r="CH43">
        <v>38</v>
      </c>
      <c r="CI43">
        <v>23</v>
      </c>
      <c r="CJ43">
        <v>195</v>
      </c>
      <c r="CK43">
        <v>5</v>
      </c>
      <c r="CL43">
        <v>35</v>
      </c>
      <c r="DA43">
        <v>296</v>
      </c>
      <c r="DB43">
        <v>61</v>
      </c>
      <c r="DC43">
        <v>195</v>
      </c>
      <c r="DD43">
        <v>40</v>
      </c>
      <c r="DE43" s="165">
        <f t="shared" si="4"/>
        <v>0.20608108108108109</v>
      </c>
      <c r="DF43" s="165">
        <f t="shared" si="5"/>
        <v>0.65878378378378377</v>
      </c>
      <c r="DG43" s="165">
        <f t="shared" si="6"/>
        <v>0.13513513513513514</v>
      </c>
    </row>
    <row r="44" spans="1:111" x14ac:dyDescent="0.2">
      <c r="A44" t="s">
        <v>51</v>
      </c>
      <c r="B44" t="s">
        <v>222</v>
      </c>
      <c r="C44">
        <v>4</v>
      </c>
      <c r="D44">
        <v>5</v>
      </c>
      <c r="E44">
        <f t="shared" si="0"/>
        <v>9</v>
      </c>
      <c r="F44">
        <v>218</v>
      </c>
      <c r="G44">
        <f t="shared" si="1"/>
        <v>69</v>
      </c>
      <c r="H44">
        <v>28</v>
      </c>
      <c r="I44">
        <v>41</v>
      </c>
      <c r="J44">
        <f t="shared" si="2"/>
        <v>296</v>
      </c>
      <c r="L44">
        <v>9</v>
      </c>
      <c r="M44">
        <v>218</v>
      </c>
      <c r="N44">
        <v>69</v>
      </c>
      <c r="P44">
        <v>218</v>
      </c>
      <c r="Q44">
        <f t="shared" si="3"/>
        <v>78</v>
      </c>
      <c r="Y44" s="68" t="s">
        <v>757</v>
      </c>
      <c r="Z44" s="68"/>
      <c r="AA44" s="68"/>
      <c r="AJ44">
        <v>4</v>
      </c>
      <c r="AK44">
        <v>5</v>
      </c>
      <c r="AL44">
        <v>28</v>
      </c>
      <c r="AM44">
        <v>41</v>
      </c>
      <c r="AO44" s="67"/>
      <c r="AP44" s="67"/>
      <c r="AQ44" s="67"/>
      <c r="AR44" s="67"/>
      <c r="AS44" s="67"/>
      <c r="BS44">
        <v>4</v>
      </c>
      <c r="BT44">
        <v>5</v>
      </c>
      <c r="BU44">
        <v>28</v>
      </c>
      <c r="BV44">
        <v>41</v>
      </c>
      <c r="CH44">
        <v>4</v>
      </c>
      <c r="CI44">
        <v>5</v>
      </c>
      <c r="CJ44">
        <v>218</v>
      </c>
      <c r="CK44">
        <v>28</v>
      </c>
      <c r="CL44">
        <v>41</v>
      </c>
      <c r="DA44">
        <v>296</v>
      </c>
      <c r="DB44">
        <v>9</v>
      </c>
      <c r="DC44">
        <v>218</v>
      </c>
      <c r="DD44">
        <v>69</v>
      </c>
      <c r="DE44" s="165">
        <f t="shared" si="4"/>
        <v>3.0405405405405407E-2</v>
      </c>
      <c r="DF44" s="165">
        <f t="shared" si="5"/>
        <v>0.73648648648648651</v>
      </c>
      <c r="DG44" s="165">
        <f t="shared" si="6"/>
        <v>0.23310810810810811</v>
      </c>
    </row>
    <row r="45" spans="1:111" ht="17" thickBot="1" x14ac:dyDescent="0.25">
      <c r="A45" t="s">
        <v>52</v>
      </c>
      <c r="B45" t="s">
        <v>222</v>
      </c>
      <c r="C45">
        <v>9</v>
      </c>
      <c r="D45">
        <v>27</v>
      </c>
      <c r="E45">
        <f t="shared" si="0"/>
        <v>36</v>
      </c>
      <c r="F45">
        <v>205</v>
      </c>
      <c r="G45">
        <f t="shared" si="1"/>
        <v>54</v>
      </c>
      <c r="H45">
        <v>16</v>
      </c>
      <c r="I45">
        <v>38</v>
      </c>
      <c r="J45">
        <f t="shared" si="2"/>
        <v>295</v>
      </c>
      <c r="L45">
        <v>36</v>
      </c>
      <c r="M45">
        <v>205</v>
      </c>
      <c r="N45">
        <v>54</v>
      </c>
      <c r="P45">
        <v>205</v>
      </c>
      <c r="Q45">
        <f t="shared" si="3"/>
        <v>90</v>
      </c>
      <c r="AJ45">
        <v>9</v>
      </c>
      <c r="AK45">
        <v>27</v>
      </c>
      <c r="AL45">
        <v>16</v>
      </c>
      <c r="AM45">
        <v>38</v>
      </c>
      <c r="AY45" s="67"/>
      <c r="AZ45" s="67"/>
      <c r="BA45" s="67"/>
      <c r="BB45" s="67"/>
      <c r="BS45">
        <v>9</v>
      </c>
      <c r="BT45">
        <v>27</v>
      </c>
      <c r="BU45">
        <v>16</v>
      </c>
      <c r="BV45">
        <v>38</v>
      </c>
      <c r="CH45">
        <v>9</v>
      </c>
      <c r="CI45">
        <v>27</v>
      </c>
      <c r="CJ45">
        <v>205</v>
      </c>
      <c r="CK45">
        <v>16</v>
      </c>
      <c r="CL45">
        <v>38</v>
      </c>
      <c r="DA45">
        <v>295</v>
      </c>
      <c r="DB45">
        <v>36</v>
      </c>
      <c r="DC45">
        <v>205</v>
      </c>
      <c r="DD45">
        <v>54</v>
      </c>
      <c r="DE45" s="165">
        <f t="shared" si="4"/>
        <v>0.12203389830508475</v>
      </c>
      <c r="DF45" s="165">
        <f t="shared" si="5"/>
        <v>0.69491525423728817</v>
      </c>
      <c r="DG45" s="165">
        <f t="shared" si="6"/>
        <v>0.18305084745762712</v>
      </c>
    </row>
    <row r="46" spans="1:111" x14ac:dyDescent="0.2">
      <c r="A46" t="s">
        <v>53</v>
      </c>
      <c r="B46" t="s">
        <v>222</v>
      </c>
      <c r="C46">
        <v>4</v>
      </c>
      <c r="D46">
        <v>3</v>
      </c>
      <c r="E46">
        <f t="shared" si="0"/>
        <v>7</v>
      </c>
      <c r="F46">
        <v>238</v>
      </c>
      <c r="G46">
        <f t="shared" si="1"/>
        <v>50</v>
      </c>
      <c r="H46">
        <v>12</v>
      </c>
      <c r="I46">
        <v>38</v>
      </c>
      <c r="J46">
        <f t="shared" si="2"/>
        <v>295</v>
      </c>
      <c r="L46">
        <v>7</v>
      </c>
      <c r="M46">
        <v>238</v>
      </c>
      <c r="N46">
        <v>50</v>
      </c>
      <c r="P46">
        <v>238</v>
      </c>
      <c r="Q46">
        <f t="shared" si="3"/>
        <v>57</v>
      </c>
      <c r="Y46" s="8"/>
      <c r="Z46" s="8" t="s">
        <v>887</v>
      </c>
      <c r="AA46" s="8" t="s">
        <v>888</v>
      </c>
      <c r="AJ46">
        <v>4</v>
      </c>
      <c r="AK46">
        <v>3</v>
      </c>
      <c r="AL46">
        <v>12</v>
      </c>
      <c r="AM46">
        <v>38</v>
      </c>
      <c r="BS46">
        <v>4</v>
      </c>
      <c r="BT46">
        <v>3</v>
      </c>
      <c r="BU46">
        <v>12</v>
      </c>
      <c r="BV46">
        <v>38</v>
      </c>
      <c r="CH46">
        <v>4</v>
      </c>
      <c r="CI46">
        <v>3</v>
      </c>
      <c r="CJ46">
        <v>238</v>
      </c>
      <c r="CK46">
        <v>12</v>
      </c>
      <c r="CL46">
        <v>38</v>
      </c>
      <c r="DA46">
        <v>295</v>
      </c>
      <c r="DB46">
        <v>7</v>
      </c>
      <c r="DC46">
        <v>238</v>
      </c>
      <c r="DD46">
        <v>50</v>
      </c>
      <c r="DE46" s="165">
        <f t="shared" si="4"/>
        <v>2.3728813559322035E-2</v>
      </c>
      <c r="DF46" s="165">
        <f t="shared" si="5"/>
        <v>0.8067796610169492</v>
      </c>
      <c r="DG46" s="165">
        <f t="shared" si="6"/>
        <v>0.16949152542372881</v>
      </c>
    </row>
    <row r="47" spans="1:111" x14ac:dyDescent="0.2">
      <c r="A47" t="s">
        <v>54</v>
      </c>
      <c r="B47" t="s">
        <v>222</v>
      </c>
      <c r="C47">
        <v>4</v>
      </c>
      <c r="D47">
        <v>7</v>
      </c>
      <c r="E47">
        <f t="shared" si="0"/>
        <v>11</v>
      </c>
      <c r="F47">
        <v>238</v>
      </c>
      <c r="G47">
        <f t="shared" si="1"/>
        <v>47</v>
      </c>
      <c r="H47">
        <v>12</v>
      </c>
      <c r="I47">
        <v>35</v>
      </c>
      <c r="J47">
        <f t="shared" si="2"/>
        <v>296</v>
      </c>
      <c r="L47">
        <v>11</v>
      </c>
      <c r="M47">
        <v>238</v>
      </c>
      <c r="N47">
        <v>47</v>
      </c>
      <c r="P47">
        <v>238</v>
      </c>
      <c r="Q47">
        <f t="shared" si="3"/>
        <v>58</v>
      </c>
      <c r="Y47" t="s">
        <v>218</v>
      </c>
      <c r="Z47">
        <v>15.908602150537634</v>
      </c>
      <c r="AA47">
        <v>40.672043010752688</v>
      </c>
      <c r="AJ47">
        <v>4</v>
      </c>
      <c r="AK47">
        <v>7</v>
      </c>
      <c r="AL47">
        <v>12</v>
      </c>
      <c r="AM47">
        <v>35</v>
      </c>
      <c r="AO47" s="67"/>
      <c r="AP47" s="67"/>
      <c r="AQ47" s="67"/>
      <c r="AR47" s="67"/>
      <c r="AS47" s="67"/>
      <c r="AT47" s="67"/>
      <c r="AU47" s="67"/>
      <c r="AV47" s="67"/>
      <c r="AW47" s="67"/>
      <c r="BS47">
        <v>4</v>
      </c>
      <c r="BT47">
        <v>7</v>
      </c>
      <c r="BU47">
        <v>12</v>
      </c>
      <c r="BV47">
        <v>35</v>
      </c>
      <c r="CH47">
        <v>4</v>
      </c>
      <c r="CI47">
        <v>7</v>
      </c>
      <c r="CJ47">
        <v>238</v>
      </c>
      <c r="CK47">
        <v>12</v>
      </c>
      <c r="CL47">
        <v>35</v>
      </c>
      <c r="DA47">
        <v>296</v>
      </c>
      <c r="DB47">
        <v>11</v>
      </c>
      <c r="DC47">
        <v>238</v>
      </c>
      <c r="DD47">
        <v>47</v>
      </c>
      <c r="DE47" s="165">
        <f t="shared" si="4"/>
        <v>3.7162162162162164E-2</v>
      </c>
      <c r="DF47" s="165">
        <f t="shared" si="5"/>
        <v>0.80405405405405406</v>
      </c>
      <c r="DG47" s="165">
        <f t="shared" si="6"/>
        <v>0.15878378378378377</v>
      </c>
    </row>
    <row r="48" spans="1:111" x14ac:dyDescent="0.2">
      <c r="A48" t="s">
        <v>55</v>
      </c>
      <c r="B48" t="s">
        <v>223</v>
      </c>
      <c r="C48">
        <v>10</v>
      </c>
      <c r="D48">
        <v>9</v>
      </c>
      <c r="E48">
        <f t="shared" si="0"/>
        <v>19</v>
      </c>
      <c r="F48">
        <v>244</v>
      </c>
      <c r="G48">
        <f t="shared" si="1"/>
        <v>33</v>
      </c>
      <c r="H48">
        <v>2</v>
      </c>
      <c r="I48">
        <v>31</v>
      </c>
      <c r="J48">
        <f t="shared" si="2"/>
        <v>296</v>
      </c>
      <c r="L48">
        <v>19</v>
      </c>
      <c r="M48">
        <v>244</v>
      </c>
      <c r="N48">
        <v>33</v>
      </c>
      <c r="P48">
        <v>244</v>
      </c>
      <c r="Q48">
        <f t="shared" si="3"/>
        <v>52</v>
      </c>
      <c r="Y48" t="s">
        <v>208</v>
      </c>
      <c r="Z48">
        <v>97.272682359779125</v>
      </c>
      <c r="AA48">
        <v>175.50807904678877</v>
      </c>
      <c r="AJ48">
        <v>10</v>
      </c>
      <c r="AK48">
        <v>9</v>
      </c>
      <c r="AL48">
        <v>2</v>
      </c>
      <c r="AM48">
        <v>31</v>
      </c>
      <c r="BS48">
        <v>10</v>
      </c>
      <c r="BT48">
        <v>9</v>
      </c>
      <c r="BU48">
        <v>2</v>
      </c>
      <c r="BV48">
        <v>31</v>
      </c>
      <c r="CH48">
        <v>10</v>
      </c>
      <c r="CI48">
        <v>9</v>
      </c>
      <c r="CJ48">
        <v>244</v>
      </c>
      <c r="CK48">
        <v>2</v>
      </c>
      <c r="CL48">
        <v>31</v>
      </c>
      <c r="DA48">
        <v>296</v>
      </c>
      <c r="DB48">
        <v>19</v>
      </c>
      <c r="DC48">
        <v>244</v>
      </c>
      <c r="DD48">
        <v>33</v>
      </c>
      <c r="DE48" s="165">
        <f t="shared" si="4"/>
        <v>6.4189189189189186E-2</v>
      </c>
      <c r="DF48" s="165">
        <f t="shared" si="5"/>
        <v>0.82432432432432434</v>
      </c>
      <c r="DG48" s="165">
        <f t="shared" si="6"/>
        <v>0.11148648648648649</v>
      </c>
    </row>
    <row r="49" spans="1:111" x14ac:dyDescent="0.2">
      <c r="A49" t="s">
        <v>56</v>
      </c>
      <c r="B49" t="s">
        <v>223</v>
      </c>
      <c r="C49">
        <v>9</v>
      </c>
      <c r="D49">
        <v>9</v>
      </c>
      <c r="E49">
        <f t="shared" si="0"/>
        <v>18</v>
      </c>
      <c r="F49">
        <v>246</v>
      </c>
      <c r="G49">
        <f t="shared" si="1"/>
        <v>32</v>
      </c>
      <c r="H49">
        <v>1</v>
      </c>
      <c r="I49">
        <v>31</v>
      </c>
      <c r="J49">
        <f t="shared" si="2"/>
        <v>296</v>
      </c>
      <c r="L49">
        <v>18</v>
      </c>
      <c r="M49">
        <v>246</v>
      </c>
      <c r="N49">
        <v>32</v>
      </c>
      <c r="P49">
        <v>246</v>
      </c>
      <c r="Q49">
        <f t="shared" si="3"/>
        <v>50</v>
      </c>
      <c r="X49" s="67"/>
      <c r="Y49" t="s">
        <v>219</v>
      </c>
      <c r="Z49">
        <v>186</v>
      </c>
      <c r="AA49">
        <v>186</v>
      </c>
      <c r="AJ49">
        <v>9</v>
      </c>
      <c r="AK49">
        <v>9</v>
      </c>
      <c r="AL49">
        <v>1</v>
      </c>
      <c r="AM49">
        <v>31</v>
      </c>
      <c r="BS49">
        <v>9</v>
      </c>
      <c r="BT49">
        <v>9</v>
      </c>
      <c r="BU49">
        <v>1</v>
      </c>
      <c r="BV49">
        <v>31</v>
      </c>
      <c r="CH49">
        <v>9</v>
      </c>
      <c r="CI49">
        <v>9</v>
      </c>
      <c r="CJ49">
        <v>246</v>
      </c>
      <c r="CK49">
        <v>1</v>
      </c>
      <c r="CL49">
        <v>31</v>
      </c>
      <c r="DA49">
        <v>296</v>
      </c>
      <c r="DB49">
        <v>18</v>
      </c>
      <c r="DC49">
        <v>246</v>
      </c>
      <c r="DD49">
        <v>32</v>
      </c>
      <c r="DE49" s="165">
        <f t="shared" si="4"/>
        <v>6.0810810810810814E-2</v>
      </c>
      <c r="DF49" s="165">
        <f t="shared" si="5"/>
        <v>0.83108108108108103</v>
      </c>
      <c r="DG49" s="165">
        <f t="shared" si="6"/>
        <v>0.10810810810810811</v>
      </c>
    </row>
    <row r="50" spans="1:111" x14ac:dyDescent="0.2">
      <c r="A50" t="s">
        <v>57</v>
      </c>
      <c r="B50" t="s">
        <v>223</v>
      </c>
      <c r="C50">
        <v>21</v>
      </c>
      <c r="D50">
        <v>17</v>
      </c>
      <c r="E50">
        <f t="shared" si="0"/>
        <v>38</v>
      </c>
      <c r="F50">
        <v>220</v>
      </c>
      <c r="G50">
        <f t="shared" si="1"/>
        <v>35</v>
      </c>
      <c r="H50">
        <v>6</v>
      </c>
      <c r="I50">
        <v>29</v>
      </c>
      <c r="J50">
        <f t="shared" si="2"/>
        <v>293</v>
      </c>
      <c r="L50">
        <v>38</v>
      </c>
      <c r="M50">
        <v>220</v>
      </c>
      <c r="N50">
        <v>35</v>
      </c>
      <c r="P50">
        <v>220</v>
      </c>
      <c r="Q50">
        <f t="shared" si="3"/>
        <v>73</v>
      </c>
      <c r="Y50" t="s">
        <v>758</v>
      </c>
      <c r="Z50">
        <v>0.1257820085988923</v>
      </c>
      <c r="AJ50">
        <v>21</v>
      </c>
      <c r="AK50">
        <v>17</v>
      </c>
      <c r="AL50">
        <v>6</v>
      </c>
      <c r="AM50">
        <v>29</v>
      </c>
      <c r="BS50">
        <v>21</v>
      </c>
      <c r="BT50">
        <v>17</v>
      </c>
      <c r="BU50">
        <v>6</v>
      </c>
      <c r="BV50">
        <v>29</v>
      </c>
      <c r="CH50">
        <v>21</v>
      </c>
      <c r="CI50">
        <v>17</v>
      </c>
      <c r="CJ50">
        <v>220</v>
      </c>
      <c r="CK50">
        <v>6</v>
      </c>
      <c r="CL50">
        <v>29</v>
      </c>
      <c r="DA50">
        <v>293</v>
      </c>
      <c r="DB50">
        <v>38</v>
      </c>
      <c r="DC50">
        <v>220</v>
      </c>
      <c r="DD50">
        <v>35</v>
      </c>
      <c r="DE50" s="165">
        <f t="shared" si="4"/>
        <v>0.12969283276450511</v>
      </c>
      <c r="DF50" s="165">
        <f t="shared" si="5"/>
        <v>0.75085324232081907</v>
      </c>
      <c r="DG50" s="165">
        <f t="shared" si="6"/>
        <v>0.11945392491467577</v>
      </c>
    </row>
    <row r="51" spans="1:111" x14ac:dyDescent="0.2">
      <c r="A51" t="s">
        <v>58</v>
      </c>
      <c r="B51" t="s">
        <v>223</v>
      </c>
      <c r="C51">
        <v>19</v>
      </c>
      <c r="D51">
        <v>22</v>
      </c>
      <c r="E51">
        <f t="shared" si="0"/>
        <v>41</v>
      </c>
      <c r="F51">
        <v>202</v>
      </c>
      <c r="G51">
        <f t="shared" si="1"/>
        <v>50</v>
      </c>
      <c r="H51">
        <v>18</v>
      </c>
      <c r="I51">
        <v>32</v>
      </c>
      <c r="J51">
        <f t="shared" si="2"/>
        <v>293</v>
      </c>
      <c r="L51">
        <v>41</v>
      </c>
      <c r="M51">
        <v>202</v>
      </c>
      <c r="N51">
        <v>50</v>
      </c>
      <c r="P51">
        <v>202</v>
      </c>
      <c r="Q51">
        <f t="shared" si="3"/>
        <v>91</v>
      </c>
      <c r="Y51" t="s">
        <v>226</v>
      </c>
      <c r="Z51">
        <v>0</v>
      </c>
      <c r="AJ51">
        <v>19</v>
      </c>
      <c r="AK51">
        <v>22</v>
      </c>
      <c r="AL51">
        <v>18</v>
      </c>
      <c r="AM51">
        <v>32</v>
      </c>
      <c r="BD51" s="74"/>
      <c r="BS51">
        <v>19</v>
      </c>
      <c r="BT51">
        <v>22</v>
      </c>
      <c r="BU51">
        <v>18</v>
      </c>
      <c r="BV51">
        <v>32</v>
      </c>
      <c r="CH51">
        <v>19</v>
      </c>
      <c r="CI51">
        <v>22</v>
      </c>
      <c r="CJ51">
        <v>202</v>
      </c>
      <c r="CK51">
        <v>18</v>
      </c>
      <c r="CL51">
        <v>32</v>
      </c>
      <c r="DA51">
        <v>293</v>
      </c>
      <c r="DB51">
        <v>41</v>
      </c>
      <c r="DC51">
        <v>202</v>
      </c>
      <c r="DD51">
        <v>50</v>
      </c>
      <c r="DE51" s="165">
        <f t="shared" si="4"/>
        <v>0.13993174061433447</v>
      </c>
      <c r="DF51" s="165">
        <f t="shared" si="5"/>
        <v>0.68941979522184305</v>
      </c>
      <c r="DG51" s="165">
        <f t="shared" si="6"/>
        <v>0.17064846416382254</v>
      </c>
    </row>
    <row r="52" spans="1:111" x14ac:dyDescent="0.2">
      <c r="A52" t="s">
        <v>59</v>
      </c>
      <c r="B52" t="s">
        <v>223</v>
      </c>
      <c r="C52">
        <v>13</v>
      </c>
      <c r="D52">
        <v>2</v>
      </c>
      <c r="E52">
        <f t="shared" si="0"/>
        <v>15</v>
      </c>
      <c r="F52">
        <v>246</v>
      </c>
      <c r="G52">
        <f t="shared" si="1"/>
        <v>34</v>
      </c>
      <c r="H52">
        <v>3</v>
      </c>
      <c r="I52">
        <v>31</v>
      </c>
      <c r="J52">
        <f t="shared" si="2"/>
        <v>295</v>
      </c>
      <c r="L52">
        <v>15</v>
      </c>
      <c r="M52">
        <v>246</v>
      </c>
      <c r="N52">
        <v>34</v>
      </c>
      <c r="P52">
        <v>246</v>
      </c>
      <c r="Q52">
        <f t="shared" si="3"/>
        <v>49</v>
      </c>
      <c r="Y52" t="s">
        <v>212</v>
      </c>
      <c r="Z52">
        <v>185</v>
      </c>
      <c r="AJ52">
        <v>13</v>
      </c>
      <c r="AK52">
        <v>2</v>
      </c>
      <c r="AL52">
        <v>3</v>
      </c>
      <c r="AM52">
        <v>31</v>
      </c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S52">
        <v>13</v>
      </c>
      <c r="BT52">
        <v>2</v>
      </c>
      <c r="BU52">
        <v>3</v>
      </c>
      <c r="BV52">
        <v>31</v>
      </c>
      <c r="CH52">
        <v>13</v>
      </c>
      <c r="CI52">
        <v>2</v>
      </c>
      <c r="CJ52">
        <v>246</v>
      </c>
      <c r="CK52">
        <v>3</v>
      </c>
      <c r="CL52">
        <v>31</v>
      </c>
      <c r="DA52">
        <v>295</v>
      </c>
      <c r="DB52">
        <v>15</v>
      </c>
      <c r="DC52">
        <v>246</v>
      </c>
      <c r="DD52">
        <v>34</v>
      </c>
      <c r="DE52" s="165">
        <f t="shared" si="4"/>
        <v>5.0847457627118647E-2</v>
      </c>
      <c r="DF52" s="165">
        <f t="shared" si="5"/>
        <v>0.83389830508474572</v>
      </c>
      <c r="DG52" s="165">
        <f t="shared" si="6"/>
        <v>0.11525423728813559</v>
      </c>
    </row>
    <row r="53" spans="1:111" x14ac:dyDescent="0.2">
      <c r="A53" t="s">
        <v>60</v>
      </c>
      <c r="B53" t="s">
        <v>223</v>
      </c>
      <c r="C53">
        <v>10</v>
      </c>
      <c r="D53">
        <v>11</v>
      </c>
      <c r="E53">
        <f t="shared" si="0"/>
        <v>21</v>
      </c>
      <c r="F53">
        <v>239</v>
      </c>
      <c r="G53">
        <f t="shared" si="1"/>
        <v>35</v>
      </c>
      <c r="H53">
        <v>3</v>
      </c>
      <c r="I53">
        <v>32</v>
      </c>
      <c r="J53">
        <f t="shared" si="2"/>
        <v>295</v>
      </c>
      <c r="L53">
        <v>21</v>
      </c>
      <c r="M53">
        <v>239</v>
      </c>
      <c r="N53">
        <v>35</v>
      </c>
      <c r="P53">
        <v>239</v>
      </c>
      <c r="Q53">
        <f t="shared" si="3"/>
        <v>56</v>
      </c>
      <c r="Y53" t="s">
        <v>227</v>
      </c>
      <c r="Z53">
        <v>-21.804297808901858</v>
      </c>
      <c r="AJ53">
        <v>10</v>
      </c>
      <c r="AK53">
        <v>11</v>
      </c>
      <c r="AL53">
        <v>3</v>
      </c>
      <c r="AM53">
        <v>32</v>
      </c>
      <c r="BH53" s="74"/>
      <c r="BS53">
        <v>10</v>
      </c>
      <c r="BT53">
        <v>11</v>
      </c>
      <c r="BU53">
        <v>3</v>
      </c>
      <c r="BV53">
        <v>32</v>
      </c>
      <c r="CH53">
        <v>10</v>
      </c>
      <c r="CI53">
        <v>11</v>
      </c>
      <c r="CJ53">
        <v>239</v>
      </c>
      <c r="CK53">
        <v>3</v>
      </c>
      <c r="CL53">
        <v>32</v>
      </c>
      <c r="DA53">
        <v>295</v>
      </c>
      <c r="DB53">
        <v>21</v>
      </c>
      <c r="DC53">
        <v>239</v>
      </c>
      <c r="DD53">
        <v>35</v>
      </c>
      <c r="DE53" s="165">
        <f t="shared" si="4"/>
        <v>7.1186440677966104E-2</v>
      </c>
      <c r="DF53" s="165">
        <f t="shared" si="5"/>
        <v>0.81016949152542372</v>
      </c>
      <c r="DG53" s="165">
        <f t="shared" si="6"/>
        <v>0.11864406779661017</v>
      </c>
    </row>
    <row r="54" spans="1:111" x14ac:dyDescent="0.2">
      <c r="A54" t="s">
        <v>61</v>
      </c>
      <c r="B54" t="s">
        <v>223</v>
      </c>
      <c r="C54">
        <v>10</v>
      </c>
      <c r="D54">
        <v>2</v>
      </c>
      <c r="E54">
        <f t="shared" si="0"/>
        <v>12</v>
      </c>
      <c r="F54">
        <v>247</v>
      </c>
      <c r="G54">
        <f t="shared" si="1"/>
        <v>37</v>
      </c>
      <c r="H54">
        <v>5</v>
      </c>
      <c r="I54">
        <v>32</v>
      </c>
      <c r="J54">
        <f t="shared" si="2"/>
        <v>296</v>
      </c>
      <c r="L54">
        <v>12</v>
      </c>
      <c r="M54">
        <v>247</v>
      </c>
      <c r="N54">
        <v>37</v>
      </c>
      <c r="P54">
        <v>247</v>
      </c>
      <c r="Q54">
        <f t="shared" si="3"/>
        <v>49</v>
      </c>
      <c r="Y54" t="s">
        <v>228</v>
      </c>
      <c r="Z54">
        <v>2.6107972870554333E-53</v>
      </c>
      <c r="AJ54">
        <v>10</v>
      </c>
      <c r="AK54">
        <v>2</v>
      </c>
      <c r="AL54">
        <v>5</v>
      </c>
      <c r="AM54">
        <v>32</v>
      </c>
      <c r="AO54" s="67"/>
      <c r="AP54" s="67"/>
      <c r="AQ54" s="67"/>
      <c r="AR54" s="67"/>
      <c r="AS54" s="67"/>
      <c r="AT54" s="67"/>
      <c r="AU54" s="67"/>
      <c r="AV54" s="67"/>
      <c r="AW54" s="67"/>
      <c r="BH54" s="74"/>
      <c r="BS54">
        <v>10</v>
      </c>
      <c r="BT54">
        <v>2</v>
      </c>
      <c r="BU54">
        <v>5</v>
      </c>
      <c r="BV54">
        <v>32</v>
      </c>
      <c r="CH54">
        <v>10</v>
      </c>
      <c r="CI54">
        <v>2</v>
      </c>
      <c r="CJ54">
        <v>247</v>
      </c>
      <c r="CK54">
        <v>5</v>
      </c>
      <c r="CL54">
        <v>32</v>
      </c>
      <c r="DA54">
        <v>296</v>
      </c>
      <c r="DB54">
        <v>12</v>
      </c>
      <c r="DC54">
        <v>247</v>
      </c>
      <c r="DD54">
        <v>37</v>
      </c>
      <c r="DE54" s="165">
        <f t="shared" si="4"/>
        <v>4.0540540540540543E-2</v>
      </c>
      <c r="DF54" s="165">
        <f t="shared" si="5"/>
        <v>0.83445945945945943</v>
      </c>
      <c r="DG54" s="165">
        <f t="shared" si="6"/>
        <v>0.125</v>
      </c>
    </row>
    <row r="55" spans="1:111" x14ac:dyDescent="0.2">
      <c r="A55" t="s">
        <v>62</v>
      </c>
      <c r="B55" t="s">
        <v>223</v>
      </c>
      <c r="C55">
        <v>21</v>
      </c>
      <c r="D55">
        <v>4</v>
      </c>
      <c r="E55">
        <f t="shared" si="0"/>
        <v>25</v>
      </c>
      <c r="F55">
        <v>240</v>
      </c>
      <c r="G55">
        <f t="shared" si="1"/>
        <v>31</v>
      </c>
      <c r="H55">
        <v>1</v>
      </c>
      <c r="I55">
        <v>30</v>
      </c>
      <c r="J55">
        <f t="shared" si="2"/>
        <v>296</v>
      </c>
      <c r="L55">
        <v>25</v>
      </c>
      <c r="M55">
        <v>240</v>
      </c>
      <c r="N55">
        <v>31</v>
      </c>
      <c r="P55">
        <v>240</v>
      </c>
      <c r="Q55">
        <f t="shared" si="3"/>
        <v>56</v>
      </c>
      <c r="Y55" t="s">
        <v>229</v>
      </c>
      <c r="Z55">
        <v>1.6531318686319261</v>
      </c>
      <c r="AJ55">
        <v>21</v>
      </c>
      <c r="AK55">
        <v>4</v>
      </c>
      <c r="AL55">
        <v>1</v>
      </c>
      <c r="AM55">
        <v>30</v>
      </c>
      <c r="BH55" s="74"/>
      <c r="BS55">
        <v>21</v>
      </c>
      <c r="BT55">
        <v>4</v>
      </c>
      <c r="BU55">
        <v>1</v>
      </c>
      <c r="BV55">
        <v>30</v>
      </c>
      <c r="CH55">
        <v>21</v>
      </c>
      <c r="CI55">
        <v>4</v>
      </c>
      <c r="CJ55">
        <v>240</v>
      </c>
      <c r="CK55">
        <v>1</v>
      </c>
      <c r="CL55">
        <v>30</v>
      </c>
      <c r="DA55">
        <v>296</v>
      </c>
      <c r="DB55">
        <v>25</v>
      </c>
      <c r="DC55">
        <v>240</v>
      </c>
      <c r="DD55">
        <v>31</v>
      </c>
      <c r="DE55" s="165">
        <f t="shared" si="4"/>
        <v>8.4459459459459457E-2</v>
      </c>
      <c r="DF55" s="165">
        <f t="shared" si="5"/>
        <v>0.81081081081081086</v>
      </c>
      <c r="DG55" s="165">
        <f t="shared" si="6"/>
        <v>0.10472972972972973</v>
      </c>
    </row>
    <row r="56" spans="1:111" x14ac:dyDescent="0.2">
      <c r="A56" t="s">
        <v>63</v>
      </c>
      <c r="B56" t="s">
        <v>223</v>
      </c>
      <c r="C56">
        <v>10</v>
      </c>
      <c r="D56">
        <v>2</v>
      </c>
      <c r="E56">
        <f t="shared" si="0"/>
        <v>12</v>
      </c>
      <c r="F56">
        <v>223</v>
      </c>
      <c r="G56">
        <f t="shared" si="1"/>
        <v>59</v>
      </c>
      <c r="H56">
        <v>4</v>
      </c>
      <c r="I56">
        <v>55</v>
      </c>
      <c r="J56">
        <f t="shared" si="2"/>
        <v>294</v>
      </c>
      <c r="L56">
        <v>12</v>
      </c>
      <c r="M56">
        <v>223</v>
      </c>
      <c r="N56">
        <v>59</v>
      </c>
      <c r="P56">
        <v>223</v>
      </c>
      <c r="Q56">
        <f t="shared" si="3"/>
        <v>71</v>
      </c>
      <c r="Y56" s="28" t="s">
        <v>230</v>
      </c>
      <c r="Z56" s="28">
        <v>5.2215945741108667E-53</v>
      </c>
      <c r="AJ56">
        <v>10</v>
      </c>
      <c r="AK56">
        <v>2</v>
      </c>
      <c r="AL56">
        <v>4</v>
      </c>
      <c r="AM56">
        <v>55</v>
      </c>
      <c r="BH56" s="74"/>
      <c r="BS56">
        <v>10</v>
      </c>
      <c r="BT56">
        <v>2</v>
      </c>
      <c r="BU56">
        <v>4</v>
      </c>
      <c r="BV56">
        <v>55</v>
      </c>
      <c r="CH56">
        <v>10</v>
      </c>
      <c r="CI56">
        <v>2</v>
      </c>
      <c r="CJ56">
        <v>223</v>
      </c>
      <c r="CK56">
        <v>4</v>
      </c>
      <c r="CL56">
        <v>55</v>
      </c>
      <c r="DA56">
        <v>294</v>
      </c>
      <c r="DB56">
        <v>12</v>
      </c>
      <c r="DC56">
        <v>223</v>
      </c>
      <c r="DD56">
        <v>59</v>
      </c>
      <c r="DE56" s="165">
        <f t="shared" si="4"/>
        <v>4.0816326530612242E-2</v>
      </c>
      <c r="DF56" s="165">
        <f t="shared" si="5"/>
        <v>0.75850340136054417</v>
      </c>
      <c r="DG56" s="165">
        <f t="shared" si="6"/>
        <v>0.20068027210884354</v>
      </c>
    </row>
    <row r="57" spans="1:111" ht="17" thickBot="1" x14ac:dyDescent="0.25">
      <c r="A57" t="s">
        <v>64</v>
      </c>
      <c r="B57" t="s">
        <v>223</v>
      </c>
      <c r="C57">
        <v>12</v>
      </c>
      <c r="D57">
        <v>29</v>
      </c>
      <c r="E57">
        <f t="shared" si="0"/>
        <v>41</v>
      </c>
      <c r="F57">
        <v>222</v>
      </c>
      <c r="G57">
        <f t="shared" si="1"/>
        <v>33</v>
      </c>
      <c r="H57">
        <v>3</v>
      </c>
      <c r="I57">
        <v>30</v>
      </c>
      <c r="J57">
        <f t="shared" si="2"/>
        <v>296</v>
      </c>
      <c r="L57">
        <v>41</v>
      </c>
      <c r="M57">
        <v>222</v>
      </c>
      <c r="N57">
        <v>33</v>
      </c>
      <c r="P57">
        <v>222</v>
      </c>
      <c r="Q57">
        <f t="shared" si="3"/>
        <v>74</v>
      </c>
      <c r="Y57" s="7" t="s">
        <v>231</v>
      </c>
      <c r="Z57" s="7">
        <v>1.972869946210895</v>
      </c>
      <c r="AA57" s="7"/>
      <c r="AJ57">
        <v>12</v>
      </c>
      <c r="AK57">
        <v>29</v>
      </c>
      <c r="AL57">
        <v>3</v>
      </c>
      <c r="AM57">
        <v>30</v>
      </c>
      <c r="BH57" s="74"/>
      <c r="BS57">
        <v>12</v>
      </c>
      <c r="BT57">
        <v>29</v>
      </c>
      <c r="BU57">
        <v>3</v>
      </c>
      <c r="BV57">
        <v>30</v>
      </c>
      <c r="CH57">
        <v>12</v>
      </c>
      <c r="CI57">
        <v>29</v>
      </c>
      <c r="CJ57">
        <v>222</v>
      </c>
      <c r="CK57">
        <v>3</v>
      </c>
      <c r="CL57">
        <v>30</v>
      </c>
      <c r="DA57">
        <v>296</v>
      </c>
      <c r="DB57">
        <v>41</v>
      </c>
      <c r="DC57">
        <v>222</v>
      </c>
      <c r="DD57">
        <v>33</v>
      </c>
      <c r="DE57" s="165">
        <f t="shared" si="4"/>
        <v>0.13851351351351351</v>
      </c>
      <c r="DF57" s="165">
        <f t="shared" si="5"/>
        <v>0.75</v>
      </c>
      <c r="DG57" s="165">
        <f t="shared" si="6"/>
        <v>0.11148648648648649</v>
      </c>
    </row>
    <row r="58" spans="1:111" x14ac:dyDescent="0.2">
      <c r="A58" t="s">
        <v>65</v>
      </c>
      <c r="B58" t="s">
        <v>223</v>
      </c>
      <c r="C58">
        <v>8</v>
      </c>
      <c r="D58">
        <v>8</v>
      </c>
      <c r="E58">
        <f t="shared" si="0"/>
        <v>16</v>
      </c>
      <c r="F58">
        <v>243</v>
      </c>
      <c r="G58">
        <f t="shared" si="1"/>
        <v>36</v>
      </c>
      <c r="H58">
        <v>3</v>
      </c>
      <c r="I58">
        <v>33</v>
      </c>
      <c r="J58">
        <f t="shared" si="2"/>
        <v>295</v>
      </c>
      <c r="L58">
        <v>16</v>
      </c>
      <c r="M58">
        <v>243</v>
      </c>
      <c r="N58">
        <v>36</v>
      </c>
      <c r="P58">
        <v>243</v>
      </c>
      <c r="Q58">
        <f t="shared" si="3"/>
        <v>52</v>
      </c>
      <c r="AJ58">
        <v>8</v>
      </c>
      <c r="AK58">
        <v>8</v>
      </c>
      <c r="AL58">
        <v>3</v>
      </c>
      <c r="AM58">
        <v>33</v>
      </c>
      <c r="BH58" s="74"/>
      <c r="BS58">
        <v>8</v>
      </c>
      <c r="BT58">
        <v>8</v>
      </c>
      <c r="BU58">
        <v>3</v>
      </c>
      <c r="BV58">
        <v>33</v>
      </c>
      <c r="CH58">
        <v>8</v>
      </c>
      <c r="CI58">
        <v>8</v>
      </c>
      <c r="CJ58">
        <v>243</v>
      </c>
      <c r="CK58">
        <v>3</v>
      </c>
      <c r="CL58">
        <v>33</v>
      </c>
      <c r="DA58">
        <v>295</v>
      </c>
      <c r="DB58">
        <v>16</v>
      </c>
      <c r="DC58">
        <v>243</v>
      </c>
      <c r="DD58">
        <v>36</v>
      </c>
      <c r="DE58" s="165">
        <f t="shared" si="4"/>
        <v>5.4237288135593219E-2</v>
      </c>
      <c r="DF58" s="165">
        <f t="shared" si="5"/>
        <v>0.82372881355932204</v>
      </c>
      <c r="DG58" s="165">
        <f t="shared" si="6"/>
        <v>0.12203389830508475</v>
      </c>
    </row>
    <row r="59" spans="1:111" x14ac:dyDescent="0.2">
      <c r="A59" t="s">
        <v>66</v>
      </c>
      <c r="B59" t="s">
        <v>223</v>
      </c>
      <c r="C59">
        <v>12</v>
      </c>
      <c r="D59">
        <v>4</v>
      </c>
      <c r="E59">
        <f t="shared" si="0"/>
        <v>16</v>
      </c>
      <c r="F59">
        <v>241</v>
      </c>
      <c r="G59">
        <f t="shared" si="1"/>
        <v>38</v>
      </c>
      <c r="H59">
        <v>8</v>
      </c>
      <c r="I59">
        <v>30</v>
      </c>
      <c r="J59">
        <f t="shared" si="2"/>
        <v>295</v>
      </c>
      <c r="L59">
        <v>16</v>
      </c>
      <c r="M59">
        <v>241</v>
      </c>
      <c r="N59">
        <v>38</v>
      </c>
      <c r="P59">
        <v>241</v>
      </c>
      <c r="Q59">
        <f t="shared" si="3"/>
        <v>54</v>
      </c>
      <c r="AJ59">
        <v>12</v>
      </c>
      <c r="AK59">
        <v>4</v>
      </c>
      <c r="AL59">
        <v>8</v>
      </c>
      <c r="AM59">
        <v>30</v>
      </c>
      <c r="BS59">
        <v>12</v>
      </c>
      <c r="BT59">
        <v>4</v>
      </c>
      <c r="BU59">
        <v>8</v>
      </c>
      <c r="BV59">
        <v>30</v>
      </c>
      <c r="CH59">
        <v>12</v>
      </c>
      <c r="CI59">
        <v>4</v>
      </c>
      <c r="CJ59">
        <v>241</v>
      </c>
      <c r="CK59">
        <v>8</v>
      </c>
      <c r="CL59">
        <v>30</v>
      </c>
      <c r="DA59">
        <v>295</v>
      </c>
      <c r="DB59">
        <v>16</v>
      </c>
      <c r="DC59">
        <v>241</v>
      </c>
      <c r="DD59">
        <v>38</v>
      </c>
      <c r="DE59" s="165">
        <f t="shared" si="4"/>
        <v>5.4237288135593219E-2</v>
      </c>
      <c r="DF59" s="165">
        <f t="shared" si="5"/>
        <v>0.81694915254237288</v>
      </c>
      <c r="DG59" s="165">
        <f t="shared" si="6"/>
        <v>0.12881355932203389</v>
      </c>
    </row>
    <row r="60" spans="1:111" x14ac:dyDescent="0.2">
      <c r="A60" t="s">
        <v>68</v>
      </c>
      <c r="B60" t="s">
        <v>224</v>
      </c>
      <c r="C60">
        <v>8</v>
      </c>
      <c r="D60">
        <v>4</v>
      </c>
      <c r="E60">
        <f t="shared" si="0"/>
        <v>12</v>
      </c>
      <c r="F60">
        <v>250</v>
      </c>
      <c r="G60">
        <f t="shared" si="1"/>
        <v>34</v>
      </c>
      <c r="H60">
        <v>3</v>
      </c>
      <c r="I60">
        <v>31</v>
      </c>
      <c r="J60">
        <f t="shared" si="2"/>
        <v>296</v>
      </c>
      <c r="L60">
        <v>12</v>
      </c>
      <c r="M60">
        <v>250</v>
      </c>
      <c r="N60">
        <v>34</v>
      </c>
      <c r="P60">
        <v>250</v>
      </c>
      <c r="Q60">
        <f t="shared" si="3"/>
        <v>46</v>
      </c>
      <c r="AJ60">
        <v>8</v>
      </c>
      <c r="AK60">
        <v>4</v>
      </c>
      <c r="AL60">
        <v>3</v>
      </c>
      <c r="AM60">
        <v>31</v>
      </c>
      <c r="BS60">
        <v>8</v>
      </c>
      <c r="BT60">
        <v>4</v>
      </c>
      <c r="BU60">
        <v>3</v>
      </c>
      <c r="BV60">
        <v>31</v>
      </c>
      <c r="CH60">
        <v>8</v>
      </c>
      <c r="CI60">
        <v>4</v>
      </c>
      <c r="CJ60">
        <v>250</v>
      </c>
      <c r="CK60">
        <v>3</v>
      </c>
      <c r="CL60">
        <v>31</v>
      </c>
      <c r="DA60">
        <v>296</v>
      </c>
      <c r="DB60">
        <v>12</v>
      </c>
      <c r="DC60">
        <v>250</v>
      </c>
      <c r="DD60">
        <v>34</v>
      </c>
      <c r="DE60" s="165">
        <f t="shared" si="4"/>
        <v>4.0540540540540543E-2</v>
      </c>
      <c r="DF60" s="165">
        <f t="shared" si="5"/>
        <v>0.84459459459459463</v>
      </c>
      <c r="DG60" s="165">
        <f t="shared" si="6"/>
        <v>0.11486486486486487</v>
      </c>
    </row>
    <row r="61" spans="1:111" x14ac:dyDescent="0.2">
      <c r="A61" t="s">
        <v>69</v>
      </c>
      <c r="B61" t="s">
        <v>224</v>
      </c>
      <c r="C61">
        <v>11</v>
      </c>
      <c r="D61">
        <v>2</v>
      </c>
      <c r="E61">
        <f t="shared" si="0"/>
        <v>13</v>
      </c>
      <c r="F61">
        <v>250</v>
      </c>
      <c r="G61">
        <f t="shared" si="1"/>
        <v>32</v>
      </c>
      <c r="H61">
        <v>1</v>
      </c>
      <c r="I61">
        <v>31</v>
      </c>
      <c r="J61">
        <f t="shared" si="2"/>
        <v>295</v>
      </c>
      <c r="L61">
        <v>13</v>
      </c>
      <c r="M61">
        <v>250</v>
      </c>
      <c r="N61">
        <v>32</v>
      </c>
      <c r="P61">
        <v>250</v>
      </c>
      <c r="Q61">
        <f t="shared" si="3"/>
        <v>45</v>
      </c>
      <c r="AJ61">
        <v>11</v>
      </c>
      <c r="AK61">
        <v>2</v>
      </c>
      <c r="AL61">
        <v>1</v>
      </c>
      <c r="AM61">
        <v>31</v>
      </c>
      <c r="BS61">
        <v>11</v>
      </c>
      <c r="BT61">
        <v>2</v>
      </c>
      <c r="BU61">
        <v>1</v>
      </c>
      <c r="BV61">
        <v>31</v>
      </c>
      <c r="CH61">
        <v>11</v>
      </c>
      <c r="CI61">
        <v>2</v>
      </c>
      <c r="CJ61">
        <v>250</v>
      </c>
      <c r="CK61">
        <v>1</v>
      </c>
      <c r="CL61">
        <v>31</v>
      </c>
      <c r="DA61">
        <v>295</v>
      </c>
      <c r="DB61">
        <v>13</v>
      </c>
      <c r="DC61">
        <v>250</v>
      </c>
      <c r="DD61">
        <v>32</v>
      </c>
      <c r="DE61" s="165">
        <f t="shared" si="4"/>
        <v>4.4067796610169491E-2</v>
      </c>
      <c r="DF61" s="165">
        <f t="shared" si="5"/>
        <v>0.84745762711864403</v>
      </c>
      <c r="DG61" s="165">
        <f t="shared" si="6"/>
        <v>0.10847457627118644</v>
      </c>
    </row>
    <row r="62" spans="1:111" x14ac:dyDescent="0.2">
      <c r="A62" t="s">
        <v>70</v>
      </c>
      <c r="B62" t="s">
        <v>224</v>
      </c>
      <c r="C62">
        <v>9</v>
      </c>
      <c r="D62">
        <v>4</v>
      </c>
      <c r="E62">
        <f t="shared" si="0"/>
        <v>13</v>
      </c>
      <c r="F62">
        <v>242</v>
      </c>
      <c r="G62">
        <f t="shared" si="1"/>
        <v>41</v>
      </c>
      <c r="H62">
        <v>1</v>
      </c>
      <c r="I62">
        <v>40</v>
      </c>
      <c r="J62">
        <f t="shared" si="2"/>
        <v>296</v>
      </c>
      <c r="L62">
        <v>13</v>
      </c>
      <c r="M62">
        <v>242</v>
      </c>
      <c r="N62">
        <v>41</v>
      </c>
      <c r="P62">
        <v>242</v>
      </c>
      <c r="Q62">
        <f t="shared" si="3"/>
        <v>54</v>
      </c>
      <c r="AJ62">
        <v>9</v>
      </c>
      <c r="AK62">
        <v>4</v>
      </c>
      <c r="AL62">
        <v>1</v>
      </c>
      <c r="AM62">
        <v>40</v>
      </c>
      <c r="BS62">
        <v>9</v>
      </c>
      <c r="BT62">
        <v>4</v>
      </c>
      <c r="BU62">
        <v>1</v>
      </c>
      <c r="BV62">
        <v>40</v>
      </c>
      <c r="CH62">
        <v>9</v>
      </c>
      <c r="CI62">
        <v>4</v>
      </c>
      <c r="CJ62">
        <v>242</v>
      </c>
      <c r="CK62">
        <v>1</v>
      </c>
      <c r="CL62">
        <v>40</v>
      </c>
      <c r="DA62">
        <v>296</v>
      </c>
      <c r="DB62">
        <v>13</v>
      </c>
      <c r="DC62">
        <v>242</v>
      </c>
      <c r="DD62">
        <v>41</v>
      </c>
      <c r="DE62" s="165">
        <f t="shared" si="4"/>
        <v>4.3918918918918921E-2</v>
      </c>
      <c r="DF62" s="165">
        <f t="shared" si="5"/>
        <v>0.81756756756756754</v>
      </c>
      <c r="DG62" s="165">
        <f t="shared" si="6"/>
        <v>0.13851351351351351</v>
      </c>
    </row>
    <row r="63" spans="1:111" x14ac:dyDescent="0.2">
      <c r="A63" t="s">
        <v>71</v>
      </c>
      <c r="B63" t="s">
        <v>224</v>
      </c>
      <c r="C63">
        <v>9</v>
      </c>
      <c r="D63">
        <v>3</v>
      </c>
      <c r="E63">
        <f t="shared" si="0"/>
        <v>12</v>
      </c>
      <c r="F63">
        <v>239</v>
      </c>
      <c r="G63">
        <f t="shared" si="1"/>
        <v>45</v>
      </c>
      <c r="H63">
        <v>4</v>
      </c>
      <c r="I63">
        <v>41</v>
      </c>
      <c r="J63">
        <f t="shared" si="2"/>
        <v>296</v>
      </c>
      <c r="L63">
        <v>12</v>
      </c>
      <c r="M63">
        <v>239</v>
      </c>
      <c r="N63">
        <v>45</v>
      </c>
      <c r="P63">
        <v>239</v>
      </c>
      <c r="Q63">
        <f t="shared" si="3"/>
        <v>57</v>
      </c>
      <c r="AJ63">
        <v>9</v>
      </c>
      <c r="AK63">
        <v>3</v>
      </c>
      <c r="AL63">
        <v>4</v>
      </c>
      <c r="AM63">
        <v>41</v>
      </c>
      <c r="BS63">
        <v>9</v>
      </c>
      <c r="BT63">
        <v>3</v>
      </c>
      <c r="BU63">
        <v>4</v>
      </c>
      <c r="BV63">
        <v>41</v>
      </c>
      <c r="CH63">
        <v>9</v>
      </c>
      <c r="CI63">
        <v>3</v>
      </c>
      <c r="CJ63">
        <v>239</v>
      </c>
      <c r="CK63">
        <v>4</v>
      </c>
      <c r="CL63">
        <v>41</v>
      </c>
      <c r="DA63">
        <v>296</v>
      </c>
      <c r="DB63">
        <v>12</v>
      </c>
      <c r="DC63">
        <v>239</v>
      </c>
      <c r="DD63">
        <v>45</v>
      </c>
      <c r="DE63" s="165">
        <f t="shared" si="4"/>
        <v>4.0540540540540543E-2</v>
      </c>
      <c r="DF63" s="165">
        <f t="shared" si="5"/>
        <v>0.80743243243243246</v>
      </c>
      <c r="DG63" s="165">
        <f t="shared" si="6"/>
        <v>0.15202702702702703</v>
      </c>
    </row>
    <row r="64" spans="1:111" x14ac:dyDescent="0.2">
      <c r="A64" t="s">
        <v>72</v>
      </c>
      <c r="B64" t="s">
        <v>224</v>
      </c>
      <c r="C64">
        <v>21</v>
      </c>
      <c r="D64">
        <v>2</v>
      </c>
      <c r="E64">
        <f t="shared" si="0"/>
        <v>23</v>
      </c>
      <c r="F64">
        <v>227</v>
      </c>
      <c r="G64">
        <f t="shared" si="1"/>
        <v>44</v>
      </c>
      <c r="H64">
        <v>3</v>
      </c>
      <c r="I64">
        <v>41</v>
      </c>
      <c r="J64">
        <f t="shared" si="2"/>
        <v>294</v>
      </c>
      <c r="L64">
        <v>23</v>
      </c>
      <c r="M64">
        <v>227</v>
      </c>
      <c r="N64">
        <v>44</v>
      </c>
      <c r="P64">
        <v>227</v>
      </c>
      <c r="Q64">
        <f t="shared" si="3"/>
        <v>67</v>
      </c>
      <c r="AJ64">
        <v>21</v>
      </c>
      <c r="AK64">
        <v>2</v>
      </c>
      <c r="AL64">
        <v>3</v>
      </c>
      <c r="AM64">
        <v>41</v>
      </c>
      <c r="BS64">
        <v>21</v>
      </c>
      <c r="BT64">
        <v>2</v>
      </c>
      <c r="BU64">
        <v>3</v>
      </c>
      <c r="BV64">
        <v>41</v>
      </c>
      <c r="CH64">
        <v>21</v>
      </c>
      <c r="CI64">
        <v>2</v>
      </c>
      <c r="CJ64">
        <v>227</v>
      </c>
      <c r="CK64">
        <v>3</v>
      </c>
      <c r="CL64">
        <v>41</v>
      </c>
      <c r="DA64">
        <v>294</v>
      </c>
      <c r="DB64">
        <v>23</v>
      </c>
      <c r="DC64">
        <v>227</v>
      </c>
      <c r="DD64">
        <v>44</v>
      </c>
      <c r="DE64" s="165">
        <f t="shared" si="4"/>
        <v>7.8231292517006806E-2</v>
      </c>
      <c r="DF64" s="165">
        <f t="shared" si="5"/>
        <v>0.77210884353741494</v>
      </c>
      <c r="DG64" s="165">
        <f t="shared" si="6"/>
        <v>0.14965986394557823</v>
      </c>
    </row>
    <row r="65" spans="1:111" x14ac:dyDescent="0.2">
      <c r="A65" t="s">
        <v>73</v>
      </c>
      <c r="B65" t="s">
        <v>224</v>
      </c>
      <c r="C65">
        <v>10</v>
      </c>
      <c r="D65">
        <v>4</v>
      </c>
      <c r="E65">
        <f t="shared" si="0"/>
        <v>14</v>
      </c>
      <c r="F65">
        <v>241</v>
      </c>
      <c r="G65">
        <f t="shared" si="1"/>
        <v>42</v>
      </c>
      <c r="H65">
        <v>2</v>
      </c>
      <c r="I65">
        <v>40</v>
      </c>
      <c r="J65">
        <f t="shared" si="2"/>
        <v>297</v>
      </c>
      <c r="L65">
        <v>14</v>
      </c>
      <c r="M65">
        <v>241</v>
      </c>
      <c r="N65">
        <v>42</v>
      </c>
      <c r="P65">
        <v>241</v>
      </c>
      <c r="Q65">
        <f t="shared" si="3"/>
        <v>56</v>
      </c>
      <c r="AJ65">
        <v>10</v>
      </c>
      <c r="AK65">
        <v>4</v>
      </c>
      <c r="AL65">
        <v>2</v>
      </c>
      <c r="AM65">
        <v>40</v>
      </c>
      <c r="BS65">
        <v>10</v>
      </c>
      <c r="BT65">
        <v>4</v>
      </c>
      <c r="BU65">
        <v>2</v>
      </c>
      <c r="BV65">
        <v>40</v>
      </c>
      <c r="CH65">
        <v>10</v>
      </c>
      <c r="CI65">
        <v>4</v>
      </c>
      <c r="CJ65">
        <v>241</v>
      </c>
      <c r="CK65">
        <v>2</v>
      </c>
      <c r="CL65">
        <v>40</v>
      </c>
      <c r="DA65">
        <v>297</v>
      </c>
      <c r="DB65">
        <v>14</v>
      </c>
      <c r="DC65">
        <v>241</v>
      </c>
      <c r="DD65">
        <v>42</v>
      </c>
      <c r="DE65" s="165">
        <f t="shared" si="4"/>
        <v>4.7138047138047139E-2</v>
      </c>
      <c r="DF65" s="165">
        <f t="shared" si="5"/>
        <v>0.81144781144781142</v>
      </c>
      <c r="DG65" s="165">
        <f t="shared" si="6"/>
        <v>0.14141414141414141</v>
      </c>
    </row>
    <row r="66" spans="1:111" x14ac:dyDescent="0.2">
      <c r="A66" t="s">
        <v>75</v>
      </c>
      <c r="B66" t="s">
        <v>224</v>
      </c>
      <c r="C66">
        <v>11</v>
      </c>
      <c r="D66">
        <v>9</v>
      </c>
      <c r="E66">
        <f t="shared" si="0"/>
        <v>20</v>
      </c>
      <c r="F66">
        <v>242</v>
      </c>
      <c r="G66">
        <f t="shared" si="1"/>
        <v>33</v>
      </c>
      <c r="H66">
        <v>2</v>
      </c>
      <c r="I66">
        <v>31</v>
      </c>
      <c r="J66">
        <f t="shared" si="2"/>
        <v>295</v>
      </c>
      <c r="L66">
        <v>20</v>
      </c>
      <c r="M66">
        <v>242</v>
      </c>
      <c r="N66">
        <v>33</v>
      </c>
      <c r="P66">
        <v>242</v>
      </c>
      <c r="Q66">
        <f t="shared" si="3"/>
        <v>53</v>
      </c>
      <c r="AJ66">
        <v>11</v>
      </c>
      <c r="AK66">
        <v>9</v>
      </c>
      <c r="AL66">
        <v>2</v>
      </c>
      <c r="AM66">
        <v>31</v>
      </c>
      <c r="BS66">
        <v>11</v>
      </c>
      <c r="BT66">
        <v>9</v>
      </c>
      <c r="BU66">
        <v>2</v>
      </c>
      <c r="BV66">
        <v>31</v>
      </c>
      <c r="CH66">
        <v>11</v>
      </c>
      <c r="CI66">
        <v>9</v>
      </c>
      <c r="CJ66">
        <v>242</v>
      </c>
      <c r="CK66">
        <v>2</v>
      </c>
      <c r="CL66">
        <v>31</v>
      </c>
      <c r="DA66">
        <v>295</v>
      </c>
      <c r="DB66">
        <v>20</v>
      </c>
      <c r="DC66">
        <v>242</v>
      </c>
      <c r="DD66">
        <v>33</v>
      </c>
      <c r="DE66" s="165">
        <f t="shared" si="4"/>
        <v>6.7796610169491525E-2</v>
      </c>
      <c r="DF66" s="165">
        <f t="shared" si="5"/>
        <v>0.8203389830508474</v>
      </c>
      <c r="DG66" s="165">
        <f t="shared" si="6"/>
        <v>0.11186440677966102</v>
      </c>
    </row>
    <row r="67" spans="1:111" x14ac:dyDescent="0.2">
      <c r="A67" t="s">
        <v>76</v>
      </c>
      <c r="B67" t="s">
        <v>224</v>
      </c>
      <c r="C67">
        <v>10</v>
      </c>
      <c r="D67">
        <v>6</v>
      </c>
      <c r="E67">
        <f t="shared" si="0"/>
        <v>16</v>
      </c>
      <c r="F67">
        <v>247</v>
      </c>
      <c r="G67">
        <f t="shared" si="1"/>
        <v>33</v>
      </c>
      <c r="H67">
        <v>2</v>
      </c>
      <c r="I67">
        <v>31</v>
      </c>
      <c r="J67">
        <f t="shared" ref="J67:J130" si="7">SUM(E67:G67)</f>
        <v>296</v>
      </c>
      <c r="L67">
        <v>16</v>
      </c>
      <c r="M67">
        <v>247</v>
      </c>
      <c r="N67">
        <v>33</v>
      </c>
      <c r="P67">
        <v>247</v>
      </c>
      <c r="Q67">
        <f t="shared" si="3"/>
        <v>49</v>
      </c>
      <c r="AJ67">
        <v>10</v>
      </c>
      <c r="AK67">
        <v>6</v>
      </c>
      <c r="AL67">
        <v>2</v>
      </c>
      <c r="AM67">
        <v>31</v>
      </c>
      <c r="BS67">
        <v>10</v>
      </c>
      <c r="BT67">
        <v>6</v>
      </c>
      <c r="BU67">
        <v>2</v>
      </c>
      <c r="BV67">
        <v>31</v>
      </c>
      <c r="CH67">
        <v>10</v>
      </c>
      <c r="CI67">
        <v>6</v>
      </c>
      <c r="CJ67">
        <v>247</v>
      </c>
      <c r="CK67">
        <v>2</v>
      </c>
      <c r="CL67">
        <v>31</v>
      </c>
      <c r="DA67">
        <v>296</v>
      </c>
      <c r="DB67">
        <v>16</v>
      </c>
      <c r="DC67">
        <v>247</v>
      </c>
      <c r="DD67">
        <v>33</v>
      </c>
      <c r="DE67" s="165">
        <f t="shared" ref="DE67:DE130" si="8">DB67/DA67</f>
        <v>5.4054054054054057E-2</v>
      </c>
      <c r="DF67" s="165">
        <f t="shared" ref="DF67:DF130" si="9">DC67/DA67</f>
        <v>0.83445945945945943</v>
      </c>
      <c r="DG67" s="165">
        <f t="shared" ref="DG67:DG130" si="10">DD67/DA67</f>
        <v>0.11148648648648649</v>
      </c>
    </row>
    <row r="68" spans="1:111" x14ac:dyDescent="0.2">
      <c r="A68" t="s">
        <v>77</v>
      </c>
      <c r="B68" t="s">
        <v>224</v>
      </c>
      <c r="C68">
        <v>10</v>
      </c>
      <c r="D68">
        <v>6</v>
      </c>
      <c r="E68">
        <f t="shared" ref="E68:E131" si="11">C68+D68</f>
        <v>16</v>
      </c>
      <c r="F68">
        <v>244</v>
      </c>
      <c r="G68">
        <f t="shared" ref="G68:G131" si="12">H68+I68</f>
        <v>36</v>
      </c>
      <c r="H68">
        <v>2</v>
      </c>
      <c r="I68">
        <v>34</v>
      </c>
      <c r="J68">
        <f t="shared" si="7"/>
        <v>296</v>
      </c>
      <c r="L68">
        <v>16</v>
      </c>
      <c r="M68">
        <v>244</v>
      </c>
      <c r="N68">
        <v>36</v>
      </c>
      <c r="P68">
        <v>244</v>
      </c>
      <c r="Q68">
        <f t="shared" ref="Q68:Q131" si="13">SUM(L68+N68)</f>
        <v>52</v>
      </c>
      <c r="AJ68">
        <v>10</v>
      </c>
      <c r="AK68">
        <v>6</v>
      </c>
      <c r="AL68">
        <v>2</v>
      </c>
      <c r="AM68">
        <v>34</v>
      </c>
      <c r="BS68">
        <v>10</v>
      </c>
      <c r="BT68">
        <v>6</v>
      </c>
      <c r="BU68">
        <v>2</v>
      </c>
      <c r="BV68">
        <v>34</v>
      </c>
      <c r="CH68">
        <v>10</v>
      </c>
      <c r="CI68">
        <v>6</v>
      </c>
      <c r="CJ68">
        <v>244</v>
      </c>
      <c r="CK68">
        <v>2</v>
      </c>
      <c r="CL68">
        <v>34</v>
      </c>
      <c r="DA68">
        <v>296</v>
      </c>
      <c r="DB68">
        <v>16</v>
      </c>
      <c r="DC68">
        <v>244</v>
      </c>
      <c r="DD68">
        <v>36</v>
      </c>
      <c r="DE68" s="165">
        <f t="shared" si="8"/>
        <v>5.4054054054054057E-2</v>
      </c>
      <c r="DF68" s="165">
        <f t="shared" si="9"/>
        <v>0.82432432432432434</v>
      </c>
      <c r="DG68" s="165">
        <f t="shared" si="10"/>
        <v>0.12162162162162163</v>
      </c>
    </row>
    <row r="69" spans="1:111" x14ac:dyDescent="0.2">
      <c r="A69" t="s">
        <v>78</v>
      </c>
      <c r="B69" t="s">
        <v>224</v>
      </c>
      <c r="C69">
        <v>10</v>
      </c>
      <c r="D69">
        <v>5</v>
      </c>
      <c r="E69">
        <f t="shared" si="11"/>
        <v>15</v>
      </c>
      <c r="F69">
        <v>249</v>
      </c>
      <c r="G69">
        <f t="shared" si="12"/>
        <v>32</v>
      </c>
      <c r="H69">
        <v>1</v>
      </c>
      <c r="I69">
        <v>31</v>
      </c>
      <c r="J69">
        <f t="shared" si="7"/>
        <v>296</v>
      </c>
      <c r="L69">
        <v>15</v>
      </c>
      <c r="M69">
        <v>249</v>
      </c>
      <c r="N69">
        <v>32</v>
      </c>
      <c r="P69">
        <v>249</v>
      </c>
      <c r="Q69">
        <f t="shared" si="13"/>
        <v>47</v>
      </c>
      <c r="AJ69">
        <v>10</v>
      </c>
      <c r="AK69">
        <v>5</v>
      </c>
      <c r="AL69">
        <v>1</v>
      </c>
      <c r="AM69">
        <v>31</v>
      </c>
      <c r="BS69">
        <v>10</v>
      </c>
      <c r="BT69">
        <v>5</v>
      </c>
      <c r="BU69">
        <v>1</v>
      </c>
      <c r="BV69">
        <v>31</v>
      </c>
      <c r="CH69">
        <v>10</v>
      </c>
      <c r="CI69">
        <v>5</v>
      </c>
      <c r="CJ69">
        <v>249</v>
      </c>
      <c r="CK69">
        <v>1</v>
      </c>
      <c r="CL69">
        <v>31</v>
      </c>
      <c r="DA69">
        <v>296</v>
      </c>
      <c r="DB69">
        <v>15</v>
      </c>
      <c r="DC69">
        <v>249</v>
      </c>
      <c r="DD69">
        <v>32</v>
      </c>
      <c r="DE69" s="165">
        <f t="shared" si="8"/>
        <v>5.0675675675675678E-2</v>
      </c>
      <c r="DF69" s="165">
        <f t="shared" si="9"/>
        <v>0.84121621621621623</v>
      </c>
      <c r="DG69" s="165">
        <f t="shared" si="10"/>
        <v>0.10810810810810811</v>
      </c>
    </row>
    <row r="70" spans="1:111" x14ac:dyDescent="0.2">
      <c r="A70" t="s">
        <v>79</v>
      </c>
      <c r="B70" t="s">
        <v>224</v>
      </c>
      <c r="C70">
        <v>9</v>
      </c>
      <c r="D70">
        <v>3</v>
      </c>
      <c r="E70">
        <f t="shared" si="11"/>
        <v>12</v>
      </c>
      <c r="F70">
        <v>244</v>
      </c>
      <c r="G70">
        <f t="shared" si="12"/>
        <v>39</v>
      </c>
      <c r="H70">
        <v>3</v>
      </c>
      <c r="I70">
        <v>36</v>
      </c>
      <c r="J70">
        <f t="shared" si="7"/>
        <v>295</v>
      </c>
      <c r="L70">
        <v>12</v>
      </c>
      <c r="M70">
        <v>244</v>
      </c>
      <c r="N70">
        <v>39</v>
      </c>
      <c r="P70">
        <v>244</v>
      </c>
      <c r="Q70">
        <f t="shared" si="13"/>
        <v>51</v>
      </c>
      <c r="AJ70">
        <v>9</v>
      </c>
      <c r="AK70">
        <v>3</v>
      </c>
      <c r="AL70">
        <v>3</v>
      </c>
      <c r="AM70">
        <v>36</v>
      </c>
      <c r="BS70">
        <v>9</v>
      </c>
      <c r="BT70">
        <v>3</v>
      </c>
      <c r="BU70">
        <v>3</v>
      </c>
      <c r="BV70">
        <v>36</v>
      </c>
      <c r="CH70">
        <v>9</v>
      </c>
      <c r="CI70">
        <v>3</v>
      </c>
      <c r="CJ70">
        <v>244</v>
      </c>
      <c r="CK70">
        <v>3</v>
      </c>
      <c r="CL70">
        <v>36</v>
      </c>
      <c r="DA70">
        <v>295</v>
      </c>
      <c r="DB70">
        <v>12</v>
      </c>
      <c r="DC70">
        <v>244</v>
      </c>
      <c r="DD70">
        <v>39</v>
      </c>
      <c r="DE70" s="165">
        <f t="shared" si="8"/>
        <v>4.0677966101694912E-2</v>
      </c>
      <c r="DF70" s="165">
        <f t="shared" si="9"/>
        <v>0.82711864406779656</v>
      </c>
      <c r="DG70" s="165">
        <f t="shared" si="10"/>
        <v>0.13220338983050847</v>
      </c>
    </row>
    <row r="71" spans="1:111" x14ac:dyDescent="0.2">
      <c r="A71" t="s">
        <v>80</v>
      </c>
      <c r="B71" t="s">
        <v>225</v>
      </c>
      <c r="C71">
        <v>6</v>
      </c>
      <c r="D71">
        <v>6</v>
      </c>
      <c r="E71">
        <f t="shared" si="11"/>
        <v>12</v>
      </c>
      <c r="F71">
        <v>246</v>
      </c>
      <c r="G71">
        <f t="shared" si="12"/>
        <v>38</v>
      </c>
      <c r="H71">
        <v>2</v>
      </c>
      <c r="I71">
        <v>36</v>
      </c>
      <c r="J71">
        <f t="shared" si="7"/>
        <v>296</v>
      </c>
      <c r="L71">
        <v>12</v>
      </c>
      <c r="M71">
        <v>246</v>
      </c>
      <c r="N71">
        <v>38</v>
      </c>
      <c r="P71">
        <v>246</v>
      </c>
      <c r="Q71">
        <f t="shared" si="13"/>
        <v>50</v>
      </c>
      <c r="AJ71">
        <v>6</v>
      </c>
      <c r="AK71">
        <v>6</v>
      </c>
      <c r="AL71">
        <v>2</v>
      </c>
      <c r="AM71">
        <v>36</v>
      </c>
      <c r="BS71">
        <v>6</v>
      </c>
      <c r="BT71">
        <v>6</v>
      </c>
      <c r="BU71">
        <v>2</v>
      </c>
      <c r="BV71">
        <v>36</v>
      </c>
      <c r="CH71">
        <v>6</v>
      </c>
      <c r="CI71">
        <v>6</v>
      </c>
      <c r="CJ71">
        <v>246</v>
      </c>
      <c r="CK71">
        <v>2</v>
      </c>
      <c r="CL71">
        <v>36</v>
      </c>
      <c r="DA71">
        <v>296</v>
      </c>
      <c r="DB71">
        <v>12</v>
      </c>
      <c r="DC71">
        <v>246</v>
      </c>
      <c r="DD71">
        <v>38</v>
      </c>
      <c r="DE71" s="165">
        <f t="shared" si="8"/>
        <v>4.0540540540540543E-2</v>
      </c>
      <c r="DF71" s="165">
        <f t="shared" si="9"/>
        <v>0.83108108108108103</v>
      </c>
      <c r="DG71" s="165">
        <f t="shared" si="10"/>
        <v>0.12837837837837837</v>
      </c>
    </row>
    <row r="72" spans="1:111" x14ac:dyDescent="0.2">
      <c r="A72" t="s">
        <v>81</v>
      </c>
      <c r="B72" t="s">
        <v>225</v>
      </c>
      <c r="C72">
        <v>18</v>
      </c>
      <c r="D72">
        <v>9</v>
      </c>
      <c r="E72">
        <f t="shared" si="11"/>
        <v>27</v>
      </c>
      <c r="F72">
        <v>192</v>
      </c>
      <c r="G72">
        <f t="shared" si="12"/>
        <v>75</v>
      </c>
      <c r="H72">
        <v>20</v>
      </c>
      <c r="I72">
        <v>55</v>
      </c>
      <c r="J72">
        <f t="shared" si="7"/>
        <v>294</v>
      </c>
      <c r="L72">
        <v>27</v>
      </c>
      <c r="M72">
        <v>192</v>
      </c>
      <c r="N72">
        <v>75</v>
      </c>
      <c r="P72">
        <v>192</v>
      </c>
      <c r="Q72">
        <f t="shared" si="13"/>
        <v>102</v>
      </c>
      <c r="AJ72">
        <v>18</v>
      </c>
      <c r="AK72">
        <v>9</v>
      </c>
      <c r="AL72">
        <v>20</v>
      </c>
      <c r="AM72">
        <v>55</v>
      </c>
      <c r="BS72">
        <v>18</v>
      </c>
      <c r="BT72">
        <v>9</v>
      </c>
      <c r="BU72">
        <v>20</v>
      </c>
      <c r="BV72">
        <v>55</v>
      </c>
      <c r="CH72">
        <v>18</v>
      </c>
      <c r="CI72">
        <v>9</v>
      </c>
      <c r="CJ72">
        <v>192</v>
      </c>
      <c r="CK72">
        <v>20</v>
      </c>
      <c r="CL72">
        <v>55</v>
      </c>
      <c r="DA72">
        <v>294</v>
      </c>
      <c r="DB72">
        <v>27</v>
      </c>
      <c r="DC72">
        <v>192</v>
      </c>
      <c r="DD72">
        <v>75</v>
      </c>
      <c r="DE72" s="165">
        <f t="shared" si="8"/>
        <v>9.1836734693877556E-2</v>
      </c>
      <c r="DF72" s="165">
        <f t="shared" si="9"/>
        <v>0.65306122448979587</v>
      </c>
      <c r="DG72" s="165">
        <f t="shared" si="10"/>
        <v>0.25510204081632654</v>
      </c>
    </row>
    <row r="73" spans="1:111" x14ac:dyDescent="0.2">
      <c r="A73" t="s">
        <v>82</v>
      </c>
      <c r="B73" t="s">
        <v>225</v>
      </c>
      <c r="C73">
        <v>7</v>
      </c>
      <c r="D73">
        <v>5</v>
      </c>
      <c r="E73">
        <f t="shared" si="11"/>
        <v>12</v>
      </c>
      <c r="F73">
        <v>241</v>
      </c>
      <c r="G73">
        <f t="shared" si="12"/>
        <v>38</v>
      </c>
      <c r="H73">
        <v>1</v>
      </c>
      <c r="I73">
        <v>37</v>
      </c>
      <c r="J73">
        <f t="shared" si="7"/>
        <v>291</v>
      </c>
      <c r="L73">
        <v>12</v>
      </c>
      <c r="M73">
        <v>241</v>
      </c>
      <c r="N73">
        <v>38</v>
      </c>
      <c r="P73">
        <v>241</v>
      </c>
      <c r="Q73">
        <f t="shared" si="13"/>
        <v>50</v>
      </c>
      <c r="AJ73">
        <v>7</v>
      </c>
      <c r="AK73">
        <v>5</v>
      </c>
      <c r="AL73">
        <v>1</v>
      </c>
      <c r="AM73">
        <v>37</v>
      </c>
      <c r="BS73">
        <v>7</v>
      </c>
      <c r="BT73">
        <v>5</v>
      </c>
      <c r="BU73">
        <v>1</v>
      </c>
      <c r="BV73">
        <v>37</v>
      </c>
      <c r="CH73">
        <v>7</v>
      </c>
      <c r="CI73">
        <v>5</v>
      </c>
      <c r="CJ73">
        <v>241</v>
      </c>
      <c r="CK73">
        <v>1</v>
      </c>
      <c r="CL73">
        <v>37</v>
      </c>
      <c r="DA73">
        <v>291</v>
      </c>
      <c r="DB73">
        <v>12</v>
      </c>
      <c r="DC73">
        <v>241</v>
      </c>
      <c r="DD73">
        <v>38</v>
      </c>
      <c r="DE73" s="165">
        <f t="shared" si="8"/>
        <v>4.1237113402061855E-2</v>
      </c>
      <c r="DF73" s="165">
        <f t="shared" si="9"/>
        <v>0.82817869415807566</v>
      </c>
      <c r="DG73" s="165">
        <f t="shared" si="10"/>
        <v>0.13058419243986255</v>
      </c>
    </row>
    <row r="74" spans="1:111" x14ac:dyDescent="0.2">
      <c r="A74" t="s">
        <v>83</v>
      </c>
      <c r="B74" t="s">
        <v>225</v>
      </c>
      <c r="C74">
        <v>6</v>
      </c>
      <c r="D74">
        <v>13</v>
      </c>
      <c r="E74">
        <f t="shared" si="11"/>
        <v>19</v>
      </c>
      <c r="F74">
        <v>234</v>
      </c>
      <c r="G74">
        <f t="shared" si="12"/>
        <v>43</v>
      </c>
      <c r="H74">
        <v>4</v>
      </c>
      <c r="I74">
        <v>39</v>
      </c>
      <c r="J74">
        <f t="shared" si="7"/>
        <v>296</v>
      </c>
      <c r="L74">
        <v>19</v>
      </c>
      <c r="M74">
        <v>234</v>
      </c>
      <c r="N74">
        <v>43</v>
      </c>
      <c r="P74">
        <v>234</v>
      </c>
      <c r="Q74">
        <f t="shared" si="13"/>
        <v>62</v>
      </c>
      <c r="AJ74">
        <v>6</v>
      </c>
      <c r="AK74">
        <v>13</v>
      </c>
      <c r="AL74">
        <v>4</v>
      </c>
      <c r="AM74">
        <v>39</v>
      </c>
      <c r="BS74">
        <v>6</v>
      </c>
      <c r="BT74">
        <v>13</v>
      </c>
      <c r="BU74">
        <v>4</v>
      </c>
      <c r="BV74">
        <v>39</v>
      </c>
      <c r="CH74">
        <v>6</v>
      </c>
      <c r="CI74">
        <v>13</v>
      </c>
      <c r="CJ74">
        <v>234</v>
      </c>
      <c r="CK74">
        <v>4</v>
      </c>
      <c r="CL74">
        <v>39</v>
      </c>
      <c r="DA74">
        <v>296</v>
      </c>
      <c r="DB74">
        <v>19</v>
      </c>
      <c r="DC74">
        <v>234</v>
      </c>
      <c r="DD74">
        <v>43</v>
      </c>
      <c r="DE74" s="165">
        <f t="shared" si="8"/>
        <v>6.4189189189189186E-2</v>
      </c>
      <c r="DF74" s="165">
        <f t="shared" si="9"/>
        <v>0.79054054054054057</v>
      </c>
      <c r="DG74" s="165">
        <f t="shared" si="10"/>
        <v>0.14527027027027026</v>
      </c>
    </row>
    <row r="75" spans="1:111" x14ac:dyDescent="0.2">
      <c r="A75" t="s">
        <v>84</v>
      </c>
      <c r="B75" t="s">
        <v>225</v>
      </c>
      <c r="C75">
        <v>17</v>
      </c>
      <c r="D75">
        <v>3</v>
      </c>
      <c r="E75">
        <f t="shared" si="11"/>
        <v>20</v>
      </c>
      <c r="F75">
        <v>225</v>
      </c>
      <c r="G75">
        <f t="shared" si="12"/>
        <v>49</v>
      </c>
      <c r="H75">
        <v>14</v>
      </c>
      <c r="I75">
        <v>35</v>
      </c>
      <c r="J75">
        <f t="shared" si="7"/>
        <v>294</v>
      </c>
      <c r="L75">
        <v>20</v>
      </c>
      <c r="M75">
        <v>225</v>
      </c>
      <c r="N75">
        <v>49</v>
      </c>
      <c r="P75">
        <v>225</v>
      </c>
      <c r="Q75">
        <f t="shared" si="13"/>
        <v>69</v>
      </c>
      <c r="AJ75">
        <v>17</v>
      </c>
      <c r="AK75">
        <v>3</v>
      </c>
      <c r="AL75">
        <v>14</v>
      </c>
      <c r="AM75">
        <v>35</v>
      </c>
      <c r="BS75">
        <v>17</v>
      </c>
      <c r="BT75">
        <v>3</v>
      </c>
      <c r="BU75">
        <v>14</v>
      </c>
      <c r="BV75">
        <v>35</v>
      </c>
      <c r="CH75">
        <v>17</v>
      </c>
      <c r="CI75">
        <v>3</v>
      </c>
      <c r="CJ75">
        <v>225</v>
      </c>
      <c r="CK75">
        <v>14</v>
      </c>
      <c r="CL75">
        <v>35</v>
      </c>
      <c r="DA75">
        <v>294</v>
      </c>
      <c r="DB75">
        <v>20</v>
      </c>
      <c r="DC75">
        <v>225</v>
      </c>
      <c r="DD75">
        <v>49</v>
      </c>
      <c r="DE75" s="165">
        <f t="shared" si="8"/>
        <v>6.8027210884353748E-2</v>
      </c>
      <c r="DF75" s="165">
        <f t="shared" si="9"/>
        <v>0.76530612244897955</v>
      </c>
      <c r="DG75" s="165">
        <f t="shared" si="10"/>
        <v>0.16666666666666666</v>
      </c>
    </row>
    <row r="76" spans="1:111" x14ac:dyDescent="0.2">
      <c r="A76" t="s">
        <v>85</v>
      </c>
      <c r="B76" t="s">
        <v>225</v>
      </c>
      <c r="C76">
        <v>16</v>
      </c>
      <c r="D76">
        <v>9</v>
      </c>
      <c r="E76">
        <f t="shared" si="11"/>
        <v>25</v>
      </c>
      <c r="F76">
        <v>233</v>
      </c>
      <c r="G76">
        <f t="shared" si="12"/>
        <v>38</v>
      </c>
      <c r="H76">
        <v>4</v>
      </c>
      <c r="I76">
        <v>34</v>
      </c>
      <c r="J76">
        <f t="shared" si="7"/>
        <v>296</v>
      </c>
      <c r="L76">
        <v>25</v>
      </c>
      <c r="M76">
        <v>233</v>
      </c>
      <c r="N76">
        <v>38</v>
      </c>
      <c r="P76">
        <v>233</v>
      </c>
      <c r="Q76">
        <f t="shared" si="13"/>
        <v>63</v>
      </c>
      <c r="AJ76">
        <v>16</v>
      </c>
      <c r="AK76">
        <v>9</v>
      </c>
      <c r="AL76">
        <v>4</v>
      </c>
      <c r="AM76">
        <v>34</v>
      </c>
      <c r="BS76">
        <v>16</v>
      </c>
      <c r="BT76">
        <v>9</v>
      </c>
      <c r="BU76">
        <v>4</v>
      </c>
      <c r="BV76">
        <v>34</v>
      </c>
      <c r="CH76">
        <v>16</v>
      </c>
      <c r="CI76">
        <v>9</v>
      </c>
      <c r="CJ76">
        <v>233</v>
      </c>
      <c r="CK76">
        <v>4</v>
      </c>
      <c r="CL76">
        <v>34</v>
      </c>
      <c r="DA76">
        <v>296</v>
      </c>
      <c r="DB76">
        <v>25</v>
      </c>
      <c r="DC76">
        <v>233</v>
      </c>
      <c r="DD76">
        <v>38</v>
      </c>
      <c r="DE76" s="165">
        <f t="shared" si="8"/>
        <v>8.4459459459459457E-2</v>
      </c>
      <c r="DF76" s="165">
        <f t="shared" si="9"/>
        <v>0.78716216216216217</v>
      </c>
      <c r="DG76" s="165">
        <f t="shared" si="10"/>
        <v>0.12837837837837837</v>
      </c>
    </row>
    <row r="77" spans="1:111" x14ac:dyDescent="0.2">
      <c r="A77" t="s">
        <v>86</v>
      </c>
      <c r="B77" t="s">
        <v>225</v>
      </c>
      <c r="C77">
        <v>20</v>
      </c>
      <c r="D77">
        <v>3</v>
      </c>
      <c r="E77">
        <f t="shared" si="11"/>
        <v>23</v>
      </c>
      <c r="F77">
        <v>236</v>
      </c>
      <c r="G77">
        <f t="shared" si="12"/>
        <v>36</v>
      </c>
      <c r="H77">
        <v>2</v>
      </c>
      <c r="I77">
        <v>34</v>
      </c>
      <c r="J77">
        <f t="shared" si="7"/>
        <v>295</v>
      </c>
      <c r="L77">
        <v>23</v>
      </c>
      <c r="M77">
        <v>236</v>
      </c>
      <c r="N77">
        <v>36</v>
      </c>
      <c r="P77">
        <v>236</v>
      </c>
      <c r="Q77">
        <f t="shared" si="13"/>
        <v>59</v>
      </c>
      <c r="AJ77">
        <v>20</v>
      </c>
      <c r="AK77">
        <v>3</v>
      </c>
      <c r="AL77">
        <v>2</v>
      </c>
      <c r="AM77">
        <v>34</v>
      </c>
      <c r="BS77">
        <v>20</v>
      </c>
      <c r="BT77">
        <v>3</v>
      </c>
      <c r="BU77">
        <v>2</v>
      </c>
      <c r="BV77">
        <v>34</v>
      </c>
      <c r="CH77">
        <v>20</v>
      </c>
      <c r="CI77">
        <v>3</v>
      </c>
      <c r="CJ77">
        <v>236</v>
      </c>
      <c r="CK77">
        <v>2</v>
      </c>
      <c r="CL77">
        <v>34</v>
      </c>
      <c r="DA77">
        <v>295</v>
      </c>
      <c r="DB77">
        <v>23</v>
      </c>
      <c r="DC77">
        <v>236</v>
      </c>
      <c r="DD77">
        <v>36</v>
      </c>
      <c r="DE77" s="165">
        <f t="shared" si="8"/>
        <v>7.796610169491526E-2</v>
      </c>
      <c r="DF77" s="165">
        <f t="shared" si="9"/>
        <v>0.8</v>
      </c>
      <c r="DG77" s="165">
        <f t="shared" si="10"/>
        <v>0.12203389830508475</v>
      </c>
    </row>
    <row r="78" spans="1:111" x14ac:dyDescent="0.2">
      <c r="A78" t="s">
        <v>87</v>
      </c>
      <c r="B78" t="s">
        <v>563</v>
      </c>
      <c r="C78">
        <v>5</v>
      </c>
      <c r="D78">
        <v>5</v>
      </c>
      <c r="E78">
        <f t="shared" si="11"/>
        <v>10</v>
      </c>
      <c r="F78">
        <v>260</v>
      </c>
      <c r="G78">
        <f t="shared" si="12"/>
        <v>25</v>
      </c>
      <c r="H78">
        <v>4</v>
      </c>
      <c r="I78">
        <v>21</v>
      </c>
      <c r="J78">
        <f t="shared" si="7"/>
        <v>295</v>
      </c>
      <c r="L78">
        <v>10</v>
      </c>
      <c r="M78">
        <v>260</v>
      </c>
      <c r="N78">
        <v>25</v>
      </c>
      <c r="P78">
        <v>260</v>
      </c>
      <c r="Q78">
        <f t="shared" si="13"/>
        <v>35</v>
      </c>
      <c r="AJ78">
        <v>5</v>
      </c>
      <c r="AK78">
        <v>5</v>
      </c>
      <c r="AL78">
        <v>4</v>
      </c>
      <c r="AM78">
        <v>21</v>
      </c>
      <c r="BS78">
        <v>5</v>
      </c>
      <c r="BT78">
        <v>5</v>
      </c>
      <c r="BU78">
        <v>4</v>
      </c>
      <c r="BV78">
        <v>21</v>
      </c>
      <c r="CH78">
        <v>5</v>
      </c>
      <c r="CI78">
        <v>5</v>
      </c>
      <c r="CJ78">
        <v>260</v>
      </c>
      <c r="CK78">
        <v>4</v>
      </c>
      <c r="CL78">
        <v>21</v>
      </c>
      <c r="DA78">
        <v>295</v>
      </c>
      <c r="DB78">
        <v>10</v>
      </c>
      <c r="DC78">
        <v>260</v>
      </c>
      <c r="DD78">
        <v>25</v>
      </c>
      <c r="DE78" s="165">
        <f t="shared" si="8"/>
        <v>3.3898305084745763E-2</v>
      </c>
      <c r="DF78" s="165">
        <f t="shared" si="9"/>
        <v>0.88135593220338981</v>
      </c>
      <c r="DG78" s="165">
        <f t="shared" si="10"/>
        <v>8.4745762711864403E-2</v>
      </c>
    </row>
    <row r="79" spans="1:111" x14ac:dyDescent="0.2">
      <c r="A79" t="s">
        <v>88</v>
      </c>
      <c r="B79" t="s">
        <v>563</v>
      </c>
      <c r="C79">
        <v>5</v>
      </c>
      <c r="D79">
        <v>4</v>
      </c>
      <c r="E79">
        <f t="shared" si="11"/>
        <v>9</v>
      </c>
      <c r="F79">
        <v>265</v>
      </c>
      <c r="G79">
        <f t="shared" si="12"/>
        <v>23</v>
      </c>
      <c r="H79">
        <v>6</v>
      </c>
      <c r="I79">
        <v>17</v>
      </c>
      <c r="J79">
        <f t="shared" si="7"/>
        <v>297</v>
      </c>
      <c r="L79">
        <v>9</v>
      </c>
      <c r="M79">
        <v>265</v>
      </c>
      <c r="N79">
        <v>23</v>
      </c>
      <c r="P79">
        <v>265</v>
      </c>
      <c r="Q79">
        <f t="shared" si="13"/>
        <v>32</v>
      </c>
      <c r="AJ79">
        <v>5</v>
      </c>
      <c r="AK79">
        <v>4</v>
      </c>
      <c r="AL79">
        <v>6</v>
      </c>
      <c r="AM79">
        <v>17</v>
      </c>
      <c r="BS79">
        <v>5</v>
      </c>
      <c r="BT79">
        <v>4</v>
      </c>
      <c r="BU79">
        <v>6</v>
      </c>
      <c r="BV79">
        <v>17</v>
      </c>
      <c r="CH79">
        <v>5</v>
      </c>
      <c r="CI79">
        <v>4</v>
      </c>
      <c r="CJ79">
        <v>265</v>
      </c>
      <c r="CK79">
        <v>6</v>
      </c>
      <c r="CL79">
        <v>17</v>
      </c>
      <c r="DA79">
        <v>297</v>
      </c>
      <c r="DB79">
        <v>9</v>
      </c>
      <c r="DC79">
        <v>265</v>
      </c>
      <c r="DD79">
        <v>23</v>
      </c>
      <c r="DE79" s="165">
        <f t="shared" si="8"/>
        <v>3.0303030303030304E-2</v>
      </c>
      <c r="DF79" s="165">
        <f t="shared" si="9"/>
        <v>0.8922558922558923</v>
      </c>
      <c r="DG79" s="165">
        <f t="shared" si="10"/>
        <v>7.7441077441077436E-2</v>
      </c>
    </row>
    <row r="80" spans="1:111" x14ac:dyDescent="0.2">
      <c r="A80" t="s">
        <v>89</v>
      </c>
      <c r="B80" t="s">
        <v>563</v>
      </c>
      <c r="C80">
        <v>5</v>
      </c>
      <c r="D80">
        <v>4</v>
      </c>
      <c r="E80">
        <f t="shared" si="11"/>
        <v>9</v>
      </c>
      <c r="F80">
        <v>264</v>
      </c>
      <c r="G80">
        <f t="shared" si="12"/>
        <v>23</v>
      </c>
      <c r="H80">
        <v>6</v>
      </c>
      <c r="I80">
        <v>17</v>
      </c>
      <c r="J80">
        <f t="shared" si="7"/>
        <v>296</v>
      </c>
      <c r="L80">
        <v>9</v>
      </c>
      <c r="M80">
        <v>264</v>
      </c>
      <c r="N80">
        <v>23</v>
      </c>
      <c r="P80">
        <v>264</v>
      </c>
      <c r="Q80">
        <f t="shared" si="13"/>
        <v>32</v>
      </c>
      <c r="AJ80">
        <v>5</v>
      </c>
      <c r="AK80">
        <v>4</v>
      </c>
      <c r="AL80">
        <v>6</v>
      </c>
      <c r="AM80">
        <v>17</v>
      </c>
      <c r="BS80">
        <v>5</v>
      </c>
      <c r="BT80">
        <v>4</v>
      </c>
      <c r="BU80">
        <v>6</v>
      </c>
      <c r="BV80">
        <v>17</v>
      </c>
      <c r="CH80">
        <v>5</v>
      </c>
      <c r="CI80">
        <v>4</v>
      </c>
      <c r="CJ80">
        <v>264</v>
      </c>
      <c r="CK80">
        <v>6</v>
      </c>
      <c r="CL80">
        <v>17</v>
      </c>
      <c r="DA80">
        <v>296</v>
      </c>
      <c r="DB80">
        <v>9</v>
      </c>
      <c r="DC80">
        <v>264</v>
      </c>
      <c r="DD80">
        <v>23</v>
      </c>
      <c r="DE80" s="165">
        <f t="shared" si="8"/>
        <v>3.0405405405405407E-2</v>
      </c>
      <c r="DF80" s="165">
        <f t="shared" si="9"/>
        <v>0.89189189189189189</v>
      </c>
      <c r="DG80" s="165">
        <f t="shared" si="10"/>
        <v>7.77027027027027E-2</v>
      </c>
    </row>
    <row r="81" spans="1:111" x14ac:dyDescent="0.2">
      <c r="A81" t="s">
        <v>90</v>
      </c>
      <c r="B81" t="s">
        <v>563</v>
      </c>
      <c r="C81">
        <v>5</v>
      </c>
      <c r="D81">
        <v>6</v>
      </c>
      <c r="E81">
        <f t="shared" si="11"/>
        <v>11</v>
      </c>
      <c r="F81">
        <v>262</v>
      </c>
      <c r="G81">
        <f t="shared" si="12"/>
        <v>23</v>
      </c>
      <c r="H81">
        <v>6</v>
      </c>
      <c r="I81">
        <v>17</v>
      </c>
      <c r="J81">
        <f t="shared" si="7"/>
        <v>296</v>
      </c>
      <c r="L81">
        <v>11</v>
      </c>
      <c r="M81">
        <v>262</v>
      </c>
      <c r="N81">
        <v>23</v>
      </c>
      <c r="P81">
        <v>262</v>
      </c>
      <c r="Q81">
        <f t="shared" si="13"/>
        <v>34</v>
      </c>
      <c r="AJ81">
        <v>5</v>
      </c>
      <c r="AK81">
        <v>6</v>
      </c>
      <c r="AL81">
        <v>6</v>
      </c>
      <c r="AM81">
        <v>17</v>
      </c>
      <c r="BS81">
        <v>5</v>
      </c>
      <c r="BT81">
        <v>6</v>
      </c>
      <c r="BU81">
        <v>6</v>
      </c>
      <c r="BV81">
        <v>17</v>
      </c>
      <c r="CH81">
        <v>5</v>
      </c>
      <c r="CI81">
        <v>6</v>
      </c>
      <c r="CJ81">
        <v>262</v>
      </c>
      <c r="CK81">
        <v>6</v>
      </c>
      <c r="CL81">
        <v>17</v>
      </c>
      <c r="DA81">
        <v>296</v>
      </c>
      <c r="DB81">
        <v>11</v>
      </c>
      <c r="DC81">
        <v>262</v>
      </c>
      <c r="DD81">
        <v>23</v>
      </c>
      <c r="DE81" s="165">
        <f t="shared" si="8"/>
        <v>3.7162162162162164E-2</v>
      </c>
      <c r="DF81" s="165">
        <f t="shared" si="9"/>
        <v>0.88513513513513509</v>
      </c>
      <c r="DG81" s="165">
        <f t="shared" si="10"/>
        <v>7.77027027027027E-2</v>
      </c>
    </row>
    <row r="82" spans="1:111" x14ac:dyDescent="0.2">
      <c r="A82" t="s">
        <v>91</v>
      </c>
      <c r="B82" t="s">
        <v>563</v>
      </c>
      <c r="C82">
        <v>5</v>
      </c>
      <c r="D82">
        <v>3</v>
      </c>
      <c r="E82">
        <f t="shared" si="11"/>
        <v>8</v>
      </c>
      <c r="F82">
        <v>264</v>
      </c>
      <c r="G82">
        <f t="shared" si="12"/>
        <v>24</v>
      </c>
      <c r="H82">
        <v>6</v>
      </c>
      <c r="I82">
        <v>18</v>
      </c>
      <c r="J82">
        <f t="shared" si="7"/>
        <v>296</v>
      </c>
      <c r="L82">
        <v>8</v>
      </c>
      <c r="M82">
        <v>264</v>
      </c>
      <c r="N82">
        <v>24</v>
      </c>
      <c r="P82">
        <v>264</v>
      </c>
      <c r="Q82">
        <f t="shared" si="13"/>
        <v>32</v>
      </c>
      <c r="AJ82">
        <v>5</v>
      </c>
      <c r="AK82">
        <v>3</v>
      </c>
      <c r="AL82">
        <v>6</v>
      </c>
      <c r="AM82">
        <v>18</v>
      </c>
      <c r="BS82">
        <v>5</v>
      </c>
      <c r="BT82">
        <v>3</v>
      </c>
      <c r="BU82">
        <v>6</v>
      </c>
      <c r="BV82">
        <v>18</v>
      </c>
      <c r="CH82">
        <v>5</v>
      </c>
      <c r="CI82">
        <v>3</v>
      </c>
      <c r="CJ82">
        <v>264</v>
      </c>
      <c r="CK82">
        <v>6</v>
      </c>
      <c r="CL82">
        <v>18</v>
      </c>
      <c r="DA82">
        <v>296</v>
      </c>
      <c r="DB82">
        <v>8</v>
      </c>
      <c r="DC82">
        <v>264</v>
      </c>
      <c r="DD82">
        <v>24</v>
      </c>
      <c r="DE82" s="165">
        <f t="shared" si="8"/>
        <v>2.7027027027027029E-2</v>
      </c>
      <c r="DF82" s="165">
        <f t="shared" si="9"/>
        <v>0.89189189189189189</v>
      </c>
      <c r="DG82" s="165">
        <f t="shared" si="10"/>
        <v>8.1081081081081086E-2</v>
      </c>
    </row>
    <row r="83" spans="1:111" x14ac:dyDescent="0.2">
      <c r="A83" t="s">
        <v>92</v>
      </c>
      <c r="B83" t="s">
        <v>563</v>
      </c>
      <c r="C83">
        <v>5</v>
      </c>
      <c r="D83">
        <v>9</v>
      </c>
      <c r="E83">
        <f t="shared" si="11"/>
        <v>14</v>
      </c>
      <c r="F83">
        <v>256</v>
      </c>
      <c r="G83">
        <f t="shared" si="12"/>
        <v>24</v>
      </c>
      <c r="H83">
        <v>5</v>
      </c>
      <c r="I83">
        <v>19</v>
      </c>
      <c r="J83">
        <f t="shared" si="7"/>
        <v>294</v>
      </c>
      <c r="L83">
        <v>14</v>
      </c>
      <c r="M83">
        <v>256</v>
      </c>
      <c r="N83">
        <v>24</v>
      </c>
      <c r="P83">
        <v>256</v>
      </c>
      <c r="Q83">
        <f t="shared" si="13"/>
        <v>38</v>
      </c>
      <c r="AJ83">
        <v>5</v>
      </c>
      <c r="AK83">
        <v>9</v>
      </c>
      <c r="AL83">
        <v>5</v>
      </c>
      <c r="AM83">
        <v>19</v>
      </c>
      <c r="BS83">
        <v>5</v>
      </c>
      <c r="BT83">
        <v>9</v>
      </c>
      <c r="BU83">
        <v>5</v>
      </c>
      <c r="BV83">
        <v>19</v>
      </c>
      <c r="CH83">
        <v>5</v>
      </c>
      <c r="CI83">
        <v>9</v>
      </c>
      <c r="CJ83">
        <v>256</v>
      </c>
      <c r="CK83">
        <v>5</v>
      </c>
      <c r="CL83">
        <v>19</v>
      </c>
      <c r="DA83">
        <v>294</v>
      </c>
      <c r="DB83">
        <v>14</v>
      </c>
      <c r="DC83">
        <v>256</v>
      </c>
      <c r="DD83">
        <v>24</v>
      </c>
      <c r="DE83" s="165">
        <f t="shared" si="8"/>
        <v>4.7619047619047616E-2</v>
      </c>
      <c r="DF83" s="165">
        <f t="shared" si="9"/>
        <v>0.87074829931972786</v>
      </c>
      <c r="DG83" s="165">
        <f t="shared" si="10"/>
        <v>8.1632653061224483E-2</v>
      </c>
    </row>
    <row r="84" spans="1:111" x14ac:dyDescent="0.2">
      <c r="A84" t="s">
        <v>93</v>
      </c>
      <c r="B84" t="s">
        <v>563</v>
      </c>
      <c r="C84">
        <v>4</v>
      </c>
      <c r="D84">
        <v>4</v>
      </c>
      <c r="E84">
        <f t="shared" si="11"/>
        <v>8</v>
      </c>
      <c r="F84">
        <v>265</v>
      </c>
      <c r="G84">
        <f t="shared" si="12"/>
        <v>23</v>
      </c>
      <c r="H84">
        <v>5</v>
      </c>
      <c r="I84">
        <v>18</v>
      </c>
      <c r="J84">
        <f t="shared" si="7"/>
        <v>296</v>
      </c>
      <c r="L84">
        <v>8</v>
      </c>
      <c r="M84">
        <v>265</v>
      </c>
      <c r="N84">
        <v>23</v>
      </c>
      <c r="P84">
        <v>265</v>
      </c>
      <c r="Q84">
        <f t="shared" si="13"/>
        <v>31</v>
      </c>
      <c r="AJ84">
        <v>4</v>
      </c>
      <c r="AK84">
        <v>4</v>
      </c>
      <c r="AL84">
        <v>5</v>
      </c>
      <c r="AM84">
        <v>18</v>
      </c>
      <c r="BS84">
        <v>4</v>
      </c>
      <c r="BT84">
        <v>4</v>
      </c>
      <c r="BU84">
        <v>5</v>
      </c>
      <c r="BV84">
        <v>18</v>
      </c>
      <c r="CH84">
        <v>4</v>
      </c>
      <c r="CI84">
        <v>4</v>
      </c>
      <c r="CJ84">
        <v>265</v>
      </c>
      <c r="CK84">
        <v>5</v>
      </c>
      <c r="CL84">
        <v>18</v>
      </c>
      <c r="DA84">
        <v>296</v>
      </c>
      <c r="DB84">
        <v>8</v>
      </c>
      <c r="DC84">
        <v>265</v>
      </c>
      <c r="DD84">
        <v>23</v>
      </c>
      <c r="DE84" s="165">
        <f t="shared" si="8"/>
        <v>2.7027027027027029E-2</v>
      </c>
      <c r="DF84" s="165">
        <f t="shared" si="9"/>
        <v>0.89527027027027029</v>
      </c>
      <c r="DG84" s="165">
        <f t="shared" si="10"/>
        <v>7.77027027027027E-2</v>
      </c>
    </row>
    <row r="85" spans="1:111" x14ac:dyDescent="0.2">
      <c r="A85" t="s">
        <v>94</v>
      </c>
      <c r="B85" t="s">
        <v>563</v>
      </c>
      <c r="C85">
        <v>5</v>
      </c>
      <c r="D85">
        <v>3</v>
      </c>
      <c r="E85">
        <f t="shared" si="11"/>
        <v>8</v>
      </c>
      <c r="F85">
        <v>250</v>
      </c>
      <c r="G85">
        <f t="shared" si="12"/>
        <v>37</v>
      </c>
      <c r="H85">
        <v>3</v>
      </c>
      <c r="I85">
        <v>34</v>
      </c>
      <c r="J85">
        <f t="shared" si="7"/>
        <v>295</v>
      </c>
      <c r="L85">
        <v>8</v>
      </c>
      <c r="M85">
        <v>250</v>
      </c>
      <c r="N85">
        <v>37</v>
      </c>
      <c r="P85">
        <v>250</v>
      </c>
      <c r="Q85">
        <f t="shared" si="13"/>
        <v>45</v>
      </c>
      <c r="AJ85">
        <v>5</v>
      </c>
      <c r="AK85">
        <v>3</v>
      </c>
      <c r="AL85">
        <v>3</v>
      </c>
      <c r="AM85">
        <v>34</v>
      </c>
      <c r="BS85">
        <v>5</v>
      </c>
      <c r="BT85">
        <v>3</v>
      </c>
      <c r="BU85">
        <v>3</v>
      </c>
      <c r="BV85">
        <v>34</v>
      </c>
      <c r="CH85">
        <v>5</v>
      </c>
      <c r="CI85">
        <v>3</v>
      </c>
      <c r="CJ85">
        <v>250</v>
      </c>
      <c r="CK85">
        <v>3</v>
      </c>
      <c r="CL85">
        <v>34</v>
      </c>
      <c r="DA85">
        <v>295</v>
      </c>
      <c r="DB85">
        <v>8</v>
      </c>
      <c r="DC85">
        <v>250</v>
      </c>
      <c r="DD85">
        <v>37</v>
      </c>
      <c r="DE85" s="165">
        <f t="shared" si="8"/>
        <v>2.7118644067796609E-2</v>
      </c>
      <c r="DF85" s="165">
        <f t="shared" si="9"/>
        <v>0.84745762711864403</v>
      </c>
      <c r="DG85" s="165">
        <f t="shared" si="10"/>
        <v>0.12542372881355932</v>
      </c>
    </row>
    <row r="86" spans="1:111" x14ac:dyDescent="0.2">
      <c r="A86" t="s">
        <v>95</v>
      </c>
      <c r="B86" t="s">
        <v>563</v>
      </c>
      <c r="C86">
        <v>5</v>
      </c>
      <c r="D86">
        <v>4</v>
      </c>
      <c r="E86">
        <f t="shared" si="11"/>
        <v>9</v>
      </c>
      <c r="F86">
        <v>248</v>
      </c>
      <c r="G86">
        <f t="shared" si="12"/>
        <v>36</v>
      </c>
      <c r="H86">
        <v>5</v>
      </c>
      <c r="I86">
        <v>31</v>
      </c>
      <c r="J86">
        <f t="shared" si="7"/>
        <v>293</v>
      </c>
      <c r="L86">
        <v>9</v>
      </c>
      <c r="M86">
        <v>248</v>
      </c>
      <c r="N86">
        <v>36</v>
      </c>
      <c r="P86">
        <v>248</v>
      </c>
      <c r="Q86">
        <f t="shared" si="13"/>
        <v>45</v>
      </c>
      <c r="AJ86">
        <v>5</v>
      </c>
      <c r="AK86">
        <v>4</v>
      </c>
      <c r="AL86">
        <v>5</v>
      </c>
      <c r="AM86">
        <v>31</v>
      </c>
      <c r="BS86">
        <v>5</v>
      </c>
      <c r="BT86">
        <v>4</v>
      </c>
      <c r="BU86">
        <v>5</v>
      </c>
      <c r="BV86">
        <v>31</v>
      </c>
      <c r="CH86">
        <v>5</v>
      </c>
      <c r="CI86">
        <v>4</v>
      </c>
      <c r="CJ86">
        <v>248</v>
      </c>
      <c r="CK86">
        <v>5</v>
      </c>
      <c r="CL86">
        <v>31</v>
      </c>
      <c r="DA86">
        <v>293</v>
      </c>
      <c r="DB86">
        <v>9</v>
      </c>
      <c r="DC86">
        <v>248</v>
      </c>
      <c r="DD86">
        <v>36</v>
      </c>
      <c r="DE86" s="165">
        <f t="shared" si="8"/>
        <v>3.0716723549488054E-2</v>
      </c>
      <c r="DF86" s="165">
        <f t="shared" si="9"/>
        <v>0.84641638225255977</v>
      </c>
      <c r="DG86" s="165">
        <f t="shared" si="10"/>
        <v>0.12286689419795221</v>
      </c>
    </row>
    <row r="87" spans="1:111" x14ac:dyDescent="0.2">
      <c r="A87" t="s">
        <v>96</v>
      </c>
      <c r="B87" t="s">
        <v>563</v>
      </c>
      <c r="C87">
        <v>7</v>
      </c>
      <c r="D87">
        <v>5</v>
      </c>
      <c r="E87">
        <f t="shared" si="11"/>
        <v>12</v>
      </c>
      <c r="F87">
        <v>245</v>
      </c>
      <c r="G87">
        <f t="shared" si="12"/>
        <v>35</v>
      </c>
      <c r="H87">
        <v>2</v>
      </c>
      <c r="I87">
        <v>33</v>
      </c>
      <c r="J87">
        <f t="shared" si="7"/>
        <v>292</v>
      </c>
      <c r="L87">
        <v>12</v>
      </c>
      <c r="M87">
        <v>245</v>
      </c>
      <c r="N87">
        <v>35</v>
      </c>
      <c r="P87">
        <v>245</v>
      </c>
      <c r="Q87">
        <f t="shared" si="13"/>
        <v>47</v>
      </c>
      <c r="AJ87">
        <v>7</v>
      </c>
      <c r="AK87">
        <v>5</v>
      </c>
      <c r="AL87">
        <v>2</v>
      </c>
      <c r="AM87">
        <v>33</v>
      </c>
      <c r="BS87">
        <v>7</v>
      </c>
      <c r="BT87">
        <v>5</v>
      </c>
      <c r="BU87">
        <v>2</v>
      </c>
      <c r="BV87">
        <v>33</v>
      </c>
      <c r="CH87">
        <v>7</v>
      </c>
      <c r="CI87">
        <v>5</v>
      </c>
      <c r="CJ87">
        <v>245</v>
      </c>
      <c r="CK87">
        <v>2</v>
      </c>
      <c r="CL87">
        <v>33</v>
      </c>
      <c r="DA87">
        <v>292</v>
      </c>
      <c r="DB87">
        <v>12</v>
      </c>
      <c r="DC87">
        <v>245</v>
      </c>
      <c r="DD87">
        <v>35</v>
      </c>
      <c r="DE87" s="165">
        <f t="shared" si="8"/>
        <v>4.1095890410958902E-2</v>
      </c>
      <c r="DF87" s="165">
        <f t="shared" si="9"/>
        <v>0.83904109589041098</v>
      </c>
      <c r="DG87" s="165">
        <f t="shared" si="10"/>
        <v>0.11986301369863013</v>
      </c>
    </row>
    <row r="88" spans="1:111" x14ac:dyDescent="0.2">
      <c r="A88" t="s">
        <v>97</v>
      </c>
      <c r="B88" t="s">
        <v>563</v>
      </c>
      <c r="C88">
        <v>2</v>
      </c>
      <c r="D88">
        <v>5</v>
      </c>
      <c r="E88">
        <f t="shared" si="11"/>
        <v>7</v>
      </c>
      <c r="F88">
        <v>222</v>
      </c>
      <c r="G88">
        <f t="shared" si="12"/>
        <v>67</v>
      </c>
      <c r="H88">
        <v>26</v>
      </c>
      <c r="I88">
        <v>41</v>
      </c>
      <c r="J88">
        <f t="shared" si="7"/>
        <v>296</v>
      </c>
      <c r="L88">
        <v>7</v>
      </c>
      <c r="M88">
        <v>222</v>
      </c>
      <c r="N88">
        <v>67</v>
      </c>
      <c r="P88">
        <v>222</v>
      </c>
      <c r="Q88">
        <f t="shared" si="13"/>
        <v>74</v>
      </c>
      <c r="AJ88">
        <v>2</v>
      </c>
      <c r="AK88">
        <v>5</v>
      </c>
      <c r="AL88">
        <v>26</v>
      </c>
      <c r="AM88">
        <v>41</v>
      </c>
      <c r="BS88">
        <v>2</v>
      </c>
      <c r="BT88">
        <v>5</v>
      </c>
      <c r="BU88">
        <v>26</v>
      </c>
      <c r="BV88">
        <v>41</v>
      </c>
      <c r="CH88">
        <v>2</v>
      </c>
      <c r="CI88">
        <v>5</v>
      </c>
      <c r="CJ88">
        <v>222</v>
      </c>
      <c r="CK88">
        <v>26</v>
      </c>
      <c r="CL88">
        <v>41</v>
      </c>
      <c r="DA88">
        <v>296</v>
      </c>
      <c r="DB88">
        <v>7</v>
      </c>
      <c r="DC88">
        <v>222</v>
      </c>
      <c r="DD88">
        <v>67</v>
      </c>
      <c r="DE88" s="165">
        <f t="shared" si="8"/>
        <v>2.364864864864865E-2</v>
      </c>
      <c r="DF88" s="165">
        <f t="shared" si="9"/>
        <v>0.75</v>
      </c>
      <c r="DG88" s="165">
        <f t="shared" si="10"/>
        <v>0.22635135135135134</v>
      </c>
    </row>
    <row r="89" spans="1:111" x14ac:dyDescent="0.2">
      <c r="A89" t="s">
        <v>98</v>
      </c>
      <c r="B89" t="s">
        <v>563</v>
      </c>
      <c r="C89">
        <v>7</v>
      </c>
      <c r="D89">
        <v>33</v>
      </c>
      <c r="E89">
        <f t="shared" si="11"/>
        <v>40</v>
      </c>
      <c r="F89">
        <v>221</v>
      </c>
      <c r="G89">
        <f t="shared" si="12"/>
        <v>35</v>
      </c>
      <c r="H89">
        <v>3</v>
      </c>
      <c r="I89">
        <v>32</v>
      </c>
      <c r="J89">
        <f t="shared" si="7"/>
        <v>296</v>
      </c>
      <c r="L89">
        <v>40</v>
      </c>
      <c r="M89">
        <v>221</v>
      </c>
      <c r="N89">
        <v>35</v>
      </c>
      <c r="P89">
        <v>221</v>
      </c>
      <c r="Q89">
        <f t="shared" si="13"/>
        <v>75</v>
      </c>
      <c r="AJ89">
        <v>7</v>
      </c>
      <c r="AK89">
        <v>33</v>
      </c>
      <c r="AL89">
        <v>3</v>
      </c>
      <c r="AM89">
        <v>32</v>
      </c>
      <c r="BS89">
        <v>7</v>
      </c>
      <c r="BT89">
        <v>33</v>
      </c>
      <c r="BU89">
        <v>3</v>
      </c>
      <c r="BV89">
        <v>32</v>
      </c>
      <c r="CH89">
        <v>7</v>
      </c>
      <c r="CI89">
        <v>33</v>
      </c>
      <c r="CJ89">
        <v>221</v>
      </c>
      <c r="CK89">
        <v>3</v>
      </c>
      <c r="CL89">
        <v>32</v>
      </c>
      <c r="DA89">
        <v>296</v>
      </c>
      <c r="DB89">
        <v>40</v>
      </c>
      <c r="DC89">
        <v>221</v>
      </c>
      <c r="DD89">
        <v>35</v>
      </c>
      <c r="DE89" s="165">
        <f t="shared" si="8"/>
        <v>0.13513513513513514</v>
      </c>
      <c r="DF89" s="165">
        <f t="shared" si="9"/>
        <v>0.7466216216216216</v>
      </c>
      <c r="DG89" s="165">
        <f t="shared" si="10"/>
        <v>0.11824324324324324</v>
      </c>
    </row>
    <row r="90" spans="1:111" x14ac:dyDescent="0.2">
      <c r="A90" t="s">
        <v>99</v>
      </c>
      <c r="B90" t="s">
        <v>563</v>
      </c>
      <c r="C90">
        <v>1</v>
      </c>
      <c r="D90">
        <v>4</v>
      </c>
      <c r="E90">
        <f t="shared" si="11"/>
        <v>5</v>
      </c>
      <c r="F90">
        <v>250</v>
      </c>
      <c r="G90">
        <f t="shared" si="12"/>
        <v>40</v>
      </c>
      <c r="H90">
        <v>4</v>
      </c>
      <c r="I90">
        <v>36</v>
      </c>
      <c r="J90">
        <f t="shared" si="7"/>
        <v>295</v>
      </c>
      <c r="L90">
        <v>5</v>
      </c>
      <c r="M90">
        <v>250</v>
      </c>
      <c r="N90">
        <v>40</v>
      </c>
      <c r="P90">
        <v>250</v>
      </c>
      <c r="Q90">
        <f t="shared" si="13"/>
        <v>45</v>
      </c>
      <c r="AJ90">
        <v>1</v>
      </c>
      <c r="AK90">
        <v>4</v>
      </c>
      <c r="AL90">
        <v>4</v>
      </c>
      <c r="AM90">
        <v>36</v>
      </c>
      <c r="BS90">
        <v>1</v>
      </c>
      <c r="BT90">
        <v>4</v>
      </c>
      <c r="BU90">
        <v>4</v>
      </c>
      <c r="BV90">
        <v>36</v>
      </c>
      <c r="CH90">
        <v>1</v>
      </c>
      <c r="CI90">
        <v>4</v>
      </c>
      <c r="CJ90">
        <v>250</v>
      </c>
      <c r="CK90">
        <v>4</v>
      </c>
      <c r="CL90">
        <v>36</v>
      </c>
      <c r="DA90">
        <v>295</v>
      </c>
      <c r="DB90">
        <v>5</v>
      </c>
      <c r="DC90">
        <v>250</v>
      </c>
      <c r="DD90">
        <v>40</v>
      </c>
      <c r="DE90" s="165">
        <f t="shared" si="8"/>
        <v>1.6949152542372881E-2</v>
      </c>
      <c r="DF90" s="165">
        <f t="shared" si="9"/>
        <v>0.84745762711864403</v>
      </c>
      <c r="DG90" s="165">
        <f t="shared" si="10"/>
        <v>0.13559322033898305</v>
      </c>
    </row>
    <row r="91" spans="1:111" x14ac:dyDescent="0.2">
      <c r="A91" t="s">
        <v>100</v>
      </c>
      <c r="B91" t="s">
        <v>563</v>
      </c>
      <c r="C91">
        <v>1</v>
      </c>
      <c r="D91">
        <v>6</v>
      </c>
      <c r="E91">
        <f t="shared" si="11"/>
        <v>7</v>
      </c>
      <c r="F91">
        <v>248</v>
      </c>
      <c r="G91">
        <f t="shared" si="12"/>
        <v>40</v>
      </c>
      <c r="H91">
        <v>5</v>
      </c>
      <c r="I91">
        <v>35</v>
      </c>
      <c r="J91">
        <f t="shared" si="7"/>
        <v>295</v>
      </c>
      <c r="L91">
        <v>7</v>
      </c>
      <c r="M91">
        <v>248</v>
      </c>
      <c r="N91">
        <v>40</v>
      </c>
      <c r="P91">
        <v>248</v>
      </c>
      <c r="Q91">
        <f t="shared" si="13"/>
        <v>47</v>
      </c>
      <c r="AJ91">
        <v>1</v>
      </c>
      <c r="AK91">
        <v>6</v>
      </c>
      <c r="AL91">
        <v>5</v>
      </c>
      <c r="AM91">
        <v>35</v>
      </c>
      <c r="BS91">
        <v>1</v>
      </c>
      <c r="BT91">
        <v>6</v>
      </c>
      <c r="BU91">
        <v>5</v>
      </c>
      <c r="BV91">
        <v>35</v>
      </c>
      <c r="CH91">
        <v>1</v>
      </c>
      <c r="CI91">
        <v>6</v>
      </c>
      <c r="CJ91">
        <v>248</v>
      </c>
      <c r="CK91">
        <v>5</v>
      </c>
      <c r="CL91">
        <v>35</v>
      </c>
      <c r="DA91">
        <v>295</v>
      </c>
      <c r="DB91">
        <v>7</v>
      </c>
      <c r="DC91">
        <v>248</v>
      </c>
      <c r="DD91">
        <v>40</v>
      </c>
      <c r="DE91" s="165">
        <f t="shared" si="8"/>
        <v>2.3728813559322035E-2</v>
      </c>
      <c r="DF91" s="165">
        <f t="shared" si="9"/>
        <v>0.84067796610169487</v>
      </c>
      <c r="DG91" s="165">
        <f t="shared" si="10"/>
        <v>0.13559322033898305</v>
      </c>
    </row>
    <row r="92" spans="1:111" x14ac:dyDescent="0.2">
      <c r="A92" t="s">
        <v>101</v>
      </c>
      <c r="B92" t="s">
        <v>563</v>
      </c>
      <c r="C92">
        <v>1</v>
      </c>
      <c r="D92">
        <v>7</v>
      </c>
      <c r="E92">
        <f t="shared" si="11"/>
        <v>8</v>
      </c>
      <c r="F92">
        <v>247</v>
      </c>
      <c r="G92">
        <f t="shared" si="12"/>
        <v>39</v>
      </c>
      <c r="H92">
        <v>4</v>
      </c>
      <c r="I92">
        <v>35</v>
      </c>
      <c r="J92">
        <f t="shared" si="7"/>
        <v>294</v>
      </c>
      <c r="L92">
        <v>8</v>
      </c>
      <c r="M92">
        <v>247</v>
      </c>
      <c r="N92">
        <v>39</v>
      </c>
      <c r="P92">
        <v>247</v>
      </c>
      <c r="Q92">
        <f t="shared" si="13"/>
        <v>47</v>
      </c>
      <c r="AJ92">
        <v>1</v>
      </c>
      <c r="AK92">
        <v>7</v>
      </c>
      <c r="AL92">
        <v>4</v>
      </c>
      <c r="AM92">
        <v>35</v>
      </c>
      <c r="BS92">
        <v>1</v>
      </c>
      <c r="BT92">
        <v>7</v>
      </c>
      <c r="BU92">
        <v>4</v>
      </c>
      <c r="BV92">
        <v>35</v>
      </c>
      <c r="CH92">
        <v>1</v>
      </c>
      <c r="CI92">
        <v>7</v>
      </c>
      <c r="CJ92">
        <v>247</v>
      </c>
      <c r="CK92">
        <v>4</v>
      </c>
      <c r="CL92">
        <v>35</v>
      </c>
      <c r="DA92">
        <v>294</v>
      </c>
      <c r="DB92">
        <v>8</v>
      </c>
      <c r="DC92">
        <v>247</v>
      </c>
      <c r="DD92">
        <v>39</v>
      </c>
      <c r="DE92" s="165">
        <f t="shared" si="8"/>
        <v>2.7210884353741496E-2</v>
      </c>
      <c r="DF92" s="165">
        <f t="shared" si="9"/>
        <v>0.84013605442176875</v>
      </c>
      <c r="DG92" s="165">
        <f t="shared" si="10"/>
        <v>0.1326530612244898</v>
      </c>
    </row>
    <row r="93" spans="1:111" x14ac:dyDescent="0.2">
      <c r="A93" t="s">
        <v>102</v>
      </c>
      <c r="B93" t="s">
        <v>564</v>
      </c>
      <c r="C93">
        <v>4</v>
      </c>
      <c r="D93">
        <v>13</v>
      </c>
      <c r="E93">
        <f t="shared" si="11"/>
        <v>17</v>
      </c>
      <c r="F93">
        <v>256</v>
      </c>
      <c r="G93">
        <f t="shared" si="12"/>
        <v>23</v>
      </c>
      <c r="H93">
        <v>7</v>
      </c>
      <c r="I93">
        <v>16</v>
      </c>
      <c r="J93">
        <f t="shared" si="7"/>
        <v>296</v>
      </c>
      <c r="L93">
        <v>17</v>
      </c>
      <c r="M93">
        <v>256</v>
      </c>
      <c r="N93">
        <v>23</v>
      </c>
      <c r="P93">
        <v>256</v>
      </c>
      <c r="Q93">
        <f t="shared" si="13"/>
        <v>40</v>
      </c>
      <c r="AJ93">
        <v>4</v>
      </c>
      <c r="AK93">
        <v>13</v>
      </c>
      <c r="AL93">
        <v>7</v>
      </c>
      <c r="AM93">
        <v>16</v>
      </c>
      <c r="BS93">
        <v>4</v>
      </c>
      <c r="BT93">
        <v>13</v>
      </c>
      <c r="BU93">
        <v>7</v>
      </c>
      <c r="BV93">
        <v>16</v>
      </c>
      <c r="CH93">
        <v>4</v>
      </c>
      <c r="CI93">
        <v>13</v>
      </c>
      <c r="CJ93">
        <v>256</v>
      </c>
      <c r="CK93">
        <v>7</v>
      </c>
      <c r="CL93">
        <v>16</v>
      </c>
      <c r="DA93">
        <v>296</v>
      </c>
      <c r="DB93">
        <v>17</v>
      </c>
      <c r="DC93">
        <v>256</v>
      </c>
      <c r="DD93">
        <v>23</v>
      </c>
      <c r="DE93" s="165">
        <f t="shared" si="8"/>
        <v>5.7432432432432436E-2</v>
      </c>
      <c r="DF93" s="165">
        <f t="shared" si="9"/>
        <v>0.86486486486486491</v>
      </c>
      <c r="DG93" s="165">
        <f t="shared" si="10"/>
        <v>7.77027027027027E-2</v>
      </c>
    </row>
    <row r="94" spans="1:111" x14ac:dyDescent="0.2">
      <c r="A94" t="s">
        <v>103</v>
      </c>
      <c r="B94" t="s">
        <v>564</v>
      </c>
      <c r="C94">
        <v>14</v>
      </c>
      <c r="D94">
        <v>9</v>
      </c>
      <c r="E94">
        <f t="shared" si="11"/>
        <v>23</v>
      </c>
      <c r="F94">
        <v>232</v>
      </c>
      <c r="G94">
        <f t="shared" si="12"/>
        <v>39</v>
      </c>
      <c r="H94">
        <v>4</v>
      </c>
      <c r="I94">
        <v>35</v>
      </c>
      <c r="J94">
        <f t="shared" si="7"/>
        <v>294</v>
      </c>
      <c r="L94">
        <v>23</v>
      </c>
      <c r="M94">
        <v>232</v>
      </c>
      <c r="N94">
        <v>39</v>
      </c>
      <c r="P94">
        <v>232</v>
      </c>
      <c r="Q94">
        <f t="shared" si="13"/>
        <v>62</v>
      </c>
      <c r="AJ94">
        <v>14</v>
      </c>
      <c r="AK94">
        <v>9</v>
      </c>
      <c r="AL94">
        <v>4</v>
      </c>
      <c r="AM94">
        <v>35</v>
      </c>
      <c r="BS94">
        <v>14</v>
      </c>
      <c r="BT94">
        <v>9</v>
      </c>
      <c r="BU94">
        <v>4</v>
      </c>
      <c r="BV94">
        <v>35</v>
      </c>
      <c r="CH94">
        <v>14</v>
      </c>
      <c r="CI94">
        <v>9</v>
      </c>
      <c r="CJ94">
        <v>232</v>
      </c>
      <c r="CK94">
        <v>4</v>
      </c>
      <c r="CL94">
        <v>35</v>
      </c>
      <c r="DA94">
        <v>294</v>
      </c>
      <c r="DB94">
        <v>23</v>
      </c>
      <c r="DC94">
        <v>232</v>
      </c>
      <c r="DD94">
        <v>39</v>
      </c>
      <c r="DE94" s="165">
        <f t="shared" si="8"/>
        <v>7.8231292517006806E-2</v>
      </c>
      <c r="DF94" s="165">
        <f t="shared" si="9"/>
        <v>0.78911564625850339</v>
      </c>
      <c r="DG94" s="165">
        <f t="shared" si="10"/>
        <v>0.1326530612244898</v>
      </c>
    </row>
    <row r="95" spans="1:111" x14ac:dyDescent="0.2">
      <c r="A95" t="s">
        <v>104</v>
      </c>
      <c r="B95" t="s">
        <v>564</v>
      </c>
      <c r="C95">
        <v>5</v>
      </c>
      <c r="D95">
        <v>6</v>
      </c>
      <c r="E95">
        <f t="shared" si="11"/>
        <v>11</v>
      </c>
      <c r="F95">
        <v>252</v>
      </c>
      <c r="G95">
        <f t="shared" si="12"/>
        <v>32</v>
      </c>
      <c r="H95">
        <v>11</v>
      </c>
      <c r="I95">
        <v>21</v>
      </c>
      <c r="J95">
        <f t="shared" si="7"/>
        <v>295</v>
      </c>
      <c r="L95">
        <v>11</v>
      </c>
      <c r="M95">
        <v>252</v>
      </c>
      <c r="N95">
        <v>32</v>
      </c>
      <c r="P95">
        <v>252</v>
      </c>
      <c r="Q95">
        <f t="shared" si="13"/>
        <v>43</v>
      </c>
      <c r="AJ95">
        <v>5</v>
      </c>
      <c r="AK95">
        <v>6</v>
      </c>
      <c r="AL95">
        <v>11</v>
      </c>
      <c r="AM95">
        <v>21</v>
      </c>
      <c r="BS95">
        <v>5</v>
      </c>
      <c r="BT95">
        <v>6</v>
      </c>
      <c r="BU95">
        <v>11</v>
      </c>
      <c r="BV95">
        <v>21</v>
      </c>
      <c r="CH95">
        <v>5</v>
      </c>
      <c r="CI95">
        <v>6</v>
      </c>
      <c r="CJ95">
        <v>252</v>
      </c>
      <c r="CK95">
        <v>11</v>
      </c>
      <c r="CL95">
        <v>21</v>
      </c>
      <c r="DA95">
        <v>295</v>
      </c>
      <c r="DB95">
        <v>11</v>
      </c>
      <c r="DC95">
        <v>252</v>
      </c>
      <c r="DD95">
        <v>32</v>
      </c>
      <c r="DE95" s="165">
        <f t="shared" si="8"/>
        <v>3.7288135593220341E-2</v>
      </c>
      <c r="DF95" s="165">
        <f t="shared" si="9"/>
        <v>0.85423728813559319</v>
      </c>
      <c r="DG95" s="165">
        <f t="shared" si="10"/>
        <v>0.10847457627118644</v>
      </c>
    </row>
    <row r="96" spans="1:111" x14ac:dyDescent="0.2">
      <c r="A96" t="s">
        <v>105</v>
      </c>
      <c r="B96" t="s">
        <v>564</v>
      </c>
      <c r="C96">
        <v>4</v>
      </c>
      <c r="D96">
        <v>6</v>
      </c>
      <c r="E96">
        <f t="shared" si="11"/>
        <v>10</v>
      </c>
      <c r="F96">
        <v>263</v>
      </c>
      <c r="G96">
        <f t="shared" si="12"/>
        <v>22</v>
      </c>
      <c r="H96">
        <v>5</v>
      </c>
      <c r="I96">
        <v>17</v>
      </c>
      <c r="J96">
        <f t="shared" si="7"/>
        <v>295</v>
      </c>
      <c r="L96">
        <v>10</v>
      </c>
      <c r="M96">
        <v>263</v>
      </c>
      <c r="N96">
        <v>22</v>
      </c>
      <c r="P96">
        <v>263</v>
      </c>
      <c r="Q96">
        <f t="shared" si="13"/>
        <v>32</v>
      </c>
      <c r="AJ96">
        <v>4</v>
      </c>
      <c r="AK96">
        <v>6</v>
      </c>
      <c r="AL96">
        <v>5</v>
      </c>
      <c r="AM96">
        <v>17</v>
      </c>
      <c r="BS96">
        <v>4</v>
      </c>
      <c r="BT96">
        <v>6</v>
      </c>
      <c r="BU96">
        <v>5</v>
      </c>
      <c r="BV96">
        <v>17</v>
      </c>
      <c r="CH96">
        <v>4</v>
      </c>
      <c r="CI96">
        <v>6</v>
      </c>
      <c r="CJ96">
        <v>263</v>
      </c>
      <c r="CK96">
        <v>5</v>
      </c>
      <c r="CL96">
        <v>17</v>
      </c>
      <c r="DA96">
        <v>295</v>
      </c>
      <c r="DB96">
        <v>10</v>
      </c>
      <c r="DC96">
        <v>263</v>
      </c>
      <c r="DD96">
        <v>22</v>
      </c>
      <c r="DE96" s="165">
        <f t="shared" si="8"/>
        <v>3.3898305084745763E-2</v>
      </c>
      <c r="DF96" s="165">
        <f t="shared" si="9"/>
        <v>0.8915254237288136</v>
      </c>
      <c r="DG96" s="165">
        <f t="shared" si="10"/>
        <v>7.4576271186440682E-2</v>
      </c>
    </row>
    <row r="97" spans="1:111" x14ac:dyDescent="0.2">
      <c r="A97" t="s">
        <v>106</v>
      </c>
      <c r="B97" t="s">
        <v>564</v>
      </c>
      <c r="C97">
        <v>15</v>
      </c>
      <c r="D97">
        <v>11</v>
      </c>
      <c r="E97">
        <f t="shared" si="11"/>
        <v>26</v>
      </c>
      <c r="F97">
        <v>143</v>
      </c>
      <c r="G97">
        <f t="shared" si="12"/>
        <v>37</v>
      </c>
      <c r="H97">
        <v>10</v>
      </c>
      <c r="I97">
        <v>27</v>
      </c>
      <c r="J97">
        <f t="shared" si="7"/>
        <v>206</v>
      </c>
      <c r="L97">
        <v>26</v>
      </c>
      <c r="M97">
        <v>143</v>
      </c>
      <c r="N97">
        <v>37</v>
      </c>
      <c r="P97">
        <v>143</v>
      </c>
      <c r="Q97">
        <f t="shared" si="13"/>
        <v>63</v>
      </c>
      <c r="AJ97">
        <v>15</v>
      </c>
      <c r="AK97">
        <v>11</v>
      </c>
      <c r="AL97">
        <v>10</v>
      </c>
      <c r="AM97">
        <v>27</v>
      </c>
      <c r="BS97">
        <v>15</v>
      </c>
      <c r="BT97">
        <v>11</v>
      </c>
      <c r="BU97">
        <v>10</v>
      </c>
      <c r="BV97">
        <v>27</v>
      </c>
      <c r="CH97">
        <v>15</v>
      </c>
      <c r="CI97">
        <v>11</v>
      </c>
      <c r="CJ97">
        <v>143</v>
      </c>
      <c r="CK97">
        <v>10</v>
      </c>
      <c r="CL97">
        <v>27</v>
      </c>
      <c r="DA97">
        <v>206</v>
      </c>
      <c r="DB97">
        <v>26</v>
      </c>
      <c r="DC97">
        <v>143</v>
      </c>
      <c r="DD97">
        <v>37</v>
      </c>
      <c r="DE97" s="165">
        <f t="shared" si="8"/>
        <v>0.12621359223300971</v>
      </c>
      <c r="DF97" s="165">
        <f t="shared" si="9"/>
        <v>0.69417475728155342</v>
      </c>
      <c r="DG97" s="165">
        <f t="shared" si="10"/>
        <v>0.1796116504854369</v>
      </c>
    </row>
    <row r="98" spans="1:111" x14ac:dyDescent="0.2">
      <c r="A98" t="s">
        <v>107</v>
      </c>
      <c r="B98" t="s">
        <v>564</v>
      </c>
      <c r="C98">
        <v>6</v>
      </c>
      <c r="D98">
        <v>3</v>
      </c>
      <c r="E98">
        <f t="shared" si="11"/>
        <v>9</v>
      </c>
      <c r="F98">
        <v>250</v>
      </c>
      <c r="G98">
        <f t="shared" si="12"/>
        <v>32</v>
      </c>
      <c r="H98">
        <v>11</v>
      </c>
      <c r="I98">
        <v>21</v>
      </c>
      <c r="J98">
        <f t="shared" si="7"/>
        <v>291</v>
      </c>
      <c r="L98">
        <v>9</v>
      </c>
      <c r="M98">
        <v>250</v>
      </c>
      <c r="N98">
        <v>32</v>
      </c>
      <c r="P98">
        <v>250</v>
      </c>
      <c r="Q98">
        <f t="shared" si="13"/>
        <v>41</v>
      </c>
      <c r="AJ98">
        <v>6</v>
      </c>
      <c r="AK98">
        <v>3</v>
      </c>
      <c r="AL98">
        <v>11</v>
      </c>
      <c r="AM98">
        <v>21</v>
      </c>
      <c r="BS98">
        <v>6</v>
      </c>
      <c r="BT98">
        <v>3</v>
      </c>
      <c r="BU98">
        <v>11</v>
      </c>
      <c r="BV98">
        <v>21</v>
      </c>
      <c r="CH98">
        <v>6</v>
      </c>
      <c r="CI98">
        <v>3</v>
      </c>
      <c r="CJ98">
        <v>250</v>
      </c>
      <c r="CK98">
        <v>11</v>
      </c>
      <c r="CL98">
        <v>21</v>
      </c>
      <c r="DA98">
        <v>291</v>
      </c>
      <c r="DB98">
        <v>9</v>
      </c>
      <c r="DC98">
        <v>250</v>
      </c>
      <c r="DD98">
        <v>32</v>
      </c>
      <c r="DE98" s="165">
        <f t="shared" si="8"/>
        <v>3.0927835051546393E-2</v>
      </c>
      <c r="DF98" s="165">
        <f t="shared" si="9"/>
        <v>0.85910652920962194</v>
      </c>
      <c r="DG98" s="165">
        <f t="shared" si="10"/>
        <v>0.10996563573883161</v>
      </c>
    </row>
    <row r="99" spans="1:111" x14ac:dyDescent="0.2">
      <c r="A99" t="s">
        <v>108</v>
      </c>
      <c r="B99" t="s">
        <v>564</v>
      </c>
      <c r="C99">
        <v>4</v>
      </c>
      <c r="D99">
        <v>3</v>
      </c>
      <c r="E99">
        <f t="shared" si="11"/>
        <v>7</v>
      </c>
      <c r="F99">
        <v>254</v>
      </c>
      <c r="G99">
        <f t="shared" si="12"/>
        <v>33</v>
      </c>
      <c r="H99">
        <v>4</v>
      </c>
      <c r="I99">
        <v>29</v>
      </c>
      <c r="J99">
        <f t="shared" si="7"/>
        <v>294</v>
      </c>
      <c r="L99">
        <v>7</v>
      </c>
      <c r="M99">
        <v>254</v>
      </c>
      <c r="N99">
        <v>33</v>
      </c>
      <c r="P99">
        <v>254</v>
      </c>
      <c r="Q99">
        <f t="shared" si="13"/>
        <v>40</v>
      </c>
      <c r="AJ99">
        <v>4</v>
      </c>
      <c r="AK99">
        <v>3</v>
      </c>
      <c r="AL99">
        <v>4</v>
      </c>
      <c r="AM99">
        <v>29</v>
      </c>
      <c r="BS99">
        <v>4</v>
      </c>
      <c r="BT99">
        <v>3</v>
      </c>
      <c r="BU99">
        <v>4</v>
      </c>
      <c r="BV99">
        <v>29</v>
      </c>
      <c r="CH99">
        <v>4</v>
      </c>
      <c r="CI99">
        <v>3</v>
      </c>
      <c r="CJ99">
        <v>254</v>
      </c>
      <c r="CK99">
        <v>4</v>
      </c>
      <c r="CL99">
        <v>29</v>
      </c>
      <c r="DA99">
        <v>294</v>
      </c>
      <c r="DB99">
        <v>7</v>
      </c>
      <c r="DC99">
        <v>254</v>
      </c>
      <c r="DD99">
        <v>33</v>
      </c>
      <c r="DE99" s="165">
        <f t="shared" si="8"/>
        <v>2.3809523809523808E-2</v>
      </c>
      <c r="DF99" s="165">
        <f t="shared" si="9"/>
        <v>0.86394557823129248</v>
      </c>
      <c r="DG99" s="165">
        <f t="shared" si="10"/>
        <v>0.11224489795918367</v>
      </c>
    </row>
    <row r="100" spans="1:111" x14ac:dyDescent="0.2">
      <c r="A100" t="s">
        <v>109</v>
      </c>
      <c r="B100" t="s">
        <v>564</v>
      </c>
      <c r="C100">
        <v>4</v>
      </c>
      <c r="D100">
        <v>0</v>
      </c>
      <c r="E100">
        <f t="shared" si="11"/>
        <v>4</v>
      </c>
      <c r="F100">
        <v>259</v>
      </c>
      <c r="G100">
        <f t="shared" si="12"/>
        <v>32</v>
      </c>
      <c r="H100">
        <v>4</v>
      </c>
      <c r="I100">
        <v>28</v>
      </c>
      <c r="J100">
        <f t="shared" si="7"/>
        <v>295</v>
      </c>
      <c r="L100">
        <v>4</v>
      </c>
      <c r="M100">
        <v>259</v>
      </c>
      <c r="N100">
        <v>32</v>
      </c>
      <c r="P100">
        <v>259</v>
      </c>
      <c r="Q100">
        <f t="shared" si="13"/>
        <v>36</v>
      </c>
      <c r="AJ100">
        <v>4</v>
      </c>
      <c r="AK100">
        <v>0</v>
      </c>
      <c r="AL100">
        <v>4</v>
      </c>
      <c r="AM100">
        <v>28</v>
      </c>
      <c r="BS100">
        <v>4</v>
      </c>
      <c r="BT100">
        <v>0</v>
      </c>
      <c r="BU100">
        <v>4</v>
      </c>
      <c r="BV100">
        <v>28</v>
      </c>
      <c r="CH100">
        <v>4</v>
      </c>
      <c r="CI100">
        <v>0</v>
      </c>
      <c r="CJ100">
        <v>259</v>
      </c>
      <c r="CK100">
        <v>4</v>
      </c>
      <c r="CL100">
        <v>28</v>
      </c>
      <c r="DA100">
        <v>295</v>
      </c>
      <c r="DB100">
        <v>4</v>
      </c>
      <c r="DC100">
        <v>259</v>
      </c>
      <c r="DD100">
        <v>32</v>
      </c>
      <c r="DE100" s="165">
        <f t="shared" si="8"/>
        <v>1.3559322033898305E-2</v>
      </c>
      <c r="DF100" s="165">
        <f t="shared" si="9"/>
        <v>0.87796610169491529</v>
      </c>
      <c r="DG100" s="165">
        <f t="shared" si="10"/>
        <v>0.10847457627118644</v>
      </c>
    </row>
    <row r="101" spans="1:111" x14ac:dyDescent="0.2">
      <c r="A101" t="s">
        <v>110</v>
      </c>
      <c r="B101" t="s">
        <v>564</v>
      </c>
      <c r="C101">
        <v>4</v>
      </c>
      <c r="D101">
        <v>5</v>
      </c>
      <c r="E101">
        <f t="shared" si="11"/>
        <v>9</v>
      </c>
      <c r="F101">
        <v>254</v>
      </c>
      <c r="G101">
        <f t="shared" si="12"/>
        <v>32</v>
      </c>
      <c r="H101">
        <v>4</v>
      </c>
      <c r="I101">
        <v>28</v>
      </c>
      <c r="J101">
        <f t="shared" si="7"/>
        <v>295</v>
      </c>
      <c r="L101">
        <v>9</v>
      </c>
      <c r="M101">
        <v>254</v>
      </c>
      <c r="N101">
        <v>32</v>
      </c>
      <c r="P101">
        <v>254</v>
      </c>
      <c r="Q101">
        <f t="shared" si="13"/>
        <v>41</v>
      </c>
      <c r="AJ101">
        <v>4</v>
      </c>
      <c r="AK101">
        <v>5</v>
      </c>
      <c r="AL101">
        <v>4</v>
      </c>
      <c r="AM101">
        <v>28</v>
      </c>
      <c r="BS101">
        <v>4</v>
      </c>
      <c r="BT101">
        <v>5</v>
      </c>
      <c r="BU101">
        <v>4</v>
      </c>
      <c r="BV101">
        <v>28</v>
      </c>
      <c r="CH101">
        <v>4</v>
      </c>
      <c r="CI101">
        <v>5</v>
      </c>
      <c r="CJ101">
        <v>254</v>
      </c>
      <c r="CK101">
        <v>4</v>
      </c>
      <c r="CL101">
        <v>28</v>
      </c>
      <c r="DA101">
        <v>295</v>
      </c>
      <c r="DB101">
        <v>9</v>
      </c>
      <c r="DC101">
        <v>254</v>
      </c>
      <c r="DD101">
        <v>32</v>
      </c>
      <c r="DE101" s="165">
        <f t="shared" si="8"/>
        <v>3.0508474576271188E-2</v>
      </c>
      <c r="DF101" s="165">
        <f t="shared" si="9"/>
        <v>0.86101694915254234</v>
      </c>
      <c r="DG101" s="165">
        <f t="shared" si="10"/>
        <v>0.10847457627118644</v>
      </c>
    </row>
    <row r="102" spans="1:111" x14ac:dyDescent="0.2">
      <c r="A102" t="s">
        <v>111</v>
      </c>
      <c r="B102" t="s">
        <v>564</v>
      </c>
      <c r="C102">
        <v>4</v>
      </c>
      <c r="D102">
        <v>4</v>
      </c>
      <c r="E102">
        <f t="shared" si="11"/>
        <v>8</v>
      </c>
      <c r="F102">
        <v>256</v>
      </c>
      <c r="G102">
        <f t="shared" si="12"/>
        <v>32</v>
      </c>
      <c r="H102">
        <v>4</v>
      </c>
      <c r="I102">
        <v>28</v>
      </c>
      <c r="J102">
        <f t="shared" si="7"/>
        <v>296</v>
      </c>
      <c r="L102">
        <v>8</v>
      </c>
      <c r="M102">
        <v>256</v>
      </c>
      <c r="N102">
        <v>32</v>
      </c>
      <c r="P102">
        <v>256</v>
      </c>
      <c r="Q102">
        <f t="shared" si="13"/>
        <v>40</v>
      </c>
      <c r="AJ102">
        <v>4</v>
      </c>
      <c r="AK102">
        <v>4</v>
      </c>
      <c r="AL102">
        <v>4</v>
      </c>
      <c r="AM102">
        <v>28</v>
      </c>
      <c r="BS102">
        <v>4</v>
      </c>
      <c r="BT102">
        <v>4</v>
      </c>
      <c r="BU102">
        <v>4</v>
      </c>
      <c r="BV102">
        <v>28</v>
      </c>
      <c r="CH102">
        <v>4</v>
      </c>
      <c r="CI102">
        <v>4</v>
      </c>
      <c r="CJ102">
        <v>256</v>
      </c>
      <c r="CK102">
        <v>4</v>
      </c>
      <c r="CL102">
        <v>28</v>
      </c>
      <c r="DA102">
        <v>296</v>
      </c>
      <c r="DB102">
        <v>8</v>
      </c>
      <c r="DC102">
        <v>256</v>
      </c>
      <c r="DD102">
        <v>32</v>
      </c>
      <c r="DE102" s="165">
        <f t="shared" si="8"/>
        <v>2.7027027027027029E-2</v>
      </c>
      <c r="DF102" s="165">
        <f t="shared" si="9"/>
        <v>0.86486486486486491</v>
      </c>
      <c r="DG102" s="165">
        <f t="shared" si="10"/>
        <v>0.10810810810810811</v>
      </c>
    </row>
    <row r="103" spans="1:111" x14ac:dyDescent="0.2">
      <c r="A103" t="s">
        <v>112</v>
      </c>
      <c r="B103" t="s">
        <v>564</v>
      </c>
      <c r="C103">
        <v>5</v>
      </c>
      <c r="D103">
        <v>4</v>
      </c>
      <c r="E103">
        <f t="shared" si="11"/>
        <v>9</v>
      </c>
      <c r="F103">
        <v>251</v>
      </c>
      <c r="G103">
        <f t="shared" si="12"/>
        <v>35</v>
      </c>
      <c r="H103">
        <v>5</v>
      </c>
      <c r="I103">
        <v>30</v>
      </c>
      <c r="J103">
        <f t="shared" si="7"/>
        <v>295</v>
      </c>
      <c r="L103">
        <v>9</v>
      </c>
      <c r="M103">
        <v>251</v>
      </c>
      <c r="N103">
        <v>35</v>
      </c>
      <c r="P103">
        <v>251</v>
      </c>
      <c r="Q103">
        <f t="shared" si="13"/>
        <v>44</v>
      </c>
      <c r="AJ103">
        <v>5</v>
      </c>
      <c r="AK103">
        <v>4</v>
      </c>
      <c r="AL103">
        <v>5</v>
      </c>
      <c r="AM103">
        <v>30</v>
      </c>
      <c r="BS103">
        <v>5</v>
      </c>
      <c r="BT103">
        <v>4</v>
      </c>
      <c r="BU103">
        <v>5</v>
      </c>
      <c r="BV103">
        <v>30</v>
      </c>
      <c r="CH103">
        <v>5</v>
      </c>
      <c r="CI103">
        <v>4</v>
      </c>
      <c r="CJ103">
        <v>251</v>
      </c>
      <c r="CK103">
        <v>5</v>
      </c>
      <c r="CL103">
        <v>30</v>
      </c>
      <c r="DA103">
        <v>295</v>
      </c>
      <c r="DB103">
        <v>9</v>
      </c>
      <c r="DC103">
        <v>251</v>
      </c>
      <c r="DD103">
        <v>35</v>
      </c>
      <c r="DE103" s="165">
        <f t="shared" si="8"/>
        <v>3.0508474576271188E-2</v>
      </c>
      <c r="DF103" s="165">
        <f t="shared" si="9"/>
        <v>0.85084745762711866</v>
      </c>
      <c r="DG103" s="165">
        <f t="shared" si="10"/>
        <v>0.11864406779661017</v>
      </c>
    </row>
    <row r="104" spans="1:111" x14ac:dyDescent="0.2">
      <c r="A104" t="s">
        <v>113</v>
      </c>
      <c r="B104" t="s">
        <v>564</v>
      </c>
      <c r="C104">
        <v>8</v>
      </c>
      <c r="D104">
        <v>17</v>
      </c>
      <c r="E104">
        <f t="shared" si="11"/>
        <v>25</v>
      </c>
      <c r="F104">
        <v>238</v>
      </c>
      <c r="G104">
        <f t="shared" si="12"/>
        <v>33</v>
      </c>
      <c r="H104">
        <v>4</v>
      </c>
      <c r="I104">
        <v>29</v>
      </c>
      <c r="J104">
        <f t="shared" si="7"/>
        <v>296</v>
      </c>
      <c r="L104">
        <v>25</v>
      </c>
      <c r="M104">
        <v>238</v>
      </c>
      <c r="N104">
        <v>33</v>
      </c>
      <c r="P104">
        <v>238</v>
      </c>
      <c r="Q104">
        <f t="shared" si="13"/>
        <v>58</v>
      </c>
      <c r="AJ104">
        <v>8</v>
      </c>
      <c r="AK104">
        <v>17</v>
      </c>
      <c r="AL104">
        <v>4</v>
      </c>
      <c r="AM104">
        <v>29</v>
      </c>
      <c r="BS104">
        <v>8</v>
      </c>
      <c r="BT104">
        <v>17</v>
      </c>
      <c r="BU104">
        <v>4</v>
      </c>
      <c r="BV104">
        <v>29</v>
      </c>
      <c r="CH104">
        <v>8</v>
      </c>
      <c r="CI104">
        <v>17</v>
      </c>
      <c r="CJ104">
        <v>238</v>
      </c>
      <c r="CK104">
        <v>4</v>
      </c>
      <c r="CL104">
        <v>29</v>
      </c>
      <c r="DA104">
        <v>296</v>
      </c>
      <c r="DB104">
        <v>25</v>
      </c>
      <c r="DC104">
        <v>238</v>
      </c>
      <c r="DD104">
        <v>33</v>
      </c>
      <c r="DE104" s="165">
        <f t="shared" si="8"/>
        <v>8.4459459459459457E-2</v>
      </c>
      <c r="DF104" s="165">
        <f t="shared" si="9"/>
        <v>0.80405405405405406</v>
      </c>
      <c r="DG104" s="165">
        <f t="shared" si="10"/>
        <v>0.11148648648648649</v>
      </c>
    </row>
    <row r="105" spans="1:111" x14ac:dyDescent="0.2">
      <c r="A105" t="s">
        <v>114</v>
      </c>
      <c r="B105" t="s">
        <v>564</v>
      </c>
      <c r="C105">
        <v>6</v>
      </c>
      <c r="D105">
        <v>6</v>
      </c>
      <c r="E105">
        <f t="shared" si="11"/>
        <v>12</v>
      </c>
      <c r="F105">
        <v>263</v>
      </c>
      <c r="G105">
        <f t="shared" si="12"/>
        <v>21</v>
      </c>
      <c r="H105">
        <v>3</v>
      </c>
      <c r="I105">
        <v>18</v>
      </c>
      <c r="J105">
        <f t="shared" si="7"/>
        <v>296</v>
      </c>
      <c r="L105">
        <v>12</v>
      </c>
      <c r="M105">
        <v>263</v>
      </c>
      <c r="N105">
        <v>21</v>
      </c>
      <c r="P105">
        <v>263</v>
      </c>
      <c r="Q105">
        <f t="shared" si="13"/>
        <v>33</v>
      </c>
      <c r="AJ105">
        <v>6</v>
      </c>
      <c r="AK105">
        <v>6</v>
      </c>
      <c r="AL105">
        <v>3</v>
      </c>
      <c r="AM105">
        <v>18</v>
      </c>
      <c r="BS105">
        <v>6</v>
      </c>
      <c r="BT105">
        <v>6</v>
      </c>
      <c r="BU105">
        <v>3</v>
      </c>
      <c r="BV105">
        <v>18</v>
      </c>
      <c r="CH105">
        <v>6</v>
      </c>
      <c r="CI105">
        <v>6</v>
      </c>
      <c r="CJ105">
        <v>263</v>
      </c>
      <c r="CK105">
        <v>3</v>
      </c>
      <c r="CL105">
        <v>18</v>
      </c>
      <c r="DA105">
        <v>296</v>
      </c>
      <c r="DB105">
        <v>12</v>
      </c>
      <c r="DC105">
        <v>263</v>
      </c>
      <c r="DD105">
        <v>21</v>
      </c>
      <c r="DE105" s="165">
        <f t="shared" si="8"/>
        <v>4.0540540540540543E-2</v>
      </c>
      <c r="DF105" s="165">
        <f t="shared" si="9"/>
        <v>0.88851351351351349</v>
      </c>
      <c r="DG105" s="165">
        <f t="shared" si="10"/>
        <v>7.0945945945945943E-2</v>
      </c>
    </row>
    <row r="106" spans="1:111" x14ac:dyDescent="0.2">
      <c r="A106" t="s">
        <v>115</v>
      </c>
      <c r="B106" t="s">
        <v>564</v>
      </c>
      <c r="C106">
        <v>5</v>
      </c>
      <c r="D106">
        <v>4</v>
      </c>
      <c r="E106">
        <f t="shared" si="11"/>
        <v>9</v>
      </c>
      <c r="F106">
        <v>245</v>
      </c>
      <c r="G106">
        <f t="shared" si="12"/>
        <v>40</v>
      </c>
      <c r="H106">
        <v>20</v>
      </c>
      <c r="I106">
        <v>20</v>
      </c>
      <c r="J106">
        <f t="shared" si="7"/>
        <v>294</v>
      </c>
      <c r="L106">
        <v>9</v>
      </c>
      <c r="M106">
        <v>245</v>
      </c>
      <c r="N106">
        <v>40</v>
      </c>
      <c r="P106">
        <v>245</v>
      </c>
      <c r="Q106">
        <f t="shared" si="13"/>
        <v>49</v>
      </c>
      <c r="AJ106">
        <v>5</v>
      </c>
      <c r="AK106">
        <v>4</v>
      </c>
      <c r="AL106">
        <v>20</v>
      </c>
      <c r="AM106">
        <v>20</v>
      </c>
      <c r="BS106">
        <v>5</v>
      </c>
      <c r="BT106">
        <v>4</v>
      </c>
      <c r="BU106">
        <v>20</v>
      </c>
      <c r="BV106">
        <v>20</v>
      </c>
      <c r="CH106">
        <v>5</v>
      </c>
      <c r="CI106">
        <v>4</v>
      </c>
      <c r="CJ106">
        <v>245</v>
      </c>
      <c r="CK106">
        <v>20</v>
      </c>
      <c r="CL106">
        <v>20</v>
      </c>
      <c r="DA106">
        <v>294</v>
      </c>
      <c r="DB106">
        <v>9</v>
      </c>
      <c r="DC106">
        <v>245</v>
      </c>
      <c r="DD106">
        <v>40</v>
      </c>
      <c r="DE106" s="165">
        <f t="shared" si="8"/>
        <v>3.0612244897959183E-2</v>
      </c>
      <c r="DF106" s="165">
        <f t="shared" si="9"/>
        <v>0.83333333333333337</v>
      </c>
      <c r="DG106" s="165">
        <f t="shared" si="10"/>
        <v>0.1360544217687075</v>
      </c>
    </row>
    <row r="107" spans="1:111" x14ac:dyDescent="0.2">
      <c r="A107" t="s">
        <v>116</v>
      </c>
      <c r="B107" t="s">
        <v>564</v>
      </c>
      <c r="C107">
        <v>9</v>
      </c>
      <c r="D107">
        <v>23</v>
      </c>
      <c r="E107">
        <f t="shared" si="11"/>
        <v>32</v>
      </c>
      <c r="F107">
        <v>220</v>
      </c>
      <c r="G107">
        <f t="shared" si="12"/>
        <v>32</v>
      </c>
      <c r="H107">
        <v>12</v>
      </c>
      <c r="I107">
        <v>20</v>
      </c>
      <c r="J107">
        <f t="shared" si="7"/>
        <v>284</v>
      </c>
      <c r="L107">
        <v>32</v>
      </c>
      <c r="M107">
        <v>220</v>
      </c>
      <c r="N107">
        <v>32</v>
      </c>
      <c r="P107">
        <v>220</v>
      </c>
      <c r="Q107">
        <f t="shared" si="13"/>
        <v>64</v>
      </c>
      <c r="AJ107">
        <v>9</v>
      </c>
      <c r="AK107">
        <v>23</v>
      </c>
      <c r="AL107">
        <v>12</v>
      </c>
      <c r="AM107">
        <v>20</v>
      </c>
      <c r="BS107">
        <v>9</v>
      </c>
      <c r="BT107">
        <v>23</v>
      </c>
      <c r="BU107">
        <v>12</v>
      </c>
      <c r="BV107">
        <v>20</v>
      </c>
      <c r="CH107">
        <v>9</v>
      </c>
      <c r="CI107">
        <v>23</v>
      </c>
      <c r="CJ107">
        <v>220</v>
      </c>
      <c r="CK107">
        <v>12</v>
      </c>
      <c r="CL107">
        <v>20</v>
      </c>
      <c r="DA107">
        <v>284</v>
      </c>
      <c r="DB107">
        <v>32</v>
      </c>
      <c r="DC107">
        <v>220</v>
      </c>
      <c r="DD107">
        <v>32</v>
      </c>
      <c r="DE107" s="165">
        <f t="shared" si="8"/>
        <v>0.11267605633802817</v>
      </c>
      <c r="DF107" s="165">
        <f t="shared" si="9"/>
        <v>0.77464788732394363</v>
      </c>
      <c r="DG107" s="165">
        <f t="shared" si="10"/>
        <v>0.11267605633802817</v>
      </c>
    </row>
    <row r="108" spans="1:111" x14ac:dyDescent="0.2">
      <c r="A108" t="s">
        <v>117</v>
      </c>
      <c r="B108" t="s">
        <v>564</v>
      </c>
      <c r="C108">
        <v>7</v>
      </c>
      <c r="D108">
        <v>5</v>
      </c>
      <c r="E108">
        <f t="shared" si="11"/>
        <v>12</v>
      </c>
      <c r="F108">
        <v>253</v>
      </c>
      <c r="G108">
        <f t="shared" si="12"/>
        <v>29</v>
      </c>
      <c r="H108">
        <v>11</v>
      </c>
      <c r="I108">
        <v>18</v>
      </c>
      <c r="J108">
        <f t="shared" si="7"/>
        <v>294</v>
      </c>
      <c r="L108">
        <v>12</v>
      </c>
      <c r="M108">
        <v>253</v>
      </c>
      <c r="N108">
        <v>29</v>
      </c>
      <c r="P108">
        <v>253</v>
      </c>
      <c r="Q108">
        <f t="shared" si="13"/>
        <v>41</v>
      </c>
      <c r="AJ108">
        <v>7</v>
      </c>
      <c r="AK108">
        <v>5</v>
      </c>
      <c r="AL108">
        <v>11</v>
      </c>
      <c r="AM108">
        <v>18</v>
      </c>
      <c r="BS108">
        <v>7</v>
      </c>
      <c r="BT108">
        <v>5</v>
      </c>
      <c r="BU108">
        <v>11</v>
      </c>
      <c r="BV108">
        <v>18</v>
      </c>
      <c r="CH108">
        <v>7</v>
      </c>
      <c r="CI108">
        <v>5</v>
      </c>
      <c r="CJ108">
        <v>253</v>
      </c>
      <c r="CK108">
        <v>11</v>
      </c>
      <c r="CL108">
        <v>18</v>
      </c>
      <c r="DA108">
        <v>294</v>
      </c>
      <c r="DB108">
        <v>12</v>
      </c>
      <c r="DC108">
        <v>253</v>
      </c>
      <c r="DD108">
        <v>29</v>
      </c>
      <c r="DE108" s="165">
        <f t="shared" si="8"/>
        <v>4.0816326530612242E-2</v>
      </c>
      <c r="DF108" s="165">
        <f t="shared" si="9"/>
        <v>0.86054421768707479</v>
      </c>
      <c r="DG108" s="165">
        <f t="shared" si="10"/>
        <v>9.8639455782312924E-2</v>
      </c>
    </row>
    <row r="109" spans="1:111" x14ac:dyDescent="0.2">
      <c r="A109" t="s">
        <v>118</v>
      </c>
      <c r="B109" t="s">
        <v>564</v>
      </c>
      <c r="C109">
        <v>5</v>
      </c>
      <c r="D109">
        <v>6</v>
      </c>
      <c r="E109">
        <f t="shared" si="11"/>
        <v>11</v>
      </c>
      <c r="F109">
        <v>245</v>
      </c>
      <c r="G109">
        <f t="shared" si="12"/>
        <v>40</v>
      </c>
      <c r="H109">
        <v>20</v>
      </c>
      <c r="I109">
        <v>20</v>
      </c>
      <c r="J109">
        <f t="shared" si="7"/>
        <v>296</v>
      </c>
      <c r="L109">
        <v>11</v>
      </c>
      <c r="M109">
        <v>245</v>
      </c>
      <c r="N109">
        <v>40</v>
      </c>
      <c r="P109">
        <v>245</v>
      </c>
      <c r="Q109">
        <f t="shared" si="13"/>
        <v>51</v>
      </c>
      <c r="AJ109">
        <v>5</v>
      </c>
      <c r="AK109">
        <v>6</v>
      </c>
      <c r="AL109">
        <v>20</v>
      </c>
      <c r="AM109">
        <v>20</v>
      </c>
      <c r="BS109">
        <v>5</v>
      </c>
      <c r="BT109">
        <v>6</v>
      </c>
      <c r="BU109">
        <v>20</v>
      </c>
      <c r="BV109">
        <v>20</v>
      </c>
      <c r="CH109">
        <v>5</v>
      </c>
      <c r="CI109">
        <v>6</v>
      </c>
      <c r="CJ109">
        <v>245</v>
      </c>
      <c r="CK109">
        <v>20</v>
      </c>
      <c r="CL109">
        <v>20</v>
      </c>
      <c r="DA109">
        <v>296</v>
      </c>
      <c r="DB109">
        <v>11</v>
      </c>
      <c r="DC109">
        <v>245</v>
      </c>
      <c r="DD109">
        <v>40</v>
      </c>
      <c r="DE109" s="165">
        <f t="shared" si="8"/>
        <v>3.7162162162162164E-2</v>
      </c>
      <c r="DF109" s="165">
        <f t="shared" si="9"/>
        <v>0.82770270270270274</v>
      </c>
      <c r="DG109" s="165">
        <f t="shared" si="10"/>
        <v>0.13513513513513514</v>
      </c>
    </row>
    <row r="110" spans="1:111" x14ac:dyDescent="0.2">
      <c r="A110" t="s">
        <v>119</v>
      </c>
      <c r="B110" t="s">
        <v>564</v>
      </c>
      <c r="C110">
        <v>6</v>
      </c>
      <c r="D110">
        <v>11</v>
      </c>
      <c r="E110">
        <f t="shared" si="11"/>
        <v>17</v>
      </c>
      <c r="F110">
        <v>226</v>
      </c>
      <c r="G110">
        <f t="shared" si="12"/>
        <v>52</v>
      </c>
      <c r="H110">
        <v>29</v>
      </c>
      <c r="I110">
        <v>23</v>
      </c>
      <c r="J110">
        <f t="shared" si="7"/>
        <v>295</v>
      </c>
      <c r="L110">
        <v>17</v>
      </c>
      <c r="M110">
        <v>226</v>
      </c>
      <c r="N110">
        <v>52</v>
      </c>
      <c r="P110">
        <v>226</v>
      </c>
      <c r="Q110">
        <f t="shared" si="13"/>
        <v>69</v>
      </c>
      <c r="AJ110">
        <v>6</v>
      </c>
      <c r="AK110">
        <v>11</v>
      </c>
      <c r="AL110">
        <v>29</v>
      </c>
      <c r="AM110">
        <v>23</v>
      </c>
      <c r="BS110">
        <v>6</v>
      </c>
      <c r="BT110">
        <v>11</v>
      </c>
      <c r="BU110">
        <v>29</v>
      </c>
      <c r="BV110">
        <v>23</v>
      </c>
      <c r="CH110">
        <v>6</v>
      </c>
      <c r="CI110">
        <v>11</v>
      </c>
      <c r="CJ110">
        <v>226</v>
      </c>
      <c r="CK110">
        <v>29</v>
      </c>
      <c r="CL110">
        <v>23</v>
      </c>
      <c r="DA110">
        <v>295</v>
      </c>
      <c r="DB110">
        <v>17</v>
      </c>
      <c r="DC110">
        <v>226</v>
      </c>
      <c r="DD110">
        <v>52</v>
      </c>
      <c r="DE110" s="165">
        <f t="shared" si="8"/>
        <v>5.7627118644067797E-2</v>
      </c>
      <c r="DF110" s="165">
        <f t="shared" si="9"/>
        <v>0.76610169491525426</v>
      </c>
      <c r="DG110" s="165">
        <f t="shared" si="10"/>
        <v>0.17627118644067796</v>
      </c>
    </row>
    <row r="111" spans="1:111" x14ac:dyDescent="0.2">
      <c r="A111" t="s">
        <v>120</v>
      </c>
      <c r="B111" t="s">
        <v>564</v>
      </c>
      <c r="C111">
        <v>5</v>
      </c>
      <c r="D111">
        <v>3</v>
      </c>
      <c r="E111">
        <f t="shared" si="11"/>
        <v>8</v>
      </c>
      <c r="F111">
        <v>254</v>
      </c>
      <c r="G111">
        <f t="shared" si="12"/>
        <v>33</v>
      </c>
      <c r="H111">
        <v>3</v>
      </c>
      <c r="I111">
        <v>30</v>
      </c>
      <c r="J111">
        <f t="shared" si="7"/>
        <v>295</v>
      </c>
      <c r="L111">
        <v>8</v>
      </c>
      <c r="M111">
        <v>254</v>
      </c>
      <c r="N111">
        <v>33</v>
      </c>
      <c r="P111">
        <v>254</v>
      </c>
      <c r="Q111">
        <f t="shared" si="13"/>
        <v>41</v>
      </c>
      <c r="AJ111">
        <v>5</v>
      </c>
      <c r="AK111">
        <v>3</v>
      </c>
      <c r="AL111">
        <v>3</v>
      </c>
      <c r="AM111">
        <v>30</v>
      </c>
      <c r="BS111">
        <v>5</v>
      </c>
      <c r="BT111">
        <v>3</v>
      </c>
      <c r="BU111">
        <v>3</v>
      </c>
      <c r="BV111">
        <v>30</v>
      </c>
      <c r="CH111">
        <v>5</v>
      </c>
      <c r="CI111">
        <v>3</v>
      </c>
      <c r="CJ111">
        <v>254</v>
      </c>
      <c r="CK111">
        <v>3</v>
      </c>
      <c r="CL111">
        <v>30</v>
      </c>
      <c r="DA111">
        <v>295</v>
      </c>
      <c r="DB111">
        <v>8</v>
      </c>
      <c r="DC111">
        <v>254</v>
      </c>
      <c r="DD111">
        <v>33</v>
      </c>
      <c r="DE111" s="165">
        <f t="shared" si="8"/>
        <v>2.7118644067796609E-2</v>
      </c>
      <c r="DF111" s="165">
        <f t="shared" si="9"/>
        <v>0.86101694915254234</v>
      </c>
      <c r="DG111" s="165">
        <f t="shared" si="10"/>
        <v>0.11186440677966102</v>
      </c>
    </row>
    <row r="112" spans="1:111" x14ac:dyDescent="0.2">
      <c r="A112" t="s">
        <v>121</v>
      </c>
      <c r="B112" t="s">
        <v>564</v>
      </c>
      <c r="C112">
        <v>6</v>
      </c>
      <c r="D112">
        <v>9</v>
      </c>
      <c r="E112">
        <f t="shared" si="11"/>
        <v>15</v>
      </c>
      <c r="F112">
        <v>246</v>
      </c>
      <c r="G112">
        <f t="shared" si="12"/>
        <v>35</v>
      </c>
      <c r="H112">
        <v>4</v>
      </c>
      <c r="I112">
        <v>31</v>
      </c>
      <c r="J112">
        <f t="shared" si="7"/>
        <v>296</v>
      </c>
      <c r="L112">
        <v>15</v>
      </c>
      <c r="M112">
        <v>246</v>
      </c>
      <c r="N112">
        <v>35</v>
      </c>
      <c r="P112">
        <v>246</v>
      </c>
      <c r="Q112">
        <f t="shared" si="13"/>
        <v>50</v>
      </c>
      <c r="AJ112">
        <v>6</v>
      </c>
      <c r="AK112">
        <v>9</v>
      </c>
      <c r="AL112">
        <v>4</v>
      </c>
      <c r="AM112">
        <v>31</v>
      </c>
      <c r="BS112">
        <v>6</v>
      </c>
      <c r="BT112">
        <v>9</v>
      </c>
      <c r="BU112">
        <v>4</v>
      </c>
      <c r="BV112">
        <v>31</v>
      </c>
      <c r="CH112">
        <v>6</v>
      </c>
      <c r="CI112">
        <v>9</v>
      </c>
      <c r="CJ112">
        <v>246</v>
      </c>
      <c r="CK112">
        <v>4</v>
      </c>
      <c r="CL112">
        <v>31</v>
      </c>
      <c r="DA112">
        <v>296</v>
      </c>
      <c r="DB112">
        <v>15</v>
      </c>
      <c r="DC112">
        <v>246</v>
      </c>
      <c r="DD112">
        <v>35</v>
      </c>
      <c r="DE112" s="165">
        <f t="shared" si="8"/>
        <v>5.0675675675675678E-2</v>
      </c>
      <c r="DF112" s="165">
        <f t="shared" si="9"/>
        <v>0.83108108108108103</v>
      </c>
      <c r="DG112" s="165">
        <f t="shared" si="10"/>
        <v>0.11824324324324324</v>
      </c>
    </row>
    <row r="113" spans="1:111" x14ac:dyDescent="0.2">
      <c r="A113" t="s">
        <v>122</v>
      </c>
      <c r="B113" t="s">
        <v>564</v>
      </c>
      <c r="C113">
        <v>5</v>
      </c>
      <c r="D113">
        <v>1</v>
      </c>
      <c r="E113">
        <f t="shared" si="11"/>
        <v>6</v>
      </c>
      <c r="F113">
        <v>254</v>
      </c>
      <c r="G113">
        <f t="shared" si="12"/>
        <v>35</v>
      </c>
      <c r="H113">
        <v>4</v>
      </c>
      <c r="I113">
        <v>31</v>
      </c>
      <c r="J113">
        <f t="shared" si="7"/>
        <v>295</v>
      </c>
      <c r="L113">
        <v>6</v>
      </c>
      <c r="M113">
        <v>254</v>
      </c>
      <c r="N113">
        <v>35</v>
      </c>
      <c r="P113">
        <v>254</v>
      </c>
      <c r="Q113">
        <f t="shared" si="13"/>
        <v>41</v>
      </c>
      <c r="AJ113">
        <v>5</v>
      </c>
      <c r="AK113">
        <v>1</v>
      </c>
      <c r="AL113">
        <v>4</v>
      </c>
      <c r="AM113">
        <v>31</v>
      </c>
      <c r="BS113">
        <v>5</v>
      </c>
      <c r="BT113">
        <v>1</v>
      </c>
      <c r="BU113">
        <v>4</v>
      </c>
      <c r="BV113">
        <v>31</v>
      </c>
      <c r="CH113">
        <v>5</v>
      </c>
      <c r="CI113">
        <v>1</v>
      </c>
      <c r="CJ113">
        <v>254</v>
      </c>
      <c r="CK113">
        <v>4</v>
      </c>
      <c r="CL113">
        <v>31</v>
      </c>
      <c r="DA113">
        <v>295</v>
      </c>
      <c r="DB113">
        <v>6</v>
      </c>
      <c r="DC113">
        <v>254</v>
      </c>
      <c r="DD113">
        <v>35</v>
      </c>
      <c r="DE113" s="165">
        <f t="shared" si="8"/>
        <v>2.0338983050847456E-2</v>
      </c>
      <c r="DF113" s="165">
        <f t="shared" si="9"/>
        <v>0.86101694915254234</v>
      </c>
      <c r="DG113" s="165">
        <f t="shared" si="10"/>
        <v>0.11864406779661017</v>
      </c>
    </row>
    <row r="114" spans="1:111" x14ac:dyDescent="0.2">
      <c r="A114" t="s">
        <v>123</v>
      </c>
      <c r="B114" t="s">
        <v>564</v>
      </c>
      <c r="C114">
        <v>5</v>
      </c>
      <c r="D114">
        <v>18</v>
      </c>
      <c r="E114">
        <f t="shared" si="11"/>
        <v>23</v>
      </c>
      <c r="F114">
        <v>239</v>
      </c>
      <c r="G114">
        <f t="shared" si="12"/>
        <v>33</v>
      </c>
      <c r="H114">
        <v>3</v>
      </c>
      <c r="I114">
        <v>30</v>
      </c>
      <c r="J114">
        <f t="shared" si="7"/>
        <v>295</v>
      </c>
      <c r="L114">
        <v>23</v>
      </c>
      <c r="M114">
        <v>239</v>
      </c>
      <c r="N114">
        <v>33</v>
      </c>
      <c r="P114">
        <v>239</v>
      </c>
      <c r="Q114">
        <f t="shared" si="13"/>
        <v>56</v>
      </c>
      <c r="AJ114">
        <v>5</v>
      </c>
      <c r="AK114">
        <v>18</v>
      </c>
      <c r="AL114">
        <v>3</v>
      </c>
      <c r="AM114">
        <v>30</v>
      </c>
      <c r="BS114">
        <v>5</v>
      </c>
      <c r="BT114">
        <v>18</v>
      </c>
      <c r="BU114">
        <v>3</v>
      </c>
      <c r="BV114">
        <v>30</v>
      </c>
      <c r="CH114">
        <v>5</v>
      </c>
      <c r="CI114">
        <v>18</v>
      </c>
      <c r="CJ114">
        <v>239</v>
      </c>
      <c r="CK114">
        <v>3</v>
      </c>
      <c r="CL114">
        <v>30</v>
      </c>
      <c r="DA114">
        <v>295</v>
      </c>
      <c r="DB114">
        <v>23</v>
      </c>
      <c r="DC114">
        <v>239</v>
      </c>
      <c r="DD114">
        <v>33</v>
      </c>
      <c r="DE114" s="165">
        <f t="shared" si="8"/>
        <v>7.796610169491526E-2</v>
      </c>
      <c r="DF114" s="165">
        <f t="shared" si="9"/>
        <v>0.81016949152542372</v>
      </c>
      <c r="DG114" s="165">
        <f t="shared" si="10"/>
        <v>0.11186440677966102</v>
      </c>
    </row>
    <row r="115" spans="1:111" x14ac:dyDescent="0.2">
      <c r="A115" t="s">
        <v>124</v>
      </c>
      <c r="B115" t="s">
        <v>564</v>
      </c>
      <c r="C115">
        <v>8</v>
      </c>
      <c r="D115">
        <v>3</v>
      </c>
      <c r="E115">
        <f t="shared" si="11"/>
        <v>11</v>
      </c>
      <c r="F115">
        <v>247</v>
      </c>
      <c r="G115">
        <f t="shared" si="12"/>
        <v>38</v>
      </c>
      <c r="H115">
        <v>3</v>
      </c>
      <c r="I115">
        <v>35</v>
      </c>
      <c r="J115">
        <f t="shared" si="7"/>
        <v>296</v>
      </c>
      <c r="L115">
        <v>11</v>
      </c>
      <c r="M115">
        <v>247</v>
      </c>
      <c r="N115">
        <v>38</v>
      </c>
      <c r="P115">
        <v>247</v>
      </c>
      <c r="Q115">
        <f t="shared" si="13"/>
        <v>49</v>
      </c>
      <c r="AJ115">
        <v>8</v>
      </c>
      <c r="AK115">
        <v>3</v>
      </c>
      <c r="AL115">
        <v>3</v>
      </c>
      <c r="AM115">
        <v>35</v>
      </c>
      <c r="BS115">
        <v>8</v>
      </c>
      <c r="BT115">
        <v>3</v>
      </c>
      <c r="BU115">
        <v>3</v>
      </c>
      <c r="BV115">
        <v>35</v>
      </c>
      <c r="CH115">
        <v>8</v>
      </c>
      <c r="CI115">
        <v>3</v>
      </c>
      <c r="CJ115">
        <v>247</v>
      </c>
      <c r="CK115">
        <v>3</v>
      </c>
      <c r="CL115">
        <v>35</v>
      </c>
      <c r="DA115">
        <v>296</v>
      </c>
      <c r="DB115">
        <v>11</v>
      </c>
      <c r="DC115">
        <v>247</v>
      </c>
      <c r="DD115">
        <v>38</v>
      </c>
      <c r="DE115" s="165">
        <f t="shared" si="8"/>
        <v>3.7162162162162164E-2</v>
      </c>
      <c r="DF115" s="165">
        <f t="shared" si="9"/>
        <v>0.83445945945945943</v>
      </c>
      <c r="DG115" s="165">
        <f t="shared" si="10"/>
        <v>0.12837837837837837</v>
      </c>
    </row>
    <row r="116" spans="1:111" x14ac:dyDescent="0.2">
      <c r="A116" t="s">
        <v>125</v>
      </c>
      <c r="B116" t="s">
        <v>564</v>
      </c>
      <c r="C116">
        <v>5</v>
      </c>
      <c r="D116">
        <v>2</v>
      </c>
      <c r="E116">
        <f t="shared" si="11"/>
        <v>7</v>
      </c>
      <c r="F116">
        <v>231</v>
      </c>
      <c r="G116">
        <f t="shared" si="12"/>
        <v>57</v>
      </c>
      <c r="H116">
        <v>19</v>
      </c>
      <c r="I116">
        <v>38</v>
      </c>
      <c r="J116">
        <f t="shared" si="7"/>
        <v>295</v>
      </c>
      <c r="L116">
        <v>7</v>
      </c>
      <c r="M116">
        <v>231</v>
      </c>
      <c r="N116">
        <v>57</v>
      </c>
      <c r="P116">
        <v>231</v>
      </c>
      <c r="Q116">
        <f t="shared" si="13"/>
        <v>64</v>
      </c>
      <c r="AJ116">
        <v>5</v>
      </c>
      <c r="AK116">
        <v>2</v>
      </c>
      <c r="AL116">
        <v>19</v>
      </c>
      <c r="AM116">
        <v>38</v>
      </c>
      <c r="BS116">
        <v>5</v>
      </c>
      <c r="BT116">
        <v>2</v>
      </c>
      <c r="BU116">
        <v>19</v>
      </c>
      <c r="BV116">
        <v>38</v>
      </c>
      <c r="CH116">
        <v>5</v>
      </c>
      <c r="CI116">
        <v>2</v>
      </c>
      <c r="CJ116">
        <v>231</v>
      </c>
      <c r="CK116">
        <v>19</v>
      </c>
      <c r="CL116">
        <v>38</v>
      </c>
      <c r="DA116">
        <v>295</v>
      </c>
      <c r="DB116">
        <v>7</v>
      </c>
      <c r="DC116">
        <v>231</v>
      </c>
      <c r="DD116">
        <v>57</v>
      </c>
      <c r="DE116" s="165">
        <f t="shared" si="8"/>
        <v>2.3728813559322035E-2</v>
      </c>
      <c r="DF116" s="165">
        <f t="shared" si="9"/>
        <v>0.7830508474576271</v>
      </c>
      <c r="DG116" s="165">
        <f t="shared" si="10"/>
        <v>0.19322033898305085</v>
      </c>
    </row>
    <row r="117" spans="1:111" x14ac:dyDescent="0.2">
      <c r="A117" t="s">
        <v>126</v>
      </c>
      <c r="B117" t="s">
        <v>564</v>
      </c>
      <c r="C117">
        <v>6</v>
      </c>
      <c r="D117">
        <v>2</v>
      </c>
      <c r="E117">
        <f t="shared" si="11"/>
        <v>8</v>
      </c>
      <c r="F117">
        <v>247</v>
      </c>
      <c r="G117">
        <f t="shared" si="12"/>
        <v>39</v>
      </c>
      <c r="H117">
        <v>7</v>
      </c>
      <c r="I117">
        <v>32</v>
      </c>
      <c r="J117">
        <f t="shared" si="7"/>
        <v>294</v>
      </c>
      <c r="L117">
        <v>8</v>
      </c>
      <c r="M117">
        <v>247</v>
      </c>
      <c r="N117">
        <v>39</v>
      </c>
      <c r="P117">
        <v>247</v>
      </c>
      <c r="Q117">
        <f t="shared" si="13"/>
        <v>47</v>
      </c>
      <c r="AJ117">
        <v>6</v>
      </c>
      <c r="AK117">
        <v>2</v>
      </c>
      <c r="AL117">
        <v>7</v>
      </c>
      <c r="AM117">
        <v>32</v>
      </c>
      <c r="BS117">
        <v>6</v>
      </c>
      <c r="BT117">
        <v>2</v>
      </c>
      <c r="BU117">
        <v>7</v>
      </c>
      <c r="BV117">
        <v>32</v>
      </c>
      <c r="CH117">
        <v>6</v>
      </c>
      <c r="CI117">
        <v>2</v>
      </c>
      <c r="CJ117">
        <v>247</v>
      </c>
      <c r="CK117">
        <v>7</v>
      </c>
      <c r="CL117">
        <v>32</v>
      </c>
      <c r="DA117">
        <v>294</v>
      </c>
      <c r="DB117">
        <v>8</v>
      </c>
      <c r="DC117">
        <v>247</v>
      </c>
      <c r="DD117">
        <v>39</v>
      </c>
      <c r="DE117" s="165">
        <f t="shared" si="8"/>
        <v>2.7210884353741496E-2</v>
      </c>
      <c r="DF117" s="165">
        <f t="shared" si="9"/>
        <v>0.84013605442176875</v>
      </c>
      <c r="DG117" s="165">
        <f t="shared" si="10"/>
        <v>0.1326530612244898</v>
      </c>
    </row>
    <row r="118" spans="1:111" x14ac:dyDescent="0.2">
      <c r="A118" t="s">
        <v>127</v>
      </c>
      <c r="B118" t="s">
        <v>564</v>
      </c>
      <c r="C118">
        <v>5</v>
      </c>
      <c r="D118">
        <v>6</v>
      </c>
      <c r="E118">
        <f t="shared" si="11"/>
        <v>11</v>
      </c>
      <c r="F118">
        <v>246</v>
      </c>
      <c r="G118">
        <f t="shared" si="12"/>
        <v>37</v>
      </c>
      <c r="H118">
        <v>6</v>
      </c>
      <c r="I118">
        <v>31</v>
      </c>
      <c r="J118">
        <f t="shared" si="7"/>
        <v>294</v>
      </c>
      <c r="L118">
        <v>11</v>
      </c>
      <c r="M118">
        <v>246</v>
      </c>
      <c r="N118">
        <v>37</v>
      </c>
      <c r="P118">
        <v>246</v>
      </c>
      <c r="Q118">
        <f t="shared" si="13"/>
        <v>48</v>
      </c>
      <c r="AJ118">
        <v>5</v>
      </c>
      <c r="AK118">
        <v>6</v>
      </c>
      <c r="AL118">
        <v>6</v>
      </c>
      <c r="AM118">
        <v>31</v>
      </c>
      <c r="BS118">
        <v>5</v>
      </c>
      <c r="BT118">
        <v>6</v>
      </c>
      <c r="BU118">
        <v>6</v>
      </c>
      <c r="BV118">
        <v>31</v>
      </c>
      <c r="CH118">
        <v>5</v>
      </c>
      <c r="CI118">
        <v>6</v>
      </c>
      <c r="CJ118">
        <v>246</v>
      </c>
      <c r="CK118">
        <v>6</v>
      </c>
      <c r="CL118">
        <v>31</v>
      </c>
      <c r="DA118">
        <v>294</v>
      </c>
      <c r="DB118">
        <v>11</v>
      </c>
      <c r="DC118">
        <v>246</v>
      </c>
      <c r="DD118">
        <v>37</v>
      </c>
      <c r="DE118" s="165">
        <f t="shared" si="8"/>
        <v>3.7414965986394558E-2</v>
      </c>
      <c r="DF118" s="165">
        <f t="shared" si="9"/>
        <v>0.83673469387755106</v>
      </c>
      <c r="DG118" s="165">
        <f t="shared" si="10"/>
        <v>0.12585034013605442</v>
      </c>
    </row>
    <row r="119" spans="1:111" x14ac:dyDescent="0.2">
      <c r="A119" t="s">
        <v>128</v>
      </c>
      <c r="B119" t="s">
        <v>564</v>
      </c>
      <c r="C119">
        <v>5</v>
      </c>
      <c r="D119">
        <v>3</v>
      </c>
      <c r="E119">
        <f t="shared" si="11"/>
        <v>8</v>
      </c>
      <c r="F119">
        <v>250</v>
      </c>
      <c r="G119">
        <f t="shared" si="12"/>
        <v>36</v>
      </c>
      <c r="H119">
        <v>7</v>
      </c>
      <c r="I119">
        <v>29</v>
      </c>
      <c r="J119">
        <f t="shared" si="7"/>
        <v>294</v>
      </c>
      <c r="L119">
        <v>8</v>
      </c>
      <c r="M119">
        <v>250</v>
      </c>
      <c r="N119">
        <v>36</v>
      </c>
      <c r="P119">
        <v>250</v>
      </c>
      <c r="Q119">
        <f t="shared" si="13"/>
        <v>44</v>
      </c>
      <c r="AJ119">
        <v>5</v>
      </c>
      <c r="AK119">
        <v>3</v>
      </c>
      <c r="AL119">
        <v>7</v>
      </c>
      <c r="AM119">
        <v>29</v>
      </c>
      <c r="BS119">
        <v>5</v>
      </c>
      <c r="BT119">
        <v>3</v>
      </c>
      <c r="BU119">
        <v>7</v>
      </c>
      <c r="BV119">
        <v>29</v>
      </c>
      <c r="CH119">
        <v>5</v>
      </c>
      <c r="CI119">
        <v>3</v>
      </c>
      <c r="CJ119">
        <v>250</v>
      </c>
      <c r="CK119">
        <v>7</v>
      </c>
      <c r="CL119">
        <v>29</v>
      </c>
      <c r="DA119">
        <v>294</v>
      </c>
      <c r="DB119">
        <v>8</v>
      </c>
      <c r="DC119">
        <v>250</v>
      </c>
      <c r="DD119">
        <v>36</v>
      </c>
      <c r="DE119" s="165">
        <f t="shared" si="8"/>
        <v>2.7210884353741496E-2</v>
      </c>
      <c r="DF119" s="165">
        <f t="shared" si="9"/>
        <v>0.85034013605442171</v>
      </c>
      <c r="DG119" s="165">
        <f t="shared" si="10"/>
        <v>0.12244897959183673</v>
      </c>
    </row>
    <row r="120" spans="1:111" x14ac:dyDescent="0.2">
      <c r="A120" t="s">
        <v>129</v>
      </c>
      <c r="B120" t="s">
        <v>564</v>
      </c>
      <c r="C120">
        <v>5</v>
      </c>
      <c r="D120">
        <v>1</v>
      </c>
      <c r="E120">
        <f t="shared" si="11"/>
        <v>6</v>
      </c>
      <c r="F120">
        <v>250</v>
      </c>
      <c r="G120">
        <f t="shared" si="12"/>
        <v>37</v>
      </c>
      <c r="H120">
        <v>5</v>
      </c>
      <c r="I120">
        <v>32</v>
      </c>
      <c r="J120">
        <f t="shared" si="7"/>
        <v>293</v>
      </c>
      <c r="L120">
        <v>6</v>
      </c>
      <c r="M120">
        <v>250</v>
      </c>
      <c r="N120">
        <v>37</v>
      </c>
      <c r="P120">
        <v>250</v>
      </c>
      <c r="Q120">
        <f t="shared" si="13"/>
        <v>43</v>
      </c>
      <c r="AJ120">
        <v>5</v>
      </c>
      <c r="AK120">
        <v>1</v>
      </c>
      <c r="AL120">
        <v>5</v>
      </c>
      <c r="AM120">
        <v>32</v>
      </c>
      <c r="BS120">
        <v>5</v>
      </c>
      <c r="BT120">
        <v>1</v>
      </c>
      <c r="BU120">
        <v>5</v>
      </c>
      <c r="BV120">
        <v>32</v>
      </c>
      <c r="CH120">
        <v>5</v>
      </c>
      <c r="CI120">
        <v>1</v>
      </c>
      <c r="CJ120">
        <v>250</v>
      </c>
      <c r="CK120">
        <v>5</v>
      </c>
      <c r="CL120">
        <v>32</v>
      </c>
      <c r="DA120">
        <v>293</v>
      </c>
      <c r="DB120">
        <v>6</v>
      </c>
      <c r="DC120">
        <v>250</v>
      </c>
      <c r="DD120">
        <v>37</v>
      </c>
      <c r="DE120" s="165">
        <f t="shared" si="8"/>
        <v>2.0477815699658702E-2</v>
      </c>
      <c r="DF120" s="165">
        <f t="shared" si="9"/>
        <v>0.85324232081911267</v>
      </c>
      <c r="DG120" s="165">
        <f t="shared" si="10"/>
        <v>0.12627986348122866</v>
      </c>
    </row>
    <row r="121" spans="1:111" x14ac:dyDescent="0.2">
      <c r="A121" t="s">
        <v>130</v>
      </c>
      <c r="B121" t="s">
        <v>564</v>
      </c>
      <c r="C121">
        <v>5</v>
      </c>
      <c r="D121">
        <v>2</v>
      </c>
      <c r="E121">
        <f t="shared" si="11"/>
        <v>7</v>
      </c>
      <c r="F121">
        <v>252</v>
      </c>
      <c r="G121">
        <f t="shared" si="12"/>
        <v>35</v>
      </c>
      <c r="H121">
        <v>5</v>
      </c>
      <c r="I121">
        <v>30</v>
      </c>
      <c r="J121">
        <f t="shared" si="7"/>
        <v>294</v>
      </c>
      <c r="L121">
        <v>7</v>
      </c>
      <c r="M121">
        <v>252</v>
      </c>
      <c r="N121">
        <v>35</v>
      </c>
      <c r="P121">
        <v>252</v>
      </c>
      <c r="Q121">
        <f t="shared" si="13"/>
        <v>42</v>
      </c>
      <c r="AJ121">
        <v>5</v>
      </c>
      <c r="AK121">
        <v>2</v>
      </c>
      <c r="AL121">
        <v>5</v>
      </c>
      <c r="AM121">
        <v>30</v>
      </c>
      <c r="BS121">
        <v>5</v>
      </c>
      <c r="BT121">
        <v>2</v>
      </c>
      <c r="BU121">
        <v>5</v>
      </c>
      <c r="BV121">
        <v>30</v>
      </c>
      <c r="CH121">
        <v>5</v>
      </c>
      <c r="CI121">
        <v>2</v>
      </c>
      <c r="CJ121">
        <v>252</v>
      </c>
      <c r="CK121">
        <v>5</v>
      </c>
      <c r="CL121">
        <v>30</v>
      </c>
      <c r="DA121">
        <v>294</v>
      </c>
      <c r="DB121">
        <v>7</v>
      </c>
      <c r="DC121">
        <v>252</v>
      </c>
      <c r="DD121">
        <v>35</v>
      </c>
      <c r="DE121" s="165">
        <f t="shared" si="8"/>
        <v>2.3809523809523808E-2</v>
      </c>
      <c r="DF121" s="165">
        <f t="shared" si="9"/>
        <v>0.8571428571428571</v>
      </c>
      <c r="DG121" s="165">
        <f t="shared" si="10"/>
        <v>0.11904761904761904</v>
      </c>
    </row>
    <row r="122" spans="1:111" x14ac:dyDescent="0.2">
      <c r="A122" t="s">
        <v>131</v>
      </c>
      <c r="B122" t="s">
        <v>564</v>
      </c>
      <c r="C122">
        <v>5</v>
      </c>
      <c r="D122">
        <v>5</v>
      </c>
      <c r="E122">
        <f t="shared" si="11"/>
        <v>10</v>
      </c>
      <c r="F122">
        <v>249</v>
      </c>
      <c r="G122">
        <f t="shared" si="12"/>
        <v>35</v>
      </c>
      <c r="H122">
        <v>5</v>
      </c>
      <c r="I122">
        <v>30</v>
      </c>
      <c r="J122">
        <f t="shared" si="7"/>
        <v>294</v>
      </c>
      <c r="L122">
        <v>10</v>
      </c>
      <c r="M122">
        <v>249</v>
      </c>
      <c r="N122">
        <v>35</v>
      </c>
      <c r="P122">
        <v>249</v>
      </c>
      <c r="Q122">
        <f t="shared" si="13"/>
        <v>45</v>
      </c>
      <c r="AJ122">
        <v>5</v>
      </c>
      <c r="AK122">
        <v>5</v>
      </c>
      <c r="AL122">
        <v>5</v>
      </c>
      <c r="AM122">
        <v>30</v>
      </c>
      <c r="BS122">
        <v>5</v>
      </c>
      <c r="BT122">
        <v>5</v>
      </c>
      <c r="BU122">
        <v>5</v>
      </c>
      <c r="BV122">
        <v>30</v>
      </c>
      <c r="CH122">
        <v>5</v>
      </c>
      <c r="CI122">
        <v>5</v>
      </c>
      <c r="CJ122">
        <v>249</v>
      </c>
      <c r="CK122">
        <v>5</v>
      </c>
      <c r="CL122">
        <v>30</v>
      </c>
      <c r="DA122">
        <v>294</v>
      </c>
      <c r="DB122">
        <v>10</v>
      </c>
      <c r="DC122">
        <v>249</v>
      </c>
      <c r="DD122">
        <v>35</v>
      </c>
      <c r="DE122" s="165">
        <f t="shared" si="8"/>
        <v>3.4013605442176874E-2</v>
      </c>
      <c r="DF122" s="165">
        <f t="shared" si="9"/>
        <v>0.84693877551020413</v>
      </c>
      <c r="DG122" s="165">
        <f t="shared" si="10"/>
        <v>0.11904761904761904</v>
      </c>
    </row>
    <row r="123" spans="1:111" x14ac:dyDescent="0.2">
      <c r="A123" t="s">
        <v>132</v>
      </c>
      <c r="B123" t="s">
        <v>564</v>
      </c>
      <c r="C123">
        <v>4</v>
      </c>
      <c r="D123">
        <v>6</v>
      </c>
      <c r="E123">
        <f t="shared" si="11"/>
        <v>10</v>
      </c>
      <c r="F123">
        <v>257</v>
      </c>
      <c r="G123">
        <f t="shared" si="12"/>
        <v>28</v>
      </c>
      <c r="H123">
        <v>9</v>
      </c>
      <c r="I123">
        <v>19</v>
      </c>
      <c r="J123">
        <f t="shared" si="7"/>
        <v>295</v>
      </c>
      <c r="L123">
        <v>10</v>
      </c>
      <c r="M123">
        <v>257</v>
      </c>
      <c r="N123">
        <v>28</v>
      </c>
      <c r="P123">
        <v>257</v>
      </c>
      <c r="Q123">
        <f t="shared" si="13"/>
        <v>38</v>
      </c>
      <c r="AJ123">
        <v>4</v>
      </c>
      <c r="AK123">
        <v>6</v>
      </c>
      <c r="AL123">
        <v>9</v>
      </c>
      <c r="AM123">
        <v>19</v>
      </c>
      <c r="BS123">
        <v>4</v>
      </c>
      <c r="BT123">
        <v>6</v>
      </c>
      <c r="BU123">
        <v>9</v>
      </c>
      <c r="BV123">
        <v>19</v>
      </c>
      <c r="CH123">
        <v>4</v>
      </c>
      <c r="CI123">
        <v>6</v>
      </c>
      <c r="CJ123">
        <v>257</v>
      </c>
      <c r="CK123">
        <v>9</v>
      </c>
      <c r="CL123">
        <v>19</v>
      </c>
      <c r="DA123">
        <v>295</v>
      </c>
      <c r="DB123">
        <v>10</v>
      </c>
      <c r="DC123">
        <v>257</v>
      </c>
      <c r="DD123">
        <v>28</v>
      </c>
      <c r="DE123" s="165">
        <f t="shared" si="8"/>
        <v>3.3898305084745763E-2</v>
      </c>
      <c r="DF123" s="165">
        <f t="shared" si="9"/>
        <v>0.87118644067796613</v>
      </c>
      <c r="DG123" s="165">
        <f t="shared" si="10"/>
        <v>9.4915254237288138E-2</v>
      </c>
    </row>
    <row r="124" spans="1:111" x14ac:dyDescent="0.2">
      <c r="A124" t="s">
        <v>133</v>
      </c>
      <c r="B124" t="s">
        <v>564</v>
      </c>
      <c r="C124">
        <v>5</v>
      </c>
      <c r="D124">
        <v>2</v>
      </c>
      <c r="E124">
        <f t="shared" si="11"/>
        <v>7</v>
      </c>
      <c r="F124">
        <v>250</v>
      </c>
      <c r="G124">
        <f t="shared" si="12"/>
        <v>38</v>
      </c>
      <c r="H124">
        <v>5</v>
      </c>
      <c r="I124">
        <v>33</v>
      </c>
      <c r="J124">
        <f t="shared" si="7"/>
        <v>295</v>
      </c>
      <c r="L124">
        <v>7</v>
      </c>
      <c r="M124">
        <v>250</v>
      </c>
      <c r="N124">
        <v>38</v>
      </c>
      <c r="P124">
        <v>250</v>
      </c>
      <c r="Q124">
        <f t="shared" si="13"/>
        <v>45</v>
      </c>
      <c r="AJ124">
        <v>5</v>
      </c>
      <c r="AK124">
        <v>2</v>
      </c>
      <c r="AL124">
        <v>5</v>
      </c>
      <c r="AM124">
        <v>33</v>
      </c>
      <c r="BS124">
        <v>5</v>
      </c>
      <c r="BT124">
        <v>2</v>
      </c>
      <c r="BU124">
        <v>5</v>
      </c>
      <c r="BV124">
        <v>33</v>
      </c>
      <c r="CH124">
        <v>5</v>
      </c>
      <c r="CI124">
        <v>2</v>
      </c>
      <c r="CJ124">
        <v>250</v>
      </c>
      <c r="CK124">
        <v>5</v>
      </c>
      <c r="CL124">
        <v>33</v>
      </c>
      <c r="DA124">
        <v>295</v>
      </c>
      <c r="DB124">
        <v>7</v>
      </c>
      <c r="DC124">
        <v>250</v>
      </c>
      <c r="DD124">
        <v>38</v>
      </c>
      <c r="DE124" s="165">
        <f t="shared" si="8"/>
        <v>2.3728813559322035E-2</v>
      </c>
      <c r="DF124" s="165">
        <f t="shared" si="9"/>
        <v>0.84745762711864403</v>
      </c>
      <c r="DG124" s="165">
        <f t="shared" si="10"/>
        <v>0.12881355932203389</v>
      </c>
    </row>
    <row r="125" spans="1:111" x14ac:dyDescent="0.2">
      <c r="A125" t="s">
        <v>134</v>
      </c>
      <c r="B125" t="s">
        <v>564</v>
      </c>
      <c r="C125">
        <v>6</v>
      </c>
      <c r="D125">
        <v>5</v>
      </c>
      <c r="E125">
        <f t="shared" si="11"/>
        <v>11</v>
      </c>
      <c r="F125">
        <v>228</v>
      </c>
      <c r="G125">
        <f t="shared" si="12"/>
        <v>56</v>
      </c>
      <c r="H125">
        <v>22</v>
      </c>
      <c r="I125">
        <v>34</v>
      </c>
      <c r="J125">
        <f t="shared" si="7"/>
        <v>295</v>
      </c>
      <c r="L125">
        <v>11</v>
      </c>
      <c r="M125">
        <v>228</v>
      </c>
      <c r="N125">
        <v>56</v>
      </c>
      <c r="P125">
        <v>228</v>
      </c>
      <c r="Q125">
        <f t="shared" si="13"/>
        <v>67</v>
      </c>
      <c r="AJ125">
        <v>6</v>
      </c>
      <c r="AK125">
        <v>5</v>
      </c>
      <c r="AL125">
        <v>22</v>
      </c>
      <c r="AM125">
        <v>34</v>
      </c>
      <c r="BS125">
        <v>6</v>
      </c>
      <c r="BT125">
        <v>5</v>
      </c>
      <c r="BU125">
        <v>22</v>
      </c>
      <c r="BV125">
        <v>34</v>
      </c>
      <c r="CH125">
        <v>6</v>
      </c>
      <c r="CI125">
        <v>5</v>
      </c>
      <c r="CJ125">
        <v>228</v>
      </c>
      <c r="CK125">
        <v>22</v>
      </c>
      <c r="CL125">
        <v>34</v>
      </c>
      <c r="DA125">
        <v>295</v>
      </c>
      <c r="DB125">
        <v>11</v>
      </c>
      <c r="DC125">
        <v>228</v>
      </c>
      <c r="DD125">
        <v>56</v>
      </c>
      <c r="DE125" s="165">
        <f t="shared" si="8"/>
        <v>3.7288135593220341E-2</v>
      </c>
      <c r="DF125" s="165">
        <f t="shared" si="9"/>
        <v>0.77288135593220342</v>
      </c>
      <c r="DG125" s="165">
        <f t="shared" si="10"/>
        <v>0.18983050847457628</v>
      </c>
    </row>
    <row r="126" spans="1:111" x14ac:dyDescent="0.2">
      <c r="A126" t="s">
        <v>135</v>
      </c>
      <c r="B126" t="s">
        <v>564</v>
      </c>
      <c r="C126">
        <v>5</v>
      </c>
      <c r="D126">
        <v>4</v>
      </c>
      <c r="E126">
        <f t="shared" si="11"/>
        <v>9</v>
      </c>
      <c r="F126">
        <v>252</v>
      </c>
      <c r="G126">
        <f t="shared" si="12"/>
        <v>35</v>
      </c>
      <c r="H126">
        <v>3</v>
      </c>
      <c r="I126">
        <v>32</v>
      </c>
      <c r="J126">
        <f t="shared" si="7"/>
        <v>296</v>
      </c>
      <c r="L126">
        <v>9</v>
      </c>
      <c r="M126">
        <v>252</v>
      </c>
      <c r="N126">
        <v>35</v>
      </c>
      <c r="P126">
        <v>252</v>
      </c>
      <c r="Q126">
        <f t="shared" si="13"/>
        <v>44</v>
      </c>
      <c r="AJ126">
        <v>5</v>
      </c>
      <c r="AK126">
        <v>4</v>
      </c>
      <c r="AL126">
        <v>3</v>
      </c>
      <c r="AM126">
        <v>32</v>
      </c>
      <c r="BS126">
        <v>5</v>
      </c>
      <c r="BT126">
        <v>4</v>
      </c>
      <c r="BU126">
        <v>3</v>
      </c>
      <c r="BV126">
        <v>32</v>
      </c>
      <c r="CH126">
        <v>5</v>
      </c>
      <c r="CI126">
        <v>4</v>
      </c>
      <c r="CJ126">
        <v>252</v>
      </c>
      <c r="CK126">
        <v>3</v>
      </c>
      <c r="CL126">
        <v>32</v>
      </c>
      <c r="DA126">
        <v>296</v>
      </c>
      <c r="DB126">
        <v>9</v>
      </c>
      <c r="DC126">
        <v>252</v>
      </c>
      <c r="DD126">
        <v>35</v>
      </c>
      <c r="DE126" s="165">
        <f t="shared" si="8"/>
        <v>3.0405405405405407E-2</v>
      </c>
      <c r="DF126" s="165">
        <f t="shared" si="9"/>
        <v>0.85135135135135132</v>
      </c>
      <c r="DG126" s="165">
        <f t="shared" si="10"/>
        <v>0.11824324324324324</v>
      </c>
    </row>
    <row r="127" spans="1:111" x14ac:dyDescent="0.2">
      <c r="A127" t="s">
        <v>136</v>
      </c>
      <c r="B127" t="s">
        <v>564</v>
      </c>
      <c r="C127">
        <v>6</v>
      </c>
      <c r="D127">
        <v>3</v>
      </c>
      <c r="E127">
        <f t="shared" si="11"/>
        <v>9</v>
      </c>
      <c r="F127">
        <v>250</v>
      </c>
      <c r="G127">
        <f t="shared" si="12"/>
        <v>37</v>
      </c>
      <c r="H127">
        <v>4</v>
      </c>
      <c r="I127">
        <v>33</v>
      </c>
      <c r="J127">
        <f t="shared" si="7"/>
        <v>296</v>
      </c>
      <c r="L127">
        <v>9</v>
      </c>
      <c r="M127">
        <v>250</v>
      </c>
      <c r="N127">
        <v>37</v>
      </c>
      <c r="P127">
        <v>250</v>
      </c>
      <c r="Q127">
        <f t="shared" si="13"/>
        <v>46</v>
      </c>
      <c r="AJ127">
        <v>6</v>
      </c>
      <c r="AK127">
        <v>3</v>
      </c>
      <c r="AL127">
        <v>4</v>
      </c>
      <c r="AM127">
        <v>33</v>
      </c>
      <c r="BS127">
        <v>6</v>
      </c>
      <c r="BT127">
        <v>3</v>
      </c>
      <c r="BU127">
        <v>4</v>
      </c>
      <c r="BV127">
        <v>33</v>
      </c>
      <c r="CH127">
        <v>6</v>
      </c>
      <c r="CI127">
        <v>3</v>
      </c>
      <c r="CJ127">
        <v>250</v>
      </c>
      <c r="CK127">
        <v>4</v>
      </c>
      <c r="CL127">
        <v>33</v>
      </c>
      <c r="DA127">
        <v>296</v>
      </c>
      <c r="DB127">
        <v>9</v>
      </c>
      <c r="DC127">
        <v>250</v>
      </c>
      <c r="DD127">
        <v>37</v>
      </c>
      <c r="DE127" s="165">
        <f t="shared" si="8"/>
        <v>3.0405405405405407E-2</v>
      </c>
      <c r="DF127" s="165">
        <f t="shared" si="9"/>
        <v>0.84459459459459463</v>
      </c>
      <c r="DG127" s="165">
        <f t="shared" si="10"/>
        <v>0.125</v>
      </c>
    </row>
    <row r="128" spans="1:111" x14ac:dyDescent="0.2">
      <c r="A128" t="s">
        <v>137</v>
      </c>
      <c r="B128" t="s">
        <v>564</v>
      </c>
      <c r="C128">
        <v>5</v>
      </c>
      <c r="D128">
        <v>17</v>
      </c>
      <c r="E128">
        <f t="shared" si="11"/>
        <v>22</v>
      </c>
      <c r="F128">
        <v>232</v>
      </c>
      <c r="G128">
        <f t="shared" si="12"/>
        <v>36</v>
      </c>
      <c r="H128">
        <v>6</v>
      </c>
      <c r="I128">
        <v>30</v>
      </c>
      <c r="J128">
        <f t="shared" si="7"/>
        <v>290</v>
      </c>
      <c r="L128">
        <v>22</v>
      </c>
      <c r="M128">
        <v>232</v>
      </c>
      <c r="N128">
        <v>36</v>
      </c>
      <c r="P128">
        <v>232</v>
      </c>
      <c r="Q128">
        <f t="shared" si="13"/>
        <v>58</v>
      </c>
      <c r="AJ128">
        <v>5</v>
      </c>
      <c r="AK128">
        <v>17</v>
      </c>
      <c r="AL128">
        <v>6</v>
      </c>
      <c r="AM128">
        <v>30</v>
      </c>
      <c r="BS128">
        <v>5</v>
      </c>
      <c r="BT128">
        <v>17</v>
      </c>
      <c r="BU128">
        <v>6</v>
      </c>
      <c r="BV128">
        <v>30</v>
      </c>
      <c r="CH128">
        <v>5</v>
      </c>
      <c r="CI128">
        <v>17</v>
      </c>
      <c r="CJ128">
        <v>232</v>
      </c>
      <c r="CK128">
        <v>6</v>
      </c>
      <c r="CL128">
        <v>30</v>
      </c>
      <c r="DA128">
        <v>290</v>
      </c>
      <c r="DB128">
        <v>22</v>
      </c>
      <c r="DC128">
        <v>232</v>
      </c>
      <c r="DD128">
        <v>36</v>
      </c>
      <c r="DE128" s="165">
        <f t="shared" si="8"/>
        <v>7.586206896551724E-2</v>
      </c>
      <c r="DF128" s="165">
        <f t="shared" si="9"/>
        <v>0.8</v>
      </c>
      <c r="DG128" s="165">
        <f t="shared" si="10"/>
        <v>0.12413793103448276</v>
      </c>
    </row>
    <row r="129" spans="1:111" x14ac:dyDescent="0.2">
      <c r="A129" t="s">
        <v>138</v>
      </c>
      <c r="B129" t="s">
        <v>564</v>
      </c>
      <c r="C129">
        <v>4</v>
      </c>
      <c r="D129">
        <v>17</v>
      </c>
      <c r="E129">
        <f t="shared" si="11"/>
        <v>21</v>
      </c>
      <c r="F129">
        <v>239</v>
      </c>
      <c r="G129">
        <f t="shared" si="12"/>
        <v>34</v>
      </c>
      <c r="H129">
        <v>3</v>
      </c>
      <c r="I129">
        <v>31</v>
      </c>
      <c r="J129">
        <f t="shared" si="7"/>
        <v>294</v>
      </c>
      <c r="L129">
        <v>21</v>
      </c>
      <c r="M129">
        <v>239</v>
      </c>
      <c r="N129">
        <v>34</v>
      </c>
      <c r="P129">
        <v>239</v>
      </c>
      <c r="Q129">
        <f t="shared" si="13"/>
        <v>55</v>
      </c>
      <c r="AJ129">
        <v>4</v>
      </c>
      <c r="AK129">
        <v>17</v>
      </c>
      <c r="AL129">
        <v>3</v>
      </c>
      <c r="AM129">
        <v>31</v>
      </c>
      <c r="BS129">
        <v>4</v>
      </c>
      <c r="BT129">
        <v>17</v>
      </c>
      <c r="BU129">
        <v>3</v>
      </c>
      <c r="BV129">
        <v>31</v>
      </c>
      <c r="CH129">
        <v>4</v>
      </c>
      <c r="CI129">
        <v>17</v>
      </c>
      <c r="CJ129">
        <v>239</v>
      </c>
      <c r="CK129">
        <v>3</v>
      </c>
      <c r="CL129">
        <v>31</v>
      </c>
      <c r="DA129">
        <v>294</v>
      </c>
      <c r="DB129">
        <v>21</v>
      </c>
      <c r="DC129">
        <v>239</v>
      </c>
      <c r="DD129">
        <v>34</v>
      </c>
      <c r="DE129" s="165">
        <f t="shared" si="8"/>
        <v>7.1428571428571425E-2</v>
      </c>
      <c r="DF129" s="165">
        <f t="shared" si="9"/>
        <v>0.81292517006802723</v>
      </c>
      <c r="DG129" s="165">
        <f t="shared" si="10"/>
        <v>0.11564625850340136</v>
      </c>
    </row>
    <row r="130" spans="1:111" x14ac:dyDescent="0.2">
      <c r="A130" t="s">
        <v>139</v>
      </c>
      <c r="B130" t="s">
        <v>564</v>
      </c>
      <c r="C130">
        <v>4</v>
      </c>
      <c r="D130">
        <v>12</v>
      </c>
      <c r="E130">
        <f t="shared" si="11"/>
        <v>16</v>
      </c>
      <c r="F130">
        <v>243</v>
      </c>
      <c r="G130">
        <f t="shared" si="12"/>
        <v>37</v>
      </c>
      <c r="H130">
        <v>5</v>
      </c>
      <c r="I130">
        <v>32</v>
      </c>
      <c r="J130">
        <f t="shared" si="7"/>
        <v>296</v>
      </c>
      <c r="L130">
        <v>16</v>
      </c>
      <c r="M130">
        <v>243</v>
      </c>
      <c r="N130">
        <v>37</v>
      </c>
      <c r="P130">
        <v>243</v>
      </c>
      <c r="Q130">
        <f t="shared" si="13"/>
        <v>53</v>
      </c>
      <c r="AJ130">
        <v>4</v>
      </c>
      <c r="AK130">
        <v>12</v>
      </c>
      <c r="AL130">
        <v>5</v>
      </c>
      <c r="AM130">
        <v>32</v>
      </c>
      <c r="BS130">
        <v>4</v>
      </c>
      <c r="BT130">
        <v>12</v>
      </c>
      <c r="BU130">
        <v>5</v>
      </c>
      <c r="BV130">
        <v>32</v>
      </c>
      <c r="CH130">
        <v>4</v>
      </c>
      <c r="CI130">
        <v>12</v>
      </c>
      <c r="CJ130">
        <v>243</v>
      </c>
      <c r="CK130">
        <v>5</v>
      </c>
      <c r="CL130">
        <v>32</v>
      </c>
      <c r="DA130">
        <v>296</v>
      </c>
      <c r="DB130">
        <v>16</v>
      </c>
      <c r="DC130">
        <v>243</v>
      </c>
      <c r="DD130">
        <v>37</v>
      </c>
      <c r="DE130" s="165">
        <f t="shared" si="8"/>
        <v>5.4054054054054057E-2</v>
      </c>
      <c r="DF130" s="165">
        <f t="shared" si="9"/>
        <v>0.82094594594594594</v>
      </c>
      <c r="DG130" s="165">
        <f t="shared" si="10"/>
        <v>0.125</v>
      </c>
    </row>
    <row r="131" spans="1:111" x14ac:dyDescent="0.2">
      <c r="A131" t="s">
        <v>140</v>
      </c>
      <c r="B131" t="s">
        <v>564</v>
      </c>
      <c r="C131">
        <v>6</v>
      </c>
      <c r="D131">
        <v>4</v>
      </c>
      <c r="E131">
        <f t="shared" si="11"/>
        <v>10</v>
      </c>
      <c r="F131">
        <v>241</v>
      </c>
      <c r="G131">
        <f t="shared" si="12"/>
        <v>45</v>
      </c>
      <c r="H131">
        <v>10</v>
      </c>
      <c r="I131">
        <v>35</v>
      </c>
      <c r="J131">
        <f t="shared" ref="J131:J187" si="14">SUM(E131:G131)</f>
        <v>296</v>
      </c>
      <c r="L131">
        <v>10</v>
      </c>
      <c r="M131">
        <v>241</v>
      </c>
      <c r="N131">
        <v>45</v>
      </c>
      <c r="P131">
        <v>241</v>
      </c>
      <c r="Q131">
        <f t="shared" si="13"/>
        <v>55</v>
      </c>
      <c r="AJ131">
        <v>6</v>
      </c>
      <c r="AK131">
        <v>4</v>
      </c>
      <c r="AL131">
        <v>10</v>
      </c>
      <c r="AM131">
        <v>35</v>
      </c>
      <c r="BS131">
        <v>6</v>
      </c>
      <c r="BT131">
        <v>4</v>
      </c>
      <c r="BU131">
        <v>10</v>
      </c>
      <c r="BV131">
        <v>35</v>
      </c>
      <c r="CH131">
        <v>6</v>
      </c>
      <c r="CI131">
        <v>4</v>
      </c>
      <c r="CJ131">
        <v>241</v>
      </c>
      <c r="CK131">
        <v>10</v>
      </c>
      <c r="CL131">
        <v>35</v>
      </c>
      <c r="DA131">
        <v>296</v>
      </c>
      <c r="DB131">
        <v>10</v>
      </c>
      <c r="DC131">
        <v>241</v>
      </c>
      <c r="DD131">
        <v>45</v>
      </c>
      <c r="DE131" s="165">
        <f t="shared" ref="DE131:DE187" si="15">DB131/DA131</f>
        <v>3.3783783783783786E-2</v>
      </c>
      <c r="DF131" s="165">
        <f t="shared" ref="DF131:DF187" si="16">DC131/DA131</f>
        <v>0.81418918918918914</v>
      </c>
      <c r="DG131" s="165">
        <f t="shared" ref="DG131:DG187" si="17">DD131/DA131</f>
        <v>0.15202702702702703</v>
      </c>
    </row>
    <row r="132" spans="1:111" x14ac:dyDescent="0.2">
      <c r="A132" t="s">
        <v>141</v>
      </c>
      <c r="B132" t="s">
        <v>564</v>
      </c>
      <c r="C132">
        <v>5</v>
      </c>
      <c r="D132">
        <v>7</v>
      </c>
      <c r="E132">
        <f t="shared" ref="E132:E187" si="18">C132+D132</f>
        <v>12</v>
      </c>
      <c r="F132">
        <v>247</v>
      </c>
      <c r="G132">
        <f t="shared" ref="G132:G187" si="19">H132+I132</f>
        <v>35</v>
      </c>
      <c r="H132">
        <v>4</v>
      </c>
      <c r="I132">
        <v>31</v>
      </c>
      <c r="J132">
        <f t="shared" si="14"/>
        <v>294</v>
      </c>
      <c r="L132">
        <v>12</v>
      </c>
      <c r="M132">
        <v>247</v>
      </c>
      <c r="N132">
        <v>35</v>
      </c>
      <c r="P132">
        <v>247</v>
      </c>
      <c r="Q132">
        <f t="shared" ref="Q132:Q187" si="20">SUM(L132+N132)</f>
        <v>47</v>
      </c>
      <c r="AJ132">
        <v>5</v>
      </c>
      <c r="AK132">
        <v>7</v>
      </c>
      <c r="AL132">
        <v>4</v>
      </c>
      <c r="AM132">
        <v>31</v>
      </c>
      <c r="BS132">
        <v>5</v>
      </c>
      <c r="BT132">
        <v>7</v>
      </c>
      <c r="BU132">
        <v>4</v>
      </c>
      <c r="BV132">
        <v>31</v>
      </c>
      <c r="CH132">
        <v>5</v>
      </c>
      <c r="CI132">
        <v>7</v>
      </c>
      <c r="CJ132">
        <v>247</v>
      </c>
      <c r="CK132">
        <v>4</v>
      </c>
      <c r="CL132">
        <v>31</v>
      </c>
      <c r="DA132">
        <v>294</v>
      </c>
      <c r="DB132">
        <v>12</v>
      </c>
      <c r="DC132">
        <v>247</v>
      </c>
      <c r="DD132">
        <v>35</v>
      </c>
      <c r="DE132" s="165">
        <f t="shared" si="15"/>
        <v>4.0816326530612242E-2</v>
      </c>
      <c r="DF132" s="165">
        <f t="shared" si="16"/>
        <v>0.84013605442176875</v>
      </c>
      <c r="DG132" s="165">
        <f t="shared" si="17"/>
        <v>0.11904761904761904</v>
      </c>
    </row>
    <row r="133" spans="1:111" x14ac:dyDescent="0.2">
      <c r="A133" t="s">
        <v>142</v>
      </c>
      <c r="B133" t="s">
        <v>564</v>
      </c>
      <c r="C133">
        <v>4</v>
      </c>
      <c r="D133">
        <v>4</v>
      </c>
      <c r="E133">
        <f t="shared" si="18"/>
        <v>8</v>
      </c>
      <c r="F133">
        <v>249</v>
      </c>
      <c r="G133">
        <f t="shared" si="19"/>
        <v>39</v>
      </c>
      <c r="H133">
        <v>6</v>
      </c>
      <c r="I133">
        <v>33</v>
      </c>
      <c r="J133">
        <f t="shared" si="14"/>
        <v>296</v>
      </c>
      <c r="L133">
        <v>8</v>
      </c>
      <c r="M133">
        <v>249</v>
      </c>
      <c r="N133">
        <v>39</v>
      </c>
      <c r="P133">
        <v>249</v>
      </c>
      <c r="Q133">
        <f t="shared" si="20"/>
        <v>47</v>
      </c>
      <c r="AJ133">
        <v>4</v>
      </c>
      <c r="AK133">
        <v>4</v>
      </c>
      <c r="AL133">
        <v>6</v>
      </c>
      <c r="AM133">
        <v>33</v>
      </c>
      <c r="BS133">
        <v>4</v>
      </c>
      <c r="BT133">
        <v>4</v>
      </c>
      <c r="BU133">
        <v>6</v>
      </c>
      <c r="BV133">
        <v>33</v>
      </c>
      <c r="CH133">
        <v>4</v>
      </c>
      <c r="CI133">
        <v>4</v>
      </c>
      <c r="CJ133">
        <v>249</v>
      </c>
      <c r="CK133">
        <v>6</v>
      </c>
      <c r="CL133">
        <v>33</v>
      </c>
      <c r="DA133">
        <v>296</v>
      </c>
      <c r="DB133">
        <v>8</v>
      </c>
      <c r="DC133">
        <v>249</v>
      </c>
      <c r="DD133">
        <v>39</v>
      </c>
      <c r="DE133" s="165">
        <f t="shared" si="15"/>
        <v>2.7027027027027029E-2</v>
      </c>
      <c r="DF133" s="165">
        <f t="shared" si="16"/>
        <v>0.84121621621621623</v>
      </c>
      <c r="DG133" s="165">
        <f t="shared" si="17"/>
        <v>0.13175675675675674</v>
      </c>
    </row>
    <row r="134" spans="1:111" x14ac:dyDescent="0.2">
      <c r="A134" t="s">
        <v>143</v>
      </c>
      <c r="B134" t="s">
        <v>564</v>
      </c>
      <c r="C134">
        <v>5</v>
      </c>
      <c r="D134">
        <v>5</v>
      </c>
      <c r="E134">
        <f t="shared" si="18"/>
        <v>10</v>
      </c>
      <c r="F134">
        <v>250</v>
      </c>
      <c r="G134">
        <f t="shared" si="19"/>
        <v>36</v>
      </c>
      <c r="H134">
        <v>3</v>
      </c>
      <c r="I134">
        <v>33</v>
      </c>
      <c r="J134">
        <f t="shared" si="14"/>
        <v>296</v>
      </c>
      <c r="L134">
        <v>10</v>
      </c>
      <c r="M134">
        <v>250</v>
      </c>
      <c r="N134">
        <v>36</v>
      </c>
      <c r="P134">
        <v>250</v>
      </c>
      <c r="Q134">
        <f t="shared" si="20"/>
        <v>46</v>
      </c>
      <c r="AJ134">
        <v>5</v>
      </c>
      <c r="AK134">
        <v>5</v>
      </c>
      <c r="AL134">
        <v>3</v>
      </c>
      <c r="AM134">
        <v>33</v>
      </c>
      <c r="BS134">
        <v>5</v>
      </c>
      <c r="BT134">
        <v>5</v>
      </c>
      <c r="BU134">
        <v>3</v>
      </c>
      <c r="BV134">
        <v>33</v>
      </c>
      <c r="CH134">
        <v>5</v>
      </c>
      <c r="CI134">
        <v>5</v>
      </c>
      <c r="CJ134">
        <v>250</v>
      </c>
      <c r="CK134">
        <v>3</v>
      </c>
      <c r="CL134">
        <v>33</v>
      </c>
      <c r="DA134">
        <v>296</v>
      </c>
      <c r="DB134">
        <v>10</v>
      </c>
      <c r="DC134">
        <v>250</v>
      </c>
      <c r="DD134">
        <v>36</v>
      </c>
      <c r="DE134" s="165">
        <f t="shared" si="15"/>
        <v>3.3783783783783786E-2</v>
      </c>
      <c r="DF134" s="165">
        <f t="shared" si="16"/>
        <v>0.84459459459459463</v>
      </c>
      <c r="DG134" s="165">
        <f t="shared" si="17"/>
        <v>0.12162162162162163</v>
      </c>
    </row>
    <row r="135" spans="1:111" x14ac:dyDescent="0.2">
      <c r="A135" t="s">
        <v>144</v>
      </c>
      <c r="B135" t="s">
        <v>564</v>
      </c>
      <c r="C135">
        <v>4</v>
      </c>
      <c r="D135">
        <v>6</v>
      </c>
      <c r="E135">
        <f t="shared" si="18"/>
        <v>10</v>
      </c>
      <c r="F135">
        <v>198</v>
      </c>
      <c r="G135">
        <f t="shared" si="19"/>
        <v>87</v>
      </c>
      <c r="H135">
        <v>40</v>
      </c>
      <c r="I135">
        <v>47</v>
      </c>
      <c r="J135">
        <f t="shared" si="14"/>
        <v>295</v>
      </c>
      <c r="L135">
        <v>10</v>
      </c>
      <c r="M135">
        <v>198</v>
      </c>
      <c r="N135">
        <v>87</v>
      </c>
      <c r="P135">
        <v>198</v>
      </c>
      <c r="Q135">
        <f t="shared" si="20"/>
        <v>97</v>
      </c>
      <c r="AJ135">
        <v>4</v>
      </c>
      <c r="AK135">
        <v>6</v>
      </c>
      <c r="AL135">
        <v>40</v>
      </c>
      <c r="AM135">
        <v>47</v>
      </c>
      <c r="BS135">
        <v>4</v>
      </c>
      <c r="BT135">
        <v>6</v>
      </c>
      <c r="BU135">
        <v>40</v>
      </c>
      <c r="BV135">
        <v>47</v>
      </c>
      <c r="CH135">
        <v>4</v>
      </c>
      <c r="CI135">
        <v>6</v>
      </c>
      <c r="CJ135">
        <v>198</v>
      </c>
      <c r="CK135">
        <v>40</v>
      </c>
      <c r="CL135">
        <v>47</v>
      </c>
      <c r="DA135">
        <v>295</v>
      </c>
      <c r="DB135">
        <v>10</v>
      </c>
      <c r="DC135">
        <v>198</v>
      </c>
      <c r="DD135">
        <v>87</v>
      </c>
      <c r="DE135" s="165">
        <f t="shared" si="15"/>
        <v>3.3898305084745763E-2</v>
      </c>
      <c r="DF135" s="165">
        <f t="shared" si="16"/>
        <v>0.67118644067796607</v>
      </c>
      <c r="DG135" s="165">
        <f t="shared" si="17"/>
        <v>0.29491525423728815</v>
      </c>
    </row>
    <row r="136" spans="1:111" x14ac:dyDescent="0.2">
      <c r="A136" t="s">
        <v>145</v>
      </c>
      <c r="B136" t="s">
        <v>564</v>
      </c>
      <c r="C136">
        <v>4</v>
      </c>
      <c r="D136">
        <v>8</v>
      </c>
      <c r="E136">
        <f t="shared" si="18"/>
        <v>12</v>
      </c>
      <c r="F136">
        <v>228</v>
      </c>
      <c r="G136">
        <f t="shared" si="19"/>
        <v>49</v>
      </c>
      <c r="H136">
        <v>12</v>
      </c>
      <c r="I136">
        <v>37</v>
      </c>
      <c r="J136">
        <f t="shared" si="14"/>
        <v>289</v>
      </c>
      <c r="L136">
        <v>12</v>
      </c>
      <c r="M136">
        <v>228</v>
      </c>
      <c r="N136">
        <v>49</v>
      </c>
      <c r="P136">
        <v>228</v>
      </c>
      <c r="Q136">
        <f t="shared" si="20"/>
        <v>61</v>
      </c>
      <c r="AJ136">
        <v>4</v>
      </c>
      <c r="AK136">
        <v>8</v>
      </c>
      <c r="AL136">
        <v>12</v>
      </c>
      <c r="AM136">
        <v>37</v>
      </c>
      <c r="BS136">
        <v>4</v>
      </c>
      <c r="BT136">
        <v>8</v>
      </c>
      <c r="BU136">
        <v>12</v>
      </c>
      <c r="BV136">
        <v>37</v>
      </c>
      <c r="CH136">
        <v>4</v>
      </c>
      <c r="CI136">
        <v>8</v>
      </c>
      <c r="CJ136">
        <v>228</v>
      </c>
      <c r="CK136">
        <v>12</v>
      </c>
      <c r="CL136">
        <v>37</v>
      </c>
      <c r="DA136">
        <v>289</v>
      </c>
      <c r="DB136">
        <v>12</v>
      </c>
      <c r="DC136">
        <v>228</v>
      </c>
      <c r="DD136">
        <v>49</v>
      </c>
      <c r="DE136" s="165">
        <f t="shared" si="15"/>
        <v>4.1522491349480967E-2</v>
      </c>
      <c r="DF136" s="165">
        <f t="shared" si="16"/>
        <v>0.78892733564013839</v>
      </c>
      <c r="DG136" s="165">
        <f t="shared" si="17"/>
        <v>0.16955017301038061</v>
      </c>
    </row>
    <row r="137" spans="1:111" x14ac:dyDescent="0.2">
      <c r="A137" t="s">
        <v>146</v>
      </c>
      <c r="B137" t="s">
        <v>564</v>
      </c>
      <c r="C137">
        <v>4</v>
      </c>
      <c r="D137">
        <v>6</v>
      </c>
      <c r="E137">
        <f t="shared" si="18"/>
        <v>10</v>
      </c>
      <c r="F137">
        <v>248</v>
      </c>
      <c r="G137">
        <f t="shared" si="19"/>
        <v>38</v>
      </c>
      <c r="H137">
        <v>5</v>
      </c>
      <c r="I137">
        <v>33</v>
      </c>
      <c r="J137">
        <f t="shared" si="14"/>
        <v>296</v>
      </c>
      <c r="L137">
        <v>10</v>
      </c>
      <c r="M137">
        <v>248</v>
      </c>
      <c r="N137">
        <v>38</v>
      </c>
      <c r="P137">
        <v>248</v>
      </c>
      <c r="Q137">
        <f t="shared" si="20"/>
        <v>48</v>
      </c>
      <c r="AJ137">
        <v>4</v>
      </c>
      <c r="AK137">
        <v>6</v>
      </c>
      <c r="AL137">
        <v>5</v>
      </c>
      <c r="AM137">
        <v>33</v>
      </c>
      <c r="BS137">
        <v>4</v>
      </c>
      <c r="BT137">
        <v>6</v>
      </c>
      <c r="BU137">
        <v>5</v>
      </c>
      <c r="BV137">
        <v>33</v>
      </c>
      <c r="CH137">
        <v>4</v>
      </c>
      <c r="CI137">
        <v>6</v>
      </c>
      <c r="CJ137">
        <v>248</v>
      </c>
      <c r="CK137">
        <v>5</v>
      </c>
      <c r="CL137">
        <v>33</v>
      </c>
      <c r="DA137">
        <v>296</v>
      </c>
      <c r="DB137">
        <v>10</v>
      </c>
      <c r="DC137">
        <v>248</v>
      </c>
      <c r="DD137">
        <v>38</v>
      </c>
      <c r="DE137" s="165">
        <f t="shared" si="15"/>
        <v>3.3783783783783786E-2</v>
      </c>
      <c r="DF137" s="165">
        <f t="shared" si="16"/>
        <v>0.83783783783783783</v>
      </c>
      <c r="DG137" s="165">
        <f t="shared" si="17"/>
        <v>0.12837837837837837</v>
      </c>
    </row>
    <row r="138" spans="1:111" x14ac:dyDescent="0.2">
      <c r="A138" t="s">
        <v>147</v>
      </c>
      <c r="B138" t="s">
        <v>564</v>
      </c>
      <c r="C138">
        <v>6</v>
      </c>
      <c r="D138">
        <v>5</v>
      </c>
      <c r="E138">
        <f t="shared" si="18"/>
        <v>11</v>
      </c>
      <c r="F138">
        <v>246</v>
      </c>
      <c r="G138">
        <f t="shared" si="19"/>
        <v>36</v>
      </c>
      <c r="H138">
        <v>3</v>
      </c>
      <c r="I138">
        <v>33</v>
      </c>
      <c r="J138">
        <f t="shared" si="14"/>
        <v>293</v>
      </c>
      <c r="L138">
        <v>11</v>
      </c>
      <c r="M138">
        <v>246</v>
      </c>
      <c r="N138">
        <v>36</v>
      </c>
      <c r="P138">
        <v>246</v>
      </c>
      <c r="Q138">
        <f t="shared" si="20"/>
        <v>47</v>
      </c>
      <c r="AJ138">
        <v>6</v>
      </c>
      <c r="AK138">
        <v>5</v>
      </c>
      <c r="AL138">
        <v>3</v>
      </c>
      <c r="AM138">
        <v>33</v>
      </c>
      <c r="BS138">
        <v>6</v>
      </c>
      <c r="BT138">
        <v>5</v>
      </c>
      <c r="BU138">
        <v>3</v>
      </c>
      <c r="BV138">
        <v>33</v>
      </c>
      <c r="CH138">
        <v>6</v>
      </c>
      <c r="CI138">
        <v>5</v>
      </c>
      <c r="CJ138">
        <v>246</v>
      </c>
      <c r="CK138">
        <v>3</v>
      </c>
      <c r="CL138">
        <v>33</v>
      </c>
      <c r="DA138">
        <v>293</v>
      </c>
      <c r="DB138">
        <v>11</v>
      </c>
      <c r="DC138">
        <v>246</v>
      </c>
      <c r="DD138">
        <v>36</v>
      </c>
      <c r="DE138" s="165">
        <f t="shared" si="15"/>
        <v>3.7542662116040959E-2</v>
      </c>
      <c r="DF138" s="165">
        <f t="shared" si="16"/>
        <v>0.83959044368600677</v>
      </c>
      <c r="DG138" s="165">
        <f t="shared" si="17"/>
        <v>0.12286689419795221</v>
      </c>
    </row>
    <row r="139" spans="1:111" x14ac:dyDescent="0.2">
      <c r="A139" t="s">
        <v>148</v>
      </c>
      <c r="B139" t="s">
        <v>564</v>
      </c>
      <c r="C139">
        <v>4</v>
      </c>
      <c r="D139">
        <v>6</v>
      </c>
      <c r="E139">
        <f t="shared" si="18"/>
        <v>10</v>
      </c>
      <c r="F139">
        <v>243</v>
      </c>
      <c r="G139">
        <f t="shared" si="19"/>
        <v>42</v>
      </c>
      <c r="H139">
        <v>9</v>
      </c>
      <c r="I139">
        <v>33</v>
      </c>
      <c r="J139">
        <f t="shared" si="14"/>
        <v>295</v>
      </c>
      <c r="L139">
        <v>10</v>
      </c>
      <c r="M139">
        <v>243</v>
      </c>
      <c r="N139">
        <v>42</v>
      </c>
      <c r="P139">
        <v>243</v>
      </c>
      <c r="Q139">
        <f t="shared" si="20"/>
        <v>52</v>
      </c>
      <c r="AJ139">
        <v>4</v>
      </c>
      <c r="AK139">
        <v>6</v>
      </c>
      <c r="AL139">
        <v>9</v>
      </c>
      <c r="AM139">
        <v>33</v>
      </c>
      <c r="BS139">
        <v>4</v>
      </c>
      <c r="BT139">
        <v>6</v>
      </c>
      <c r="BU139">
        <v>9</v>
      </c>
      <c r="BV139">
        <v>33</v>
      </c>
      <c r="CH139">
        <v>4</v>
      </c>
      <c r="CI139">
        <v>6</v>
      </c>
      <c r="CJ139">
        <v>243</v>
      </c>
      <c r="CK139">
        <v>9</v>
      </c>
      <c r="CL139">
        <v>33</v>
      </c>
      <c r="DA139">
        <v>295</v>
      </c>
      <c r="DB139">
        <v>10</v>
      </c>
      <c r="DC139">
        <v>243</v>
      </c>
      <c r="DD139">
        <v>42</v>
      </c>
      <c r="DE139" s="165">
        <f t="shared" si="15"/>
        <v>3.3898305084745763E-2</v>
      </c>
      <c r="DF139" s="165">
        <f t="shared" si="16"/>
        <v>0.82372881355932204</v>
      </c>
      <c r="DG139" s="165">
        <f t="shared" si="17"/>
        <v>0.14237288135593221</v>
      </c>
    </row>
    <row r="140" spans="1:111" x14ac:dyDescent="0.2">
      <c r="A140" t="s">
        <v>149</v>
      </c>
      <c r="B140" t="s">
        <v>565</v>
      </c>
      <c r="C140">
        <v>7</v>
      </c>
      <c r="D140">
        <v>8</v>
      </c>
      <c r="E140">
        <f t="shared" si="18"/>
        <v>15</v>
      </c>
      <c r="F140">
        <v>242</v>
      </c>
      <c r="G140">
        <f t="shared" si="19"/>
        <v>27</v>
      </c>
      <c r="H140">
        <v>9</v>
      </c>
      <c r="I140">
        <v>18</v>
      </c>
      <c r="J140">
        <f t="shared" si="14"/>
        <v>284</v>
      </c>
      <c r="L140">
        <v>15</v>
      </c>
      <c r="M140">
        <v>242</v>
      </c>
      <c r="N140">
        <v>27</v>
      </c>
      <c r="P140">
        <v>242</v>
      </c>
      <c r="Q140">
        <f t="shared" si="20"/>
        <v>42</v>
      </c>
      <c r="AJ140">
        <v>7</v>
      </c>
      <c r="AK140">
        <v>8</v>
      </c>
      <c r="AL140">
        <v>9</v>
      </c>
      <c r="AM140">
        <v>18</v>
      </c>
      <c r="BS140">
        <v>7</v>
      </c>
      <c r="BT140">
        <v>8</v>
      </c>
      <c r="BU140">
        <v>9</v>
      </c>
      <c r="BV140">
        <v>18</v>
      </c>
      <c r="CH140">
        <v>7</v>
      </c>
      <c r="CI140">
        <v>8</v>
      </c>
      <c r="CJ140">
        <v>242</v>
      </c>
      <c r="CK140">
        <v>9</v>
      </c>
      <c r="CL140">
        <v>18</v>
      </c>
      <c r="DA140">
        <v>284</v>
      </c>
      <c r="DB140">
        <v>15</v>
      </c>
      <c r="DC140">
        <v>242</v>
      </c>
      <c r="DD140">
        <v>27</v>
      </c>
      <c r="DE140" s="165">
        <f t="shared" si="15"/>
        <v>5.2816901408450703E-2</v>
      </c>
      <c r="DF140" s="165">
        <f t="shared" si="16"/>
        <v>0.852112676056338</v>
      </c>
      <c r="DG140" s="165">
        <f t="shared" si="17"/>
        <v>9.5070422535211266E-2</v>
      </c>
    </row>
    <row r="141" spans="1:111" x14ac:dyDescent="0.2">
      <c r="A141" t="s">
        <v>150</v>
      </c>
      <c r="B141" t="s">
        <v>565</v>
      </c>
      <c r="C141">
        <v>5</v>
      </c>
      <c r="D141">
        <v>5</v>
      </c>
      <c r="E141">
        <f t="shared" si="18"/>
        <v>10</v>
      </c>
      <c r="F141">
        <v>258</v>
      </c>
      <c r="G141">
        <f t="shared" si="19"/>
        <v>25</v>
      </c>
      <c r="H141">
        <v>8</v>
      </c>
      <c r="I141">
        <v>17</v>
      </c>
      <c r="J141">
        <f t="shared" si="14"/>
        <v>293</v>
      </c>
      <c r="L141">
        <v>10</v>
      </c>
      <c r="M141">
        <v>258</v>
      </c>
      <c r="N141">
        <v>25</v>
      </c>
      <c r="P141">
        <v>258</v>
      </c>
      <c r="Q141">
        <f t="shared" si="20"/>
        <v>35</v>
      </c>
      <c r="AJ141">
        <v>5</v>
      </c>
      <c r="AK141">
        <v>5</v>
      </c>
      <c r="AL141">
        <v>8</v>
      </c>
      <c r="AM141">
        <v>17</v>
      </c>
      <c r="BS141">
        <v>5</v>
      </c>
      <c r="BT141">
        <v>5</v>
      </c>
      <c r="BU141">
        <v>8</v>
      </c>
      <c r="BV141">
        <v>17</v>
      </c>
      <c r="CH141">
        <v>5</v>
      </c>
      <c r="CI141">
        <v>5</v>
      </c>
      <c r="CJ141">
        <v>258</v>
      </c>
      <c r="CK141">
        <v>8</v>
      </c>
      <c r="CL141">
        <v>17</v>
      </c>
      <c r="DA141">
        <v>293</v>
      </c>
      <c r="DB141">
        <v>10</v>
      </c>
      <c r="DC141">
        <v>258</v>
      </c>
      <c r="DD141">
        <v>25</v>
      </c>
      <c r="DE141" s="165">
        <f t="shared" si="15"/>
        <v>3.4129692832764506E-2</v>
      </c>
      <c r="DF141" s="165">
        <f t="shared" si="16"/>
        <v>0.88054607508532423</v>
      </c>
      <c r="DG141" s="165">
        <f t="shared" si="17"/>
        <v>8.5324232081911269E-2</v>
      </c>
    </row>
    <row r="142" spans="1:111" x14ac:dyDescent="0.2">
      <c r="A142" t="s">
        <v>151</v>
      </c>
      <c r="B142" t="s">
        <v>565</v>
      </c>
      <c r="C142">
        <v>5</v>
      </c>
      <c r="D142">
        <v>5</v>
      </c>
      <c r="E142">
        <f t="shared" si="18"/>
        <v>10</v>
      </c>
      <c r="F142">
        <v>263</v>
      </c>
      <c r="G142">
        <f t="shared" si="19"/>
        <v>23</v>
      </c>
      <c r="H142">
        <v>6</v>
      </c>
      <c r="I142">
        <v>17</v>
      </c>
      <c r="J142">
        <f t="shared" si="14"/>
        <v>296</v>
      </c>
      <c r="L142">
        <v>10</v>
      </c>
      <c r="M142">
        <v>263</v>
      </c>
      <c r="N142">
        <v>23</v>
      </c>
      <c r="P142">
        <v>263</v>
      </c>
      <c r="Q142">
        <f t="shared" si="20"/>
        <v>33</v>
      </c>
      <c r="AJ142">
        <v>5</v>
      </c>
      <c r="AK142">
        <v>5</v>
      </c>
      <c r="AL142">
        <v>6</v>
      </c>
      <c r="AM142">
        <v>17</v>
      </c>
      <c r="BS142">
        <v>5</v>
      </c>
      <c r="BT142">
        <v>5</v>
      </c>
      <c r="BU142">
        <v>6</v>
      </c>
      <c r="BV142">
        <v>17</v>
      </c>
      <c r="CH142">
        <v>5</v>
      </c>
      <c r="CI142">
        <v>5</v>
      </c>
      <c r="CJ142">
        <v>263</v>
      </c>
      <c r="CK142">
        <v>6</v>
      </c>
      <c r="CL142">
        <v>17</v>
      </c>
      <c r="DA142">
        <v>296</v>
      </c>
      <c r="DB142">
        <v>10</v>
      </c>
      <c r="DC142">
        <v>263</v>
      </c>
      <c r="DD142">
        <v>23</v>
      </c>
      <c r="DE142" s="165">
        <f t="shared" si="15"/>
        <v>3.3783783783783786E-2</v>
      </c>
      <c r="DF142" s="165">
        <f t="shared" si="16"/>
        <v>0.88851351351351349</v>
      </c>
      <c r="DG142" s="165">
        <f t="shared" si="17"/>
        <v>7.77027027027027E-2</v>
      </c>
    </row>
    <row r="143" spans="1:111" x14ac:dyDescent="0.2">
      <c r="A143" t="s">
        <v>152</v>
      </c>
      <c r="B143" t="s">
        <v>565</v>
      </c>
      <c r="C143">
        <v>4</v>
      </c>
      <c r="D143">
        <v>4</v>
      </c>
      <c r="E143">
        <f t="shared" si="18"/>
        <v>8</v>
      </c>
      <c r="F143">
        <v>264</v>
      </c>
      <c r="G143">
        <f t="shared" si="19"/>
        <v>23</v>
      </c>
      <c r="H143">
        <v>6</v>
      </c>
      <c r="I143">
        <v>17</v>
      </c>
      <c r="J143">
        <f t="shared" si="14"/>
        <v>295</v>
      </c>
      <c r="L143">
        <v>8</v>
      </c>
      <c r="M143">
        <v>264</v>
      </c>
      <c r="N143">
        <v>23</v>
      </c>
      <c r="P143">
        <v>264</v>
      </c>
      <c r="Q143">
        <f t="shared" si="20"/>
        <v>31</v>
      </c>
      <c r="AJ143">
        <v>4</v>
      </c>
      <c r="AK143">
        <v>4</v>
      </c>
      <c r="AL143">
        <v>6</v>
      </c>
      <c r="AM143">
        <v>17</v>
      </c>
      <c r="BS143">
        <v>4</v>
      </c>
      <c r="BT143">
        <v>4</v>
      </c>
      <c r="BU143">
        <v>6</v>
      </c>
      <c r="BV143">
        <v>17</v>
      </c>
      <c r="CH143">
        <v>4</v>
      </c>
      <c r="CI143">
        <v>4</v>
      </c>
      <c r="CJ143">
        <v>264</v>
      </c>
      <c r="CK143">
        <v>6</v>
      </c>
      <c r="CL143">
        <v>17</v>
      </c>
      <c r="DA143">
        <v>295</v>
      </c>
      <c r="DB143">
        <v>8</v>
      </c>
      <c r="DC143">
        <v>264</v>
      </c>
      <c r="DD143">
        <v>23</v>
      </c>
      <c r="DE143" s="165">
        <f t="shared" si="15"/>
        <v>2.7118644067796609E-2</v>
      </c>
      <c r="DF143" s="165">
        <f t="shared" si="16"/>
        <v>0.89491525423728813</v>
      </c>
      <c r="DG143" s="165">
        <f t="shared" si="17"/>
        <v>7.796610169491526E-2</v>
      </c>
    </row>
    <row r="144" spans="1:111" x14ac:dyDescent="0.2">
      <c r="A144" t="s">
        <v>153</v>
      </c>
      <c r="B144" t="s">
        <v>565</v>
      </c>
      <c r="C144">
        <v>6</v>
      </c>
      <c r="D144">
        <v>4</v>
      </c>
      <c r="E144">
        <f t="shared" si="18"/>
        <v>10</v>
      </c>
      <c r="F144">
        <v>260</v>
      </c>
      <c r="G144">
        <f t="shared" si="19"/>
        <v>23</v>
      </c>
      <c r="H144">
        <v>5</v>
      </c>
      <c r="I144">
        <v>18</v>
      </c>
      <c r="J144">
        <f t="shared" si="14"/>
        <v>293</v>
      </c>
      <c r="L144">
        <v>10</v>
      </c>
      <c r="M144">
        <v>260</v>
      </c>
      <c r="N144">
        <v>23</v>
      </c>
      <c r="P144">
        <v>260</v>
      </c>
      <c r="Q144">
        <f t="shared" si="20"/>
        <v>33</v>
      </c>
      <c r="AJ144">
        <v>6</v>
      </c>
      <c r="AK144">
        <v>4</v>
      </c>
      <c r="AL144">
        <v>5</v>
      </c>
      <c r="AM144">
        <v>18</v>
      </c>
      <c r="BS144">
        <v>6</v>
      </c>
      <c r="BT144">
        <v>4</v>
      </c>
      <c r="BU144">
        <v>5</v>
      </c>
      <c r="BV144">
        <v>18</v>
      </c>
      <c r="CH144">
        <v>6</v>
      </c>
      <c r="CI144">
        <v>4</v>
      </c>
      <c r="CJ144">
        <v>260</v>
      </c>
      <c r="CK144">
        <v>5</v>
      </c>
      <c r="CL144">
        <v>18</v>
      </c>
      <c r="DA144">
        <v>293</v>
      </c>
      <c r="DB144">
        <v>10</v>
      </c>
      <c r="DC144">
        <v>260</v>
      </c>
      <c r="DD144">
        <v>23</v>
      </c>
      <c r="DE144" s="165">
        <f t="shared" si="15"/>
        <v>3.4129692832764506E-2</v>
      </c>
      <c r="DF144" s="165">
        <f t="shared" si="16"/>
        <v>0.88737201365187712</v>
      </c>
      <c r="DG144" s="165">
        <f t="shared" si="17"/>
        <v>7.8498293515358364E-2</v>
      </c>
    </row>
    <row r="145" spans="1:111" x14ac:dyDescent="0.2">
      <c r="A145" t="s">
        <v>154</v>
      </c>
      <c r="B145" t="s">
        <v>565</v>
      </c>
      <c r="C145">
        <v>8</v>
      </c>
      <c r="D145">
        <v>4</v>
      </c>
      <c r="E145">
        <f t="shared" si="18"/>
        <v>12</v>
      </c>
      <c r="F145">
        <v>250</v>
      </c>
      <c r="G145">
        <f t="shared" si="19"/>
        <v>30</v>
      </c>
      <c r="H145">
        <v>8</v>
      </c>
      <c r="I145">
        <v>22</v>
      </c>
      <c r="J145">
        <f t="shared" si="14"/>
        <v>292</v>
      </c>
      <c r="L145">
        <v>12</v>
      </c>
      <c r="M145">
        <v>250</v>
      </c>
      <c r="N145">
        <v>30</v>
      </c>
      <c r="P145">
        <v>250</v>
      </c>
      <c r="Q145">
        <f t="shared" si="20"/>
        <v>42</v>
      </c>
      <c r="AJ145">
        <v>8</v>
      </c>
      <c r="AK145">
        <v>4</v>
      </c>
      <c r="AL145">
        <v>8</v>
      </c>
      <c r="AM145">
        <v>22</v>
      </c>
      <c r="BS145">
        <v>8</v>
      </c>
      <c r="BT145">
        <v>4</v>
      </c>
      <c r="BU145">
        <v>8</v>
      </c>
      <c r="BV145">
        <v>22</v>
      </c>
      <c r="CH145">
        <v>8</v>
      </c>
      <c r="CI145">
        <v>4</v>
      </c>
      <c r="CJ145">
        <v>250</v>
      </c>
      <c r="CK145">
        <v>8</v>
      </c>
      <c r="CL145">
        <v>22</v>
      </c>
      <c r="DA145">
        <v>292</v>
      </c>
      <c r="DB145">
        <v>12</v>
      </c>
      <c r="DC145">
        <v>250</v>
      </c>
      <c r="DD145">
        <v>30</v>
      </c>
      <c r="DE145" s="165">
        <f t="shared" si="15"/>
        <v>4.1095890410958902E-2</v>
      </c>
      <c r="DF145" s="165">
        <f t="shared" si="16"/>
        <v>0.85616438356164382</v>
      </c>
      <c r="DG145" s="165">
        <f t="shared" si="17"/>
        <v>0.10273972602739725</v>
      </c>
    </row>
    <row r="146" spans="1:111" x14ac:dyDescent="0.2">
      <c r="A146" t="s">
        <v>155</v>
      </c>
      <c r="B146" t="s">
        <v>565</v>
      </c>
      <c r="C146">
        <v>8</v>
      </c>
      <c r="D146">
        <v>3</v>
      </c>
      <c r="E146">
        <f t="shared" si="18"/>
        <v>11</v>
      </c>
      <c r="F146">
        <v>250</v>
      </c>
      <c r="G146">
        <f t="shared" si="19"/>
        <v>34</v>
      </c>
      <c r="H146">
        <v>4</v>
      </c>
      <c r="I146">
        <v>30</v>
      </c>
      <c r="J146">
        <f t="shared" si="14"/>
        <v>295</v>
      </c>
      <c r="L146">
        <v>11</v>
      </c>
      <c r="M146">
        <v>250</v>
      </c>
      <c r="N146">
        <v>34</v>
      </c>
      <c r="P146">
        <v>250</v>
      </c>
      <c r="Q146">
        <f t="shared" si="20"/>
        <v>45</v>
      </c>
      <c r="AJ146">
        <v>8</v>
      </c>
      <c r="AK146">
        <v>3</v>
      </c>
      <c r="AL146">
        <v>4</v>
      </c>
      <c r="AM146">
        <v>30</v>
      </c>
      <c r="BS146">
        <v>8</v>
      </c>
      <c r="BT146">
        <v>3</v>
      </c>
      <c r="BU146">
        <v>4</v>
      </c>
      <c r="BV146">
        <v>30</v>
      </c>
      <c r="CH146">
        <v>8</v>
      </c>
      <c r="CI146">
        <v>3</v>
      </c>
      <c r="CJ146">
        <v>250</v>
      </c>
      <c r="CK146">
        <v>4</v>
      </c>
      <c r="CL146">
        <v>30</v>
      </c>
      <c r="DA146">
        <v>295</v>
      </c>
      <c r="DB146">
        <v>11</v>
      </c>
      <c r="DC146">
        <v>250</v>
      </c>
      <c r="DD146">
        <v>34</v>
      </c>
      <c r="DE146" s="165">
        <f t="shared" si="15"/>
        <v>3.7288135593220341E-2</v>
      </c>
      <c r="DF146" s="165">
        <f t="shared" si="16"/>
        <v>0.84745762711864403</v>
      </c>
      <c r="DG146" s="165">
        <f t="shared" si="17"/>
        <v>0.11525423728813559</v>
      </c>
    </row>
    <row r="147" spans="1:111" x14ac:dyDescent="0.2">
      <c r="A147" t="s">
        <v>156</v>
      </c>
      <c r="B147" t="s">
        <v>565</v>
      </c>
      <c r="C147">
        <v>5</v>
      </c>
      <c r="D147">
        <v>8</v>
      </c>
      <c r="E147">
        <f t="shared" si="18"/>
        <v>13</v>
      </c>
      <c r="F147">
        <v>244</v>
      </c>
      <c r="G147">
        <f t="shared" si="19"/>
        <v>39</v>
      </c>
      <c r="H147">
        <v>8</v>
      </c>
      <c r="I147">
        <v>31</v>
      </c>
      <c r="J147">
        <f t="shared" si="14"/>
        <v>296</v>
      </c>
      <c r="L147">
        <v>13</v>
      </c>
      <c r="M147">
        <v>244</v>
      </c>
      <c r="N147">
        <v>39</v>
      </c>
      <c r="P147">
        <v>244</v>
      </c>
      <c r="Q147">
        <f t="shared" si="20"/>
        <v>52</v>
      </c>
      <c r="AJ147">
        <v>5</v>
      </c>
      <c r="AK147">
        <v>8</v>
      </c>
      <c r="AL147">
        <v>8</v>
      </c>
      <c r="AM147">
        <v>31</v>
      </c>
      <c r="BS147">
        <v>5</v>
      </c>
      <c r="BT147">
        <v>8</v>
      </c>
      <c r="BU147">
        <v>8</v>
      </c>
      <c r="BV147">
        <v>31</v>
      </c>
      <c r="CH147">
        <v>5</v>
      </c>
      <c r="CI147">
        <v>8</v>
      </c>
      <c r="CJ147">
        <v>244</v>
      </c>
      <c r="CK147">
        <v>8</v>
      </c>
      <c r="CL147">
        <v>31</v>
      </c>
      <c r="DA147">
        <v>296</v>
      </c>
      <c r="DB147">
        <v>13</v>
      </c>
      <c r="DC147">
        <v>244</v>
      </c>
      <c r="DD147">
        <v>39</v>
      </c>
      <c r="DE147" s="165">
        <f t="shared" si="15"/>
        <v>4.3918918918918921E-2</v>
      </c>
      <c r="DF147" s="165">
        <f t="shared" si="16"/>
        <v>0.82432432432432434</v>
      </c>
      <c r="DG147" s="165">
        <f t="shared" si="17"/>
        <v>0.13175675675675674</v>
      </c>
    </row>
    <row r="148" spans="1:111" x14ac:dyDescent="0.2">
      <c r="A148" t="s">
        <v>157</v>
      </c>
      <c r="B148" t="s">
        <v>565</v>
      </c>
      <c r="C148">
        <v>5</v>
      </c>
      <c r="D148">
        <v>3</v>
      </c>
      <c r="E148">
        <f t="shared" si="18"/>
        <v>8</v>
      </c>
      <c r="F148">
        <v>244</v>
      </c>
      <c r="G148">
        <f t="shared" si="19"/>
        <v>39</v>
      </c>
      <c r="H148">
        <v>8</v>
      </c>
      <c r="I148">
        <v>31</v>
      </c>
      <c r="J148">
        <f t="shared" si="14"/>
        <v>291</v>
      </c>
      <c r="L148">
        <v>8</v>
      </c>
      <c r="M148">
        <v>244</v>
      </c>
      <c r="N148">
        <v>39</v>
      </c>
      <c r="P148">
        <v>244</v>
      </c>
      <c r="Q148">
        <f t="shared" si="20"/>
        <v>47</v>
      </c>
      <c r="AJ148">
        <v>5</v>
      </c>
      <c r="AK148">
        <v>3</v>
      </c>
      <c r="AL148">
        <v>8</v>
      </c>
      <c r="AM148">
        <v>31</v>
      </c>
      <c r="BS148">
        <v>5</v>
      </c>
      <c r="BT148">
        <v>3</v>
      </c>
      <c r="BU148">
        <v>8</v>
      </c>
      <c r="BV148">
        <v>31</v>
      </c>
      <c r="CH148">
        <v>5</v>
      </c>
      <c r="CI148">
        <v>3</v>
      </c>
      <c r="CJ148">
        <v>244</v>
      </c>
      <c r="CK148">
        <v>8</v>
      </c>
      <c r="CL148">
        <v>31</v>
      </c>
      <c r="DA148">
        <v>291</v>
      </c>
      <c r="DB148">
        <v>8</v>
      </c>
      <c r="DC148">
        <v>244</v>
      </c>
      <c r="DD148">
        <v>39</v>
      </c>
      <c r="DE148" s="165">
        <f t="shared" si="15"/>
        <v>2.7491408934707903E-2</v>
      </c>
      <c r="DF148" s="165">
        <f t="shared" si="16"/>
        <v>0.83848797250859108</v>
      </c>
      <c r="DG148" s="165">
        <f t="shared" si="17"/>
        <v>0.13402061855670103</v>
      </c>
    </row>
    <row r="149" spans="1:111" x14ac:dyDescent="0.2">
      <c r="A149" t="s">
        <v>158</v>
      </c>
      <c r="B149" t="s">
        <v>565</v>
      </c>
      <c r="C149">
        <v>11</v>
      </c>
      <c r="D149">
        <v>35</v>
      </c>
      <c r="E149">
        <f t="shared" si="18"/>
        <v>46</v>
      </c>
      <c r="F149">
        <v>206</v>
      </c>
      <c r="G149">
        <f t="shared" si="19"/>
        <v>43</v>
      </c>
      <c r="H149">
        <v>11</v>
      </c>
      <c r="I149">
        <v>32</v>
      </c>
      <c r="J149">
        <f t="shared" si="14"/>
        <v>295</v>
      </c>
      <c r="L149">
        <v>46</v>
      </c>
      <c r="M149">
        <v>206</v>
      </c>
      <c r="N149">
        <v>43</v>
      </c>
      <c r="P149">
        <v>206</v>
      </c>
      <c r="Q149">
        <f t="shared" si="20"/>
        <v>89</v>
      </c>
      <c r="AJ149">
        <v>11</v>
      </c>
      <c r="AK149">
        <v>35</v>
      </c>
      <c r="AL149">
        <v>11</v>
      </c>
      <c r="AM149">
        <v>32</v>
      </c>
      <c r="BS149">
        <v>11</v>
      </c>
      <c r="BT149">
        <v>35</v>
      </c>
      <c r="BU149">
        <v>11</v>
      </c>
      <c r="BV149">
        <v>32</v>
      </c>
      <c r="CH149">
        <v>11</v>
      </c>
      <c r="CI149">
        <v>35</v>
      </c>
      <c r="CJ149">
        <v>206</v>
      </c>
      <c r="CK149">
        <v>11</v>
      </c>
      <c r="CL149">
        <v>32</v>
      </c>
      <c r="DA149">
        <v>295</v>
      </c>
      <c r="DB149">
        <v>46</v>
      </c>
      <c r="DC149">
        <v>206</v>
      </c>
      <c r="DD149">
        <v>43</v>
      </c>
      <c r="DE149" s="165">
        <f t="shared" si="15"/>
        <v>0.15593220338983052</v>
      </c>
      <c r="DF149" s="165">
        <f t="shared" si="16"/>
        <v>0.69830508474576269</v>
      </c>
      <c r="DG149" s="165">
        <f t="shared" si="17"/>
        <v>0.14576271186440679</v>
      </c>
    </row>
    <row r="150" spans="1:111" x14ac:dyDescent="0.2">
      <c r="A150" t="s">
        <v>159</v>
      </c>
      <c r="B150" t="s">
        <v>565</v>
      </c>
      <c r="C150">
        <v>4</v>
      </c>
      <c r="D150">
        <v>3</v>
      </c>
      <c r="E150">
        <f t="shared" si="18"/>
        <v>7</v>
      </c>
      <c r="F150">
        <v>205</v>
      </c>
      <c r="G150">
        <f t="shared" si="19"/>
        <v>82</v>
      </c>
      <c r="H150">
        <v>40</v>
      </c>
      <c r="I150">
        <v>42</v>
      </c>
      <c r="J150">
        <f t="shared" si="14"/>
        <v>294</v>
      </c>
      <c r="L150">
        <v>7</v>
      </c>
      <c r="M150">
        <v>205</v>
      </c>
      <c r="N150">
        <v>82</v>
      </c>
      <c r="P150">
        <v>205</v>
      </c>
      <c r="Q150">
        <f t="shared" si="20"/>
        <v>89</v>
      </c>
      <c r="AJ150">
        <v>4</v>
      </c>
      <c r="AK150">
        <v>3</v>
      </c>
      <c r="AL150">
        <v>40</v>
      </c>
      <c r="AM150">
        <v>42</v>
      </c>
      <c r="BS150">
        <v>4</v>
      </c>
      <c r="BT150">
        <v>3</v>
      </c>
      <c r="BU150">
        <v>40</v>
      </c>
      <c r="BV150">
        <v>42</v>
      </c>
      <c r="CH150">
        <v>4</v>
      </c>
      <c r="CI150">
        <v>3</v>
      </c>
      <c r="CJ150">
        <v>205</v>
      </c>
      <c r="CK150">
        <v>40</v>
      </c>
      <c r="CL150">
        <v>42</v>
      </c>
      <c r="DA150">
        <v>294</v>
      </c>
      <c r="DB150">
        <v>7</v>
      </c>
      <c r="DC150">
        <v>205</v>
      </c>
      <c r="DD150">
        <v>82</v>
      </c>
      <c r="DE150" s="165">
        <f t="shared" si="15"/>
        <v>2.3809523809523808E-2</v>
      </c>
      <c r="DF150" s="165">
        <f t="shared" si="16"/>
        <v>0.69727891156462585</v>
      </c>
      <c r="DG150" s="165">
        <f t="shared" si="17"/>
        <v>0.27891156462585032</v>
      </c>
    </row>
    <row r="151" spans="1:111" x14ac:dyDescent="0.2">
      <c r="A151" t="s">
        <v>160</v>
      </c>
      <c r="B151" t="s">
        <v>565</v>
      </c>
      <c r="C151">
        <v>5</v>
      </c>
      <c r="D151">
        <v>2</v>
      </c>
      <c r="E151">
        <f t="shared" si="18"/>
        <v>7</v>
      </c>
      <c r="F151">
        <v>252</v>
      </c>
      <c r="G151">
        <f t="shared" si="19"/>
        <v>36</v>
      </c>
      <c r="H151">
        <v>5</v>
      </c>
      <c r="I151">
        <v>31</v>
      </c>
      <c r="J151">
        <f t="shared" si="14"/>
        <v>295</v>
      </c>
      <c r="L151">
        <v>7</v>
      </c>
      <c r="M151">
        <v>252</v>
      </c>
      <c r="N151">
        <v>36</v>
      </c>
      <c r="P151">
        <v>252</v>
      </c>
      <c r="Q151">
        <f t="shared" si="20"/>
        <v>43</v>
      </c>
      <c r="AJ151">
        <v>5</v>
      </c>
      <c r="AK151">
        <v>2</v>
      </c>
      <c r="AL151">
        <v>5</v>
      </c>
      <c r="AM151">
        <v>31</v>
      </c>
      <c r="BS151">
        <v>5</v>
      </c>
      <c r="BT151">
        <v>2</v>
      </c>
      <c r="BU151">
        <v>5</v>
      </c>
      <c r="BV151">
        <v>31</v>
      </c>
      <c r="CH151">
        <v>5</v>
      </c>
      <c r="CI151">
        <v>2</v>
      </c>
      <c r="CJ151">
        <v>252</v>
      </c>
      <c r="CK151">
        <v>5</v>
      </c>
      <c r="CL151">
        <v>31</v>
      </c>
      <c r="DA151">
        <v>295</v>
      </c>
      <c r="DB151">
        <v>7</v>
      </c>
      <c r="DC151">
        <v>252</v>
      </c>
      <c r="DD151">
        <v>36</v>
      </c>
      <c r="DE151" s="165">
        <f t="shared" si="15"/>
        <v>2.3728813559322035E-2</v>
      </c>
      <c r="DF151" s="165">
        <f t="shared" si="16"/>
        <v>0.85423728813559319</v>
      </c>
      <c r="DG151" s="165">
        <f t="shared" si="17"/>
        <v>0.12203389830508475</v>
      </c>
    </row>
    <row r="152" spans="1:111" x14ac:dyDescent="0.2">
      <c r="A152" t="s">
        <v>161</v>
      </c>
      <c r="B152" t="s">
        <v>565</v>
      </c>
      <c r="C152">
        <v>9</v>
      </c>
      <c r="D152">
        <v>22</v>
      </c>
      <c r="E152">
        <f t="shared" si="18"/>
        <v>31</v>
      </c>
      <c r="F152">
        <v>221</v>
      </c>
      <c r="G152">
        <f t="shared" si="19"/>
        <v>43</v>
      </c>
      <c r="H152">
        <v>23</v>
      </c>
      <c r="I152">
        <v>20</v>
      </c>
      <c r="J152">
        <f t="shared" si="14"/>
        <v>295</v>
      </c>
      <c r="L152">
        <v>31</v>
      </c>
      <c r="M152">
        <v>221</v>
      </c>
      <c r="N152">
        <v>43</v>
      </c>
      <c r="P152">
        <v>221</v>
      </c>
      <c r="Q152">
        <f t="shared" si="20"/>
        <v>74</v>
      </c>
      <c r="AJ152">
        <v>9</v>
      </c>
      <c r="AK152">
        <v>22</v>
      </c>
      <c r="AL152">
        <v>23</v>
      </c>
      <c r="AM152">
        <v>20</v>
      </c>
      <c r="BS152">
        <v>9</v>
      </c>
      <c r="BT152">
        <v>22</v>
      </c>
      <c r="BU152">
        <v>23</v>
      </c>
      <c r="BV152">
        <v>20</v>
      </c>
      <c r="CH152">
        <v>9</v>
      </c>
      <c r="CI152">
        <v>22</v>
      </c>
      <c r="CJ152">
        <v>221</v>
      </c>
      <c r="CK152">
        <v>23</v>
      </c>
      <c r="CL152">
        <v>20</v>
      </c>
      <c r="DA152">
        <v>295</v>
      </c>
      <c r="DB152">
        <v>31</v>
      </c>
      <c r="DC152">
        <v>221</v>
      </c>
      <c r="DD152">
        <v>43</v>
      </c>
      <c r="DE152" s="165">
        <f t="shared" si="15"/>
        <v>0.10508474576271186</v>
      </c>
      <c r="DF152" s="165">
        <f t="shared" si="16"/>
        <v>0.74915254237288131</v>
      </c>
      <c r="DG152" s="165">
        <f t="shared" si="17"/>
        <v>0.14576271186440679</v>
      </c>
    </row>
    <row r="153" spans="1:111" x14ac:dyDescent="0.2">
      <c r="A153" t="s">
        <v>162</v>
      </c>
      <c r="B153" t="s">
        <v>565</v>
      </c>
      <c r="C153">
        <v>5</v>
      </c>
      <c r="D153">
        <v>7</v>
      </c>
      <c r="E153">
        <f t="shared" si="18"/>
        <v>12</v>
      </c>
      <c r="F153">
        <v>240</v>
      </c>
      <c r="G153">
        <f t="shared" si="19"/>
        <v>40</v>
      </c>
      <c r="H153">
        <v>22</v>
      </c>
      <c r="I153">
        <v>18</v>
      </c>
      <c r="J153">
        <f t="shared" si="14"/>
        <v>292</v>
      </c>
      <c r="L153">
        <v>12</v>
      </c>
      <c r="M153">
        <v>240</v>
      </c>
      <c r="N153">
        <v>40</v>
      </c>
      <c r="P153">
        <v>240</v>
      </c>
      <c r="Q153">
        <f t="shared" si="20"/>
        <v>52</v>
      </c>
      <c r="AJ153">
        <v>5</v>
      </c>
      <c r="AK153">
        <v>7</v>
      </c>
      <c r="AL153">
        <v>22</v>
      </c>
      <c r="AM153">
        <v>18</v>
      </c>
      <c r="BS153">
        <v>5</v>
      </c>
      <c r="BT153">
        <v>7</v>
      </c>
      <c r="BU153">
        <v>22</v>
      </c>
      <c r="BV153">
        <v>18</v>
      </c>
      <c r="CH153">
        <v>5</v>
      </c>
      <c r="CI153">
        <v>7</v>
      </c>
      <c r="CJ153">
        <v>240</v>
      </c>
      <c r="CK153">
        <v>22</v>
      </c>
      <c r="CL153">
        <v>18</v>
      </c>
      <c r="DA153">
        <v>292</v>
      </c>
      <c r="DB153">
        <v>12</v>
      </c>
      <c r="DC153">
        <v>240</v>
      </c>
      <c r="DD153">
        <v>40</v>
      </c>
      <c r="DE153" s="165">
        <f t="shared" si="15"/>
        <v>4.1095890410958902E-2</v>
      </c>
      <c r="DF153" s="165">
        <f t="shared" si="16"/>
        <v>0.82191780821917804</v>
      </c>
      <c r="DG153" s="165">
        <f t="shared" si="17"/>
        <v>0.13698630136986301</v>
      </c>
    </row>
    <row r="154" spans="1:111" x14ac:dyDescent="0.2">
      <c r="A154" t="s">
        <v>163</v>
      </c>
      <c r="B154" t="s">
        <v>565</v>
      </c>
      <c r="C154">
        <v>4</v>
      </c>
      <c r="D154">
        <v>4</v>
      </c>
      <c r="E154">
        <f t="shared" si="18"/>
        <v>8</v>
      </c>
      <c r="F154">
        <v>250</v>
      </c>
      <c r="G154">
        <f t="shared" si="19"/>
        <v>35</v>
      </c>
      <c r="H154">
        <v>6</v>
      </c>
      <c r="I154">
        <v>29</v>
      </c>
      <c r="J154">
        <f t="shared" si="14"/>
        <v>293</v>
      </c>
      <c r="L154">
        <v>8</v>
      </c>
      <c r="M154">
        <v>250</v>
      </c>
      <c r="N154">
        <v>35</v>
      </c>
      <c r="P154">
        <v>250</v>
      </c>
      <c r="Q154">
        <f t="shared" si="20"/>
        <v>43</v>
      </c>
      <c r="AJ154">
        <v>4</v>
      </c>
      <c r="AK154">
        <v>4</v>
      </c>
      <c r="AL154">
        <v>6</v>
      </c>
      <c r="AM154">
        <v>29</v>
      </c>
      <c r="BS154">
        <v>4</v>
      </c>
      <c r="BT154">
        <v>4</v>
      </c>
      <c r="BU154">
        <v>6</v>
      </c>
      <c r="BV154">
        <v>29</v>
      </c>
      <c r="CH154">
        <v>4</v>
      </c>
      <c r="CI154">
        <v>4</v>
      </c>
      <c r="CJ154">
        <v>250</v>
      </c>
      <c r="CK154">
        <v>6</v>
      </c>
      <c r="CL154">
        <v>29</v>
      </c>
      <c r="DA154">
        <v>293</v>
      </c>
      <c r="DB154">
        <v>8</v>
      </c>
      <c r="DC154">
        <v>250</v>
      </c>
      <c r="DD154">
        <v>35</v>
      </c>
      <c r="DE154" s="165">
        <f t="shared" si="15"/>
        <v>2.7303754266211604E-2</v>
      </c>
      <c r="DF154" s="165">
        <f t="shared" si="16"/>
        <v>0.85324232081911267</v>
      </c>
      <c r="DG154" s="165">
        <f t="shared" si="17"/>
        <v>0.11945392491467577</v>
      </c>
    </row>
    <row r="155" spans="1:111" x14ac:dyDescent="0.2">
      <c r="A155" t="s">
        <v>164</v>
      </c>
      <c r="B155" t="s">
        <v>565</v>
      </c>
      <c r="C155">
        <v>5</v>
      </c>
      <c r="D155">
        <v>9</v>
      </c>
      <c r="E155">
        <f t="shared" si="18"/>
        <v>14</v>
      </c>
      <c r="F155">
        <v>250</v>
      </c>
      <c r="G155">
        <f t="shared" si="19"/>
        <v>32</v>
      </c>
      <c r="H155">
        <v>16</v>
      </c>
      <c r="I155">
        <v>16</v>
      </c>
      <c r="J155">
        <f t="shared" si="14"/>
        <v>296</v>
      </c>
      <c r="L155">
        <v>14</v>
      </c>
      <c r="M155">
        <v>250</v>
      </c>
      <c r="N155">
        <v>32</v>
      </c>
      <c r="P155">
        <v>250</v>
      </c>
      <c r="Q155">
        <f t="shared" si="20"/>
        <v>46</v>
      </c>
      <c r="AJ155">
        <v>5</v>
      </c>
      <c r="AK155">
        <v>9</v>
      </c>
      <c r="AL155">
        <v>16</v>
      </c>
      <c r="AM155">
        <v>16</v>
      </c>
      <c r="BS155">
        <v>5</v>
      </c>
      <c r="BT155">
        <v>9</v>
      </c>
      <c r="BU155">
        <v>16</v>
      </c>
      <c r="BV155">
        <v>16</v>
      </c>
      <c r="CH155">
        <v>5</v>
      </c>
      <c r="CI155">
        <v>9</v>
      </c>
      <c r="CJ155">
        <v>250</v>
      </c>
      <c r="CK155">
        <v>16</v>
      </c>
      <c r="CL155">
        <v>16</v>
      </c>
      <c r="DA155">
        <v>296</v>
      </c>
      <c r="DB155">
        <v>14</v>
      </c>
      <c r="DC155">
        <v>250</v>
      </c>
      <c r="DD155">
        <v>32</v>
      </c>
      <c r="DE155" s="165">
        <f t="shared" si="15"/>
        <v>4.72972972972973E-2</v>
      </c>
      <c r="DF155" s="165">
        <f t="shared" si="16"/>
        <v>0.84459459459459463</v>
      </c>
      <c r="DG155" s="165">
        <f t="shared" si="17"/>
        <v>0.10810810810810811</v>
      </c>
    </row>
    <row r="156" spans="1:111" x14ac:dyDescent="0.2">
      <c r="A156" t="s">
        <v>165</v>
      </c>
      <c r="B156" t="s">
        <v>565</v>
      </c>
      <c r="C156">
        <v>14</v>
      </c>
      <c r="D156">
        <v>18</v>
      </c>
      <c r="E156">
        <f t="shared" si="18"/>
        <v>32</v>
      </c>
      <c r="F156">
        <v>230</v>
      </c>
      <c r="G156">
        <f t="shared" si="19"/>
        <v>32</v>
      </c>
      <c r="H156">
        <v>12</v>
      </c>
      <c r="I156">
        <v>20</v>
      </c>
      <c r="J156">
        <f t="shared" si="14"/>
        <v>294</v>
      </c>
      <c r="L156">
        <v>32</v>
      </c>
      <c r="M156">
        <v>230</v>
      </c>
      <c r="N156">
        <v>32</v>
      </c>
      <c r="P156">
        <v>230</v>
      </c>
      <c r="Q156">
        <f t="shared" si="20"/>
        <v>64</v>
      </c>
      <c r="AJ156">
        <v>14</v>
      </c>
      <c r="AK156">
        <v>18</v>
      </c>
      <c r="AL156">
        <v>12</v>
      </c>
      <c r="AM156">
        <v>20</v>
      </c>
      <c r="BS156">
        <v>14</v>
      </c>
      <c r="BT156">
        <v>18</v>
      </c>
      <c r="BU156">
        <v>12</v>
      </c>
      <c r="BV156">
        <v>20</v>
      </c>
      <c r="CH156">
        <v>14</v>
      </c>
      <c r="CI156">
        <v>18</v>
      </c>
      <c r="CJ156">
        <v>230</v>
      </c>
      <c r="CK156">
        <v>12</v>
      </c>
      <c r="CL156">
        <v>20</v>
      </c>
      <c r="DA156">
        <v>294</v>
      </c>
      <c r="DB156">
        <v>32</v>
      </c>
      <c r="DC156">
        <v>230</v>
      </c>
      <c r="DD156">
        <v>32</v>
      </c>
      <c r="DE156" s="165">
        <f t="shared" si="15"/>
        <v>0.10884353741496598</v>
      </c>
      <c r="DF156" s="165">
        <f t="shared" si="16"/>
        <v>0.78231292517006801</v>
      </c>
      <c r="DG156" s="165">
        <f t="shared" si="17"/>
        <v>0.10884353741496598</v>
      </c>
    </row>
    <row r="157" spans="1:111" x14ac:dyDescent="0.2">
      <c r="A157" t="s">
        <v>166</v>
      </c>
      <c r="B157" t="s">
        <v>565</v>
      </c>
      <c r="C157">
        <v>10</v>
      </c>
      <c r="D157">
        <v>20</v>
      </c>
      <c r="E157">
        <f t="shared" si="18"/>
        <v>30</v>
      </c>
      <c r="F157">
        <v>232</v>
      </c>
      <c r="G157">
        <f t="shared" si="19"/>
        <v>32</v>
      </c>
      <c r="H157">
        <v>15</v>
      </c>
      <c r="I157">
        <v>17</v>
      </c>
      <c r="J157">
        <f t="shared" si="14"/>
        <v>294</v>
      </c>
      <c r="L157">
        <v>30</v>
      </c>
      <c r="M157">
        <v>232</v>
      </c>
      <c r="N157">
        <v>32</v>
      </c>
      <c r="P157">
        <v>232</v>
      </c>
      <c r="Q157">
        <f t="shared" si="20"/>
        <v>62</v>
      </c>
      <c r="AJ157">
        <v>10</v>
      </c>
      <c r="AK157">
        <v>20</v>
      </c>
      <c r="AL157">
        <v>15</v>
      </c>
      <c r="AM157">
        <v>17</v>
      </c>
      <c r="BS157">
        <v>10</v>
      </c>
      <c r="BT157">
        <v>20</v>
      </c>
      <c r="BU157">
        <v>15</v>
      </c>
      <c r="BV157">
        <v>17</v>
      </c>
      <c r="CH157">
        <v>10</v>
      </c>
      <c r="CI157">
        <v>20</v>
      </c>
      <c r="CJ157">
        <v>232</v>
      </c>
      <c r="CK157">
        <v>15</v>
      </c>
      <c r="CL157">
        <v>17</v>
      </c>
      <c r="DA157">
        <v>294</v>
      </c>
      <c r="DB157">
        <v>30</v>
      </c>
      <c r="DC157">
        <v>232</v>
      </c>
      <c r="DD157">
        <v>32</v>
      </c>
      <c r="DE157" s="165">
        <f t="shared" si="15"/>
        <v>0.10204081632653061</v>
      </c>
      <c r="DF157" s="165">
        <f t="shared" si="16"/>
        <v>0.78911564625850339</v>
      </c>
      <c r="DG157" s="165">
        <f t="shared" si="17"/>
        <v>0.10884353741496598</v>
      </c>
    </row>
    <row r="158" spans="1:111" x14ac:dyDescent="0.2">
      <c r="A158" t="s">
        <v>167</v>
      </c>
      <c r="B158" t="s">
        <v>565</v>
      </c>
      <c r="C158">
        <v>6</v>
      </c>
      <c r="D158">
        <v>2</v>
      </c>
      <c r="E158">
        <f t="shared" si="18"/>
        <v>8</v>
      </c>
      <c r="F158">
        <v>234</v>
      </c>
      <c r="G158">
        <f t="shared" si="19"/>
        <v>38</v>
      </c>
      <c r="H158">
        <v>7</v>
      </c>
      <c r="I158">
        <v>31</v>
      </c>
      <c r="J158">
        <f t="shared" si="14"/>
        <v>280</v>
      </c>
      <c r="L158">
        <v>8</v>
      </c>
      <c r="M158">
        <v>234</v>
      </c>
      <c r="N158">
        <v>38</v>
      </c>
      <c r="P158">
        <v>234</v>
      </c>
      <c r="Q158">
        <f t="shared" si="20"/>
        <v>46</v>
      </c>
      <c r="AJ158">
        <v>6</v>
      </c>
      <c r="AK158">
        <v>2</v>
      </c>
      <c r="AL158">
        <v>7</v>
      </c>
      <c r="AM158">
        <v>31</v>
      </c>
      <c r="BS158">
        <v>6</v>
      </c>
      <c r="BT158">
        <v>2</v>
      </c>
      <c r="BU158">
        <v>7</v>
      </c>
      <c r="BV158">
        <v>31</v>
      </c>
      <c r="CH158">
        <v>6</v>
      </c>
      <c r="CI158">
        <v>2</v>
      </c>
      <c r="CJ158">
        <v>234</v>
      </c>
      <c r="CK158">
        <v>7</v>
      </c>
      <c r="CL158">
        <v>31</v>
      </c>
      <c r="DA158">
        <v>280</v>
      </c>
      <c r="DB158">
        <v>8</v>
      </c>
      <c r="DC158">
        <v>234</v>
      </c>
      <c r="DD158">
        <v>38</v>
      </c>
      <c r="DE158" s="165">
        <f t="shared" si="15"/>
        <v>2.8571428571428571E-2</v>
      </c>
      <c r="DF158" s="165">
        <f t="shared" si="16"/>
        <v>0.83571428571428574</v>
      </c>
      <c r="DG158" s="165">
        <f t="shared" si="17"/>
        <v>0.1357142857142857</v>
      </c>
    </row>
    <row r="159" spans="1:111" x14ac:dyDescent="0.2">
      <c r="A159" t="s">
        <v>168</v>
      </c>
      <c r="B159" t="s">
        <v>565</v>
      </c>
      <c r="C159">
        <v>5</v>
      </c>
      <c r="D159">
        <v>1</v>
      </c>
      <c r="E159">
        <f t="shared" si="18"/>
        <v>6</v>
      </c>
      <c r="F159">
        <v>252</v>
      </c>
      <c r="G159">
        <f t="shared" si="19"/>
        <v>38</v>
      </c>
      <c r="H159">
        <v>8</v>
      </c>
      <c r="I159">
        <v>30</v>
      </c>
      <c r="J159">
        <f t="shared" si="14"/>
        <v>296</v>
      </c>
      <c r="L159">
        <v>6</v>
      </c>
      <c r="M159">
        <v>252</v>
      </c>
      <c r="N159">
        <v>38</v>
      </c>
      <c r="P159">
        <v>252</v>
      </c>
      <c r="Q159">
        <f t="shared" si="20"/>
        <v>44</v>
      </c>
      <c r="AJ159">
        <v>5</v>
      </c>
      <c r="AK159">
        <v>1</v>
      </c>
      <c r="AL159">
        <v>8</v>
      </c>
      <c r="AM159">
        <v>30</v>
      </c>
      <c r="BS159">
        <v>5</v>
      </c>
      <c r="BT159">
        <v>1</v>
      </c>
      <c r="BU159">
        <v>8</v>
      </c>
      <c r="BV159">
        <v>30</v>
      </c>
      <c r="CH159">
        <v>5</v>
      </c>
      <c r="CI159">
        <v>1</v>
      </c>
      <c r="CJ159">
        <v>252</v>
      </c>
      <c r="CK159">
        <v>8</v>
      </c>
      <c r="CL159">
        <v>30</v>
      </c>
      <c r="DA159">
        <v>296</v>
      </c>
      <c r="DB159">
        <v>6</v>
      </c>
      <c r="DC159">
        <v>252</v>
      </c>
      <c r="DD159">
        <v>38</v>
      </c>
      <c r="DE159" s="165">
        <f t="shared" si="15"/>
        <v>2.0270270270270271E-2</v>
      </c>
      <c r="DF159" s="165">
        <f t="shared" si="16"/>
        <v>0.85135135135135132</v>
      </c>
      <c r="DG159" s="165">
        <f t="shared" si="17"/>
        <v>0.12837837837837837</v>
      </c>
    </row>
    <row r="160" spans="1:111" x14ac:dyDescent="0.2">
      <c r="A160" t="s">
        <v>169</v>
      </c>
      <c r="B160" t="s">
        <v>565</v>
      </c>
      <c r="C160">
        <v>5</v>
      </c>
      <c r="D160">
        <v>6</v>
      </c>
      <c r="E160">
        <f t="shared" si="18"/>
        <v>11</v>
      </c>
      <c r="F160">
        <v>244</v>
      </c>
      <c r="G160">
        <f t="shared" si="19"/>
        <v>35</v>
      </c>
      <c r="H160">
        <v>4</v>
      </c>
      <c r="I160">
        <v>31</v>
      </c>
      <c r="J160">
        <f t="shared" si="14"/>
        <v>290</v>
      </c>
      <c r="L160">
        <v>11</v>
      </c>
      <c r="M160">
        <v>244</v>
      </c>
      <c r="N160">
        <v>35</v>
      </c>
      <c r="P160">
        <v>244</v>
      </c>
      <c r="Q160">
        <f t="shared" si="20"/>
        <v>46</v>
      </c>
      <c r="AJ160">
        <v>5</v>
      </c>
      <c r="AK160">
        <v>6</v>
      </c>
      <c r="AL160">
        <v>4</v>
      </c>
      <c r="AM160">
        <v>31</v>
      </c>
      <c r="BS160">
        <v>5</v>
      </c>
      <c r="BT160">
        <v>6</v>
      </c>
      <c r="BU160">
        <v>4</v>
      </c>
      <c r="BV160">
        <v>31</v>
      </c>
      <c r="CH160">
        <v>5</v>
      </c>
      <c r="CI160">
        <v>6</v>
      </c>
      <c r="CJ160">
        <v>244</v>
      </c>
      <c r="CK160">
        <v>4</v>
      </c>
      <c r="CL160">
        <v>31</v>
      </c>
      <c r="DA160">
        <v>290</v>
      </c>
      <c r="DB160">
        <v>11</v>
      </c>
      <c r="DC160">
        <v>244</v>
      </c>
      <c r="DD160">
        <v>35</v>
      </c>
      <c r="DE160" s="165">
        <f t="shared" si="15"/>
        <v>3.793103448275862E-2</v>
      </c>
      <c r="DF160" s="165">
        <f t="shared" si="16"/>
        <v>0.8413793103448276</v>
      </c>
      <c r="DG160" s="165">
        <f t="shared" si="17"/>
        <v>0.1206896551724138</v>
      </c>
    </row>
    <row r="161" spans="1:111" x14ac:dyDescent="0.2">
      <c r="A161" t="s">
        <v>170</v>
      </c>
      <c r="B161" t="s">
        <v>565</v>
      </c>
      <c r="C161">
        <v>5</v>
      </c>
      <c r="D161">
        <v>1</v>
      </c>
      <c r="E161">
        <f t="shared" si="18"/>
        <v>6</v>
      </c>
      <c r="F161">
        <v>252</v>
      </c>
      <c r="G161">
        <f t="shared" si="19"/>
        <v>37</v>
      </c>
      <c r="H161">
        <v>7</v>
      </c>
      <c r="I161">
        <v>30</v>
      </c>
      <c r="J161">
        <f t="shared" si="14"/>
        <v>295</v>
      </c>
      <c r="L161">
        <v>6</v>
      </c>
      <c r="M161">
        <v>252</v>
      </c>
      <c r="N161">
        <v>37</v>
      </c>
      <c r="P161">
        <v>252</v>
      </c>
      <c r="Q161">
        <f t="shared" si="20"/>
        <v>43</v>
      </c>
      <c r="AJ161">
        <v>5</v>
      </c>
      <c r="AK161">
        <v>1</v>
      </c>
      <c r="AL161">
        <v>7</v>
      </c>
      <c r="AM161">
        <v>30</v>
      </c>
      <c r="BS161">
        <v>5</v>
      </c>
      <c r="BT161">
        <v>1</v>
      </c>
      <c r="BU161">
        <v>7</v>
      </c>
      <c r="BV161">
        <v>30</v>
      </c>
      <c r="CH161">
        <v>5</v>
      </c>
      <c r="CI161">
        <v>1</v>
      </c>
      <c r="CJ161">
        <v>252</v>
      </c>
      <c r="CK161">
        <v>7</v>
      </c>
      <c r="CL161">
        <v>30</v>
      </c>
      <c r="DA161">
        <v>295</v>
      </c>
      <c r="DB161">
        <v>6</v>
      </c>
      <c r="DC161">
        <v>252</v>
      </c>
      <c r="DD161">
        <v>37</v>
      </c>
      <c r="DE161" s="165">
        <f t="shared" si="15"/>
        <v>2.0338983050847456E-2</v>
      </c>
      <c r="DF161" s="165">
        <f t="shared" si="16"/>
        <v>0.85423728813559319</v>
      </c>
      <c r="DG161" s="165">
        <f t="shared" si="17"/>
        <v>0.12542372881355932</v>
      </c>
    </row>
    <row r="162" spans="1:111" x14ac:dyDescent="0.2">
      <c r="A162" t="s">
        <v>171</v>
      </c>
      <c r="B162" t="s">
        <v>565</v>
      </c>
      <c r="C162">
        <v>5</v>
      </c>
      <c r="D162">
        <v>1</v>
      </c>
      <c r="E162">
        <f t="shared" si="18"/>
        <v>6</v>
      </c>
      <c r="F162">
        <v>255</v>
      </c>
      <c r="G162">
        <f t="shared" si="19"/>
        <v>36</v>
      </c>
      <c r="H162">
        <v>6</v>
      </c>
      <c r="I162">
        <v>30</v>
      </c>
      <c r="J162">
        <f t="shared" si="14"/>
        <v>297</v>
      </c>
      <c r="L162">
        <v>6</v>
      </c>
      <c r="M162">
        <v>255</v>
      </c>
      <c r="N162">
        <v>36</v>
      </c>
      <c r="P162">
        <v>255</v>
      </c>
      <c r="Q162">
        <f t="shared" si="20"/>
        <v>42</v>
      </c>
      <c r="AJ162">
        <v>5</v>
      </c>
      <c r="AK162">
        <v>1</v>
      </c>
      <c r="AL162">
        <v>6</v>
      </c>
      <c r="AM162">
        <v>30</v>
      </c>
      <c r="BS162">
        <v>5</v>
      </c>
      <c r="BT162">
        <v>1</v>
      </c>
      <c r="BU162">
        <v>6</v>
      </c>
      <c r="BV162">
        <v>30</v>
      </c>
      <c r="CH162">
        <v>5</v>
      </c>
      <c r="CI162">
        <v>1</v>
      </c>
      <c r="CJ162">
        <v>255</v>
      </c>
      <c r="CK162">
        <v>6</v>
      </c>
      <c r="CL162">
        <v>30</v>
      </c>
      <c r="DA162">
        <v>297</v>
      </c>
      <c r="DB162">
        <v>6</v>
      </c>
      <c r="DC162">
        <v>255</v>
      </c>
      <c r="DD162">
        <v>36</v>
      </c>
      <c r="DE162" s="165">
        <f t="shared" si="15"/>
        <v>2.0202020202020204E-2</v>
      </c>
      <c r="DF162" s="165">
        <f t="shared" si="16"/>
        <v>0.85858585858585856</v>
      </c>
      <c r="DG162" s="165">
        <f t="shared" si="17"/>
        <v>0.12121212121212122</v>
      </c>
    </row>
    <row r="163" spans="1:111" x14ac:dyDescent="0.2">
      <c r="A163" t="s">
        <v>172</v>
      </c>
      <c r="B163" t="s">
        <v>565</v>
      </c>
      <c r="C163">
        <v>5</v>
      </c>
      <c r="D163">
        <v>2</v>
      </c>
      <c r="E163">
        <f t="shared" si="18"/>
        <v>7</v>
      </c>
      <c r="F163">
        <v>246</v>
      </c>
      <c r="G163">
        <f t="shared" si="19"/>
        <v>40</v>
      </c>
      <c r="H163">
        <v>3</v>
      </c>
      <c r="I163">
        <v>37</v>
      </c>
      <c r="J163">
        <f t="shared" si="14"/>
        <v>293</v>
      </c>
      <c r="L163">
        <v>7</v>
      </c>
      <c r="M163">
        <v>246</v>
      </c>
      <c r="N163">
        <v>40</v>
      </c>
      <c r="P163">
        <v>246</v>
      </c>
      <c r="Q163">
        <f t="shared" si="20"/>
        <v>47</v>
      </c>
      <c r="AJ163">
        <v>5</v>
      </c>
      <c r="AK163">
        <v>2</v>
      </c>
      <c r="AL163">
        <v>3</v>
      </c>
      <c r="AM163">
        <v>37</v>
      </c>
      <c r="BS163">
        <v>5</v>
      </c>
      <c r="BT163">
        <v>2</v>
      </c>
      <c r="BU163">
        <v>3</v>
      </c>
      <c r="BV163">
        <v>37</v>
      </c>
      <c r="CH163">
        <v>5</v>
      </c>
      <c r="CI163">
        <v>2</v>
      </c>
      <c r="CJ163">
        <v>246</v>
      </c>
      <c r="CK163">
        <v>3</v>
      </c>
      <c r="CL163">
        <v>37</v>
      </c>
      <c r="DA163">
        <v>293</v>
      </c>
      <c r="DB163">
        <v>7</v>
      </c>
      <c r="DC163">
        <v>246</v>
      </c>
      <c r="DD163">
        <v>40</v>
      </c>
      <c r="DE163" s="165">
        <f t="shared" si="15"/>
        <v>2.3890784982935155E-2</v>
      </c>
      <c r="DF163" s="165">
        <f t="shared" si="16"/>
        <v>0.83959044368600677</v>
      </c>
      <c r="DG163" s="165">
        <f t="shared" si="17"/>
        <v>0.13651877133105803</v>
      </c>
    </row>
    <row r="164" spans="1:111" x14ac:dyDescent="0.2">
      <c r="A164" t="s">
        <v>173</v>
      </c>
      <c r="B164" t="s">
        <v>565</v>
      </c>
      <c r="C164">
        <v>4</v>
      </c>
      <c r="D164">
        <v>7</v>
      </c>
      <c r="E164">
        <f t="shared" si="18"/>
        <v>11</v>
      </c>
      <c r="F164">
        <v>250</v>
      </c>
      <c r="G164">
        <f t="shared" si="19"/>
        <v>34</v>
      </c>
      <c r="H164">
        <v>5</v>
      </c>
      <c r="I164">
        <v>29</v>
      </c>
      <c r="J164">
        <f t="shared" si="14"/>
        <v>295</v>
      </c>
      <c r="L164">
        <v>11</v>
      </c>
      <c r="M164">
        <v>250</v>
      </c>
      <c r="N164">
        <v>34</v>
      </c>
      <c r="P164">
        <v>250</v>
      </c>
      <c r="Q164">
        <f t="shared" si="20"/>
        <v>45</v>
      </c>
      <c r="AJ164">
        <v>4</v>
      </c>
      <c r="AK164">
        <v>7</v>
      </c>
      <c r="AL164">
        <v>5</v>
      </c>
      <c r="AM164">
        <v>29</v>
      </c>
      <c r="BS164">
        <v>4</v>
      </c>
      <c r="BT164">
        <v>7</v>
      </c>
      <c r="BU164">
        <v>5</v>
      </c>
      <c r="BV164">
        <v>29</v>
      </c>
      <c r="CH164">
        <v>4</v>
      </c>
      <c r="CI164">
        <v>7</v>
      </c>
      <c r="CJ164">
        <v>250</v>
      </c>
      <c r="CK164">
        <v>5</v>
      </c>
      <c r="CL164">
        <v>29</v>
      </c>
      <c r="DA164">
        <v>295</v>
      </c>
      <c r="DB164">
        <v>11</v>
      </c>
      <c r="DC164">
        <v>250</v>
      </c>
      <c r="DD164">
        <v>34</v>
      </c>
      <c r="DE164" s="165">
        <f t="shared" si="15"/>
        <v>3.7288135593220341E-2</v>
      </c>
      <c r="DF164" s="165">
        <f t="shared" si="16"/>
        <v>0.84745762711864403</v>
      </c>
      <c r="DG164" s="165">
        <f t="shared" si="17"/>
        <v>0.11525423728813559</v>
      </c>
    </row>
    <row r="165" spans="1:111" x14ac:dyDescent="0.2">
      <c r="A165" t="s">
        <v>174</v>
      </c>
      <c r="B165" t="s">
        <v>565</v>
      </c>
      <c r="C165">
        <v>5</v>
      </c>
      <c r="D165">
        <v>11</v>
      </c>
      <c r="E165">
        <f t="shared" si="18"/>
        <v>16</v>
      </c>
      <c r="F165">
        <v>240</v>
      </c>
      <c r="G165">
        <f t="shared" si="19"/>
        <v>36</v>
      </c>
      <c r="H165">
        <v>3</v>
      </c>
      <c r="I165">
        <v>33</v>
      </c>
      <c r="J165">
        <f t="shared" si="14"/>
        <v>292</v>
      </c>
      <c r="L165">
        <v>16</v>
      </c>
      <c r="M165">
        <v>240</v>
      </c>
      <c r="N165">
        <v>36</v>
      </c>
      <c r="P165">
        <v>240</v>
      </c>
      <c r="Q165">
        <f t="shared" si="20"/>
        <v>52</v>
      </c>
      <c r="AJ165">
        <v>5</v>
      </c>
      <c r="AK165">
        <v>11</v>
      </c>
      <c r="AL165">
        <v>3</v>
      </c>
      <c r="AM165">
        <v>33</v>
      </c>
      <c r="BS165">
        <v>5</v>
      </c>
      <c r="BT165">
        <v>11</v>
      </c>
      <c r="BU165">
        <v>3</v>
      </c>
      <c r="BV165">
        <v>33</v>
      </c>
      <c r="CH165">
        <v>5</v>
      </c>
      <c r="CI165">
        <v>11</v>
      </c>
      <c r="CJ165">
        <v>240</v>
      </c>
      <c r="CK165">
        <v>3</v>
      </c>
      <c r="CL165">
        <v>33</v>
      </c>
      <c r="DA165">
        <v>292</v>
      </c>
      <c r="DB165">
        <v>16</v>
      </c>
      <c r="DC165">
        <v>240</v>
      </c>
      <c r="DD165">
        <v>36</v>
      </c>
      <c r="DE165" s="165">
        <f t="shared" si="15"/>
        <v>5.4794520547945202E-2</v>
      </c>
      <c r="DF165" s="165">
        <f t="shared" si="16"/>
        <v>0.82191780821917804</v>
      </c>
      <c r="DG165" s="165">
        <f t="shared" si="17"/>
        <v>0.12328767123287671</v>
      </c>
    </row>
    <row r="166" spans="1:111" x14ac:dyDescent="0.2">
      <c r="A166" t="s">
        <v>175</v>
      </c>
      <c r="B166" t="s">
        <v>565</v>
      </c>
      <c r="C166">
        <v>4</v>
      </c>
      <c r="D166">
        <v>5</v>
      </c>
      <c r="E166">
        <f t="shared" si="18"/>
        <v>9</v>
      </c>
      <c r="F166">
        <v>253</v>
      </c>
      <c r="G166">
        <f t="shared" si="19"/>
        <v>33</v>
      </c>
      <c r="H166">
        <v>5</v>
      </c>
      <c r="I166">
        <v>28</v>
      </c>
      <c r="J166">
        <f t="shared" si="14"/>
        <v>295</v>
      </c>
      <c r="L166">
        <v>9</v>
      </c>
      <c r="M166">
        <v>253</v>
      </c>
      <c r="N166">
        <v>33</v>
      </c>
      <c r="P166">
        <v>253</v>
      </c>
      <c r="Q166">
        <f t="shared" si="20"/>
        <v>42</v>
      </c>
      <c r="AJ166">
        <v>4</v>
      </c>
      <c r="AK166">
        <v>5</v>
      </c>
      <c r="AL166">
        <v>5</v>
      </c>
      <c r="AM166">
        <v>28</v>
      </c>
      <c r="BS166">
        <v>4</v>
      </c>
      <c r="BT166">
        <v>5</v>
      </c>
      <c r="BU166">
        <v>5</v>
      </c>
      <c r="BV166">
        <v>28</v>
      </c>
      <c r="CH166">
        <v>4</v>
      </c>
      <c r="CI166">
        <v>5</v>
      </c>
      <c r="CJ166">
        <v>253</v>
      </c>
      <c r="CK166">
        <v>5</v>
      </c>
      <c r="CL166">
        <v>28</v>
      </c>
      <c r="DA166">
        <v>295</v>
      </c>
      <c r="DB166">
        <v>9</v>
      </c>
      <c r="DC166">
        <v>253</v>
      </c>
      <c r="DD166">
        <v>33</v>
      </c>
      <c r="DE166" s="165">
        <f t="shared" si="15"/>
        <v>3.0508474576271188E-2</v>
      </c>
      <c r="DF166" s="165">
        <f t="shared" si="16"/>
        <v>0.85762711864406782</v>
      </c>
      <c r="DG166" s="165">
        <f t="shared" si="17"/>
        <v>0.11186440677966102</v>
      </c>
    </row>
    <row r="167" spans="1:111" x14ac:dyDescent="0.2">
      <c r="A167" t="s">
        <v>176</v>
      </c>
      <c r="B167" t="s">
        <v>565</v>
      </c>
      <c r="C167">
        <v>6</v>
      </c>
      <c r="D167">
        <v>3</v>
      </c>
      <c r="E167">
        <f t="shared" si="18"/>
        <v>9</v>
      </c>
      <c r="F167">
        <v>248</v>
      </c>
      <c r="G167">
        <f t="shared" si="19"/>
        <v>38</v>
      </c>
      <c r="H167">
        <v>7</v>
      </c>
      <c r="I167">
        <v>31</v>
      </c>
      <c r="J167">
        <f t="shared" si="14"/>
        <v>295</v>
      </c>
      <c r="L167">
        <v>9</v>
      </c>
      <c r="M167">
        <v>248</v>
      </c>
      <c r="N167">
        <v>38</v>
      </c>
      <c r="P167">
        <v>248</v>
      </c>
      <c r="Q167">
        <f t="shared" si="20"/>
        <v>47</v>
      </c>
      <c r="AJ167">
        <v>6</v>
      </c>
      <c r="AK167">
        <v>3</v>
      </c>
      <c r="AL167">
        <v>7</v>
      </c>
      <c r="AM167">
        <v>31</v>
      </c>
      <c r="BS167">
        <v>6</v>
      </c>
      <c r="BT167">
        <v>3</v>
      </c>
      <c r="BU167">
        <v>7</v>
      </c>
      <c r="BV167">
        <v>31</v>
      </c>
      <c r="CH167">
        <v>6</v>
      </c>
      <c r="CI167">
        <v>3</v>
      </c>
      <c r="CJ167">
        <v>248</v>
      </c>
      <c r="CK167">
        <v>7</v>
      </c>
      <c r="CL167">
        <v>31</v>
      </c>
      <c r="DA167">
        <v>295</v>
      </c>
      <c r="DB167">
        <v>9</v>
      </c>
      <c r="DC167">
        <v>248</v>
      </c>
      <c r="DD167">
        <v>38</v>
      </c>
      <c r="DE167" s="165">
        <f t="shared" si="15"/>
        <v>3.0508474576271188E-2</v>
      </c>
      <c r="DF167" s="165">
        <f t="shared" si="16"/>
        <v>0.84067796610169487</v>
      </c>
      <c r="DG167" s="165">
        <f t="shared" si="17"/>
        <v>0.12881355932203389</v>
      </c>
    </row>
    <row r="168" spans="1:111" x14ac:dyDescent="0.2">
      <c r="A168" t="s">
        <v>177</v>
      </c>
      <c r="B168" t="s">
        <v>565</v>
      </c>
      <c r="C168">
        <v>5</v>
      </c>
      <c r="D168">
        <v>5</v>
      </c>
      <c r="E168">
        <f t="shared" si="18"/>
        <v>10</v>
      </c>
      <c r="F168">
        <v>241</v>
      </c>
      <c r="G168">
        <f t="shared" si="19"/>
        <v>42</v>
      </c>
      <c r="H168">
        <v>14</v>
      </c>
      <c r="I168">
        <v>28</v>
      </c>
      <c r="J168">
        <f t="shared" si="14"/>
        <v>293</v>
      </c>
      <c r="L168">
        <v>10</v>
      </c>
      <c r="M168">
        <v>241</v>
      </c>
      <c r="N168">
        <v>42</v>
      </c>
      <c r="P168">
        <v>241</v>
      </c>
      <c r="Q168">
        <f t="shared" si="20"/>
        <v>52</v>
      </c>
      <c r="AJ168">
        <v>5</v>
      </c>
      <c r="AK168">
        <v>5</v>
      </c>
      <c r="AL168">
        <v>14</v>
      </c>
      <c r="AM168">
        <v>28</v>
      </c>
      <c r="BS168">
        <v>5</v>
      </c>
      <c r="BT168">
        <v>5</v>
      </c>
      <c r="BU168">
        <v>14</v>
      </c>
      <c r="BV168">
        <v>28</v>
      </c>
      <c r="CH168">
        <v>5</v>
      </c>
      <c r="CI168">
        <v>5</v>
      </c>
      <c r="CJ168">
        <v>241</v>
      </c>
      <c r="CK168">
        <v>14</v>
      </c>
      <c r="CL168">
        <v>28</v>
      </c>
      <c r="DA168">
        <v>293</v>
      </c>
      <c r="DB168">
        <v>10</v>
      </c>
      <c r="DC168">
        <v>241</v>
      </c>
      <c r="DD168">
        <v>42</v>
      </c>
      <c r="DE168" s="165">
        <f t="shared" si="15"/>
        <v>3.4129692832764506E-2</v>
      </c>
      <c r="DF168" s="165">
        <f t="shared" si="16"/>
        <v>0.8225255972696246</v>
      </c>
      <c r="DG168" s="165">
        <f t="shared" si="17"/>
        <v>0.14334470989761092</v>
      </c>
    </row>
    <row r="169" spans="1:111" x14ac:dyDescent="0.2">
      <c r="A169" t="s">
        <v>178</v>
      </c>
      <c r="B169" t="s">
        <v>565</v>
      </c>
      <c r="C169">
        <v>6</v>
      </c>
      <c r="D169">
        <v>1</v>
      </c>
      <c r="E169">
        <f t="shared" si="18"/>
        <v>7</v>
      </c>
      <c r="F169">
        <v>247</v>
      </c>
      <c r="G169">
        <f t="shared" si="19"/>
        <v>37</v>
      </c>
      <c r="H169">
        <v>7</v>
      </c>
      <c r="I169">
        <v>30</v>
      </c>
      <c r="J169">
        <f t="shared" si="14"/>
        <v>291</v>
      </c>
      <c r="L169">
        <v>7</v>
      </c>
      <c r="M169">
        <v>247</v>
      </c>
      <c r="N169">
        <v>37</v>
      </c>
      <c r="P169">
        <v>247</v>
      </c>
      <c r="Q169">
        <f t="shared" si="20"/>
        <v>44</v>
      </c>
      <c r="AJ169">
        <v>6</v>
      </c>
      <c r="AK169">
        <v>1</v>
      </c>
      <c r="AL169">
        <v>7</v>
      </c>
      <c r="AM169">
        <v>30</v>
      </c>
      <c r="BS169">
        <v>6</v>
      </c>
      <c r="BT169">
        <v>1</v>
      </c>
      <c r="BU169">
        <v>7</v>
      </c>
      <c r="BV169">
        <v>30</v>
      </c>
      <c r="CH169">
        <v>6</v>
      </c>
      <c r="CI169">
        <v>1</v>
      </c>
      <c r="CJ169">
        <v>247</v>
      </c>
      <c r="CK169">
        <v>7</v>
      </c>
      <c r="CL169">
        <v>30</v>
      </c>
      <c r="DA169">
        <v>291</v>
      </c>
      <c r="DB169">
        <v>7</v>
      </c>
      <c r="DC169">
        <v>247</v>
      </c>
      <c r="DD169">
        <v>37</v>
      </c>
      <c r="DE169" s="165">
        <f t="shared" si="15"/>
        <v>2.4054982817869417E-2</v>
      </c>
      <c r="DF169" s="165">
        <f t="shared" si="16"/>
        <v>0.84879725085910651</v>
      </c>
      <c r="DG169" s="165">
        <f t="shared" si="17"/>
        <v>0.12714776632302405</v>
      </c>
    </row>
    <row r="170" spans="1:111" x14ac:dyDescent="0.2">
      <c r="A170" t="s">
        <v>179</v>
      </c>
      <c r="B170" t="s">
        <v>565</v>
      </c>
      <c r="C170">
        <v>6</v>
      </c>
      <c r="D170">
        <v>2</v>
      </c>
      <c r="E170">
        <f t="shared" si="18"/>
        <v>8</v>
      </c>
      <c r="F170">
        <v>251</v>
      </c>
      <c r="G170">
        <f t="shared" si="19"/>
        <v>36</v>
      </c>
      <c r="H170">
        <v>4</v>
      </c>
      <c r="I170">
        <v>32</v>
      </c>
      <c r="J170">
        <f t="shared" si="14"/>
        <v>295</v>
      </c>
      <c r="L170">
        <v>8</v>
      </c>
      <c r="M170">
        <v>251</v>
      </c>
      <c r="N170">
        <v>36</v>
      </c>
      <c r="P170">
        <v>251</v>
      </c>
      <c r="Q170">
        <f t="shared" si="20"/>
        <v>44</v>
      </c>
      <c r="AJ170">
        <v>6</v>
      </c>
      <c r="AK170">
        <v>2</v>
      </c>
      <c r="AL170">
        <v>4</v>
      </c>
      <c r="AM170">
        <v>32</v>
      </c>
      <c r="BS170">
        <v>6</v>
      </c>
      <c r="BT170">
        <v>2</v>
      </c>
      <c r="BU170">
        <v>4</v>
      </c>
      <c r="BV170">
        <v>32</v>
      </c>
      <c r="CH170">
        <v>6</v>
      </c>
      <c r="CI170">
        <v>2</v>
      </c>
      <c r="CJ170">
        <v>251</v>
      </c>
      <c r="CK170">
        <v>4</v>
      </c>
      <c r="CL170">
        <v>32</v>
      </c>
      <c r="DA170">
        <v>295</v>
      </c>
      <c r="DB170">
        <v>8</v>
      </c>
      <c r="DC170">
        <v>251</v>
      </c>
      <c r="DD170">
        <v>36</v>
      </c>
      <c r="DE170" s="165">
        <f t="shared" si="15"/>
        <v>2.7118644067796609E-2</v>
      </c>
      <c r="DF170" s="165">
        <f t="shared" si="16"/>
        <v>0.85084745762711866</v>
      </c>
      <c r="DG170" s="165">
        <f t="shared" si="17"/>
        <v>0.12203389830508475</v>
      </c>
    </row>
    <row r="171" spans="1:111" x14ac:dyDescent="0.2">
      <c r="A171" t="s">
        <v>180</v>
      </c>
      <c r="B171" t="s">
        <v>565</v>
      </c>
      <c r="C171">
        <v>7</v>
      </c>
      <c r="D171">
        <v>8</v>
      </c>
      <c r="E171">
        <f t="shared" si="18"/>
        <v>15</v>
      </c>
      <c r="F171">
        <v>247</v>
      </c>
      <c r="G171">
        <f t="shared" si="19"/>
        <v>33</v>
      </c>
      <c r="H171">
        <v>2</v>
      </c>
      <c r="I171">
        <v>31</v>
      </c>
      <c r="J171">
        <f t="shared" si="14"/>
        <v>295</v>
      </c>
      <c r="L171">
        <v>15</v>
      </c>
      <c r="M171">
        <v>247</v>
      </c>
      <c r="N171">
        <v>33</v>
      </c>
      <c r="P171">
        <v>247</v>
      </c>
      <c r="Q171">
        <f t="shared" si="20"/>
        <v>48</v>
      </c>
      <c r="AJ171">
        <v>7</v>
      </c>
      <c r="AK171">
        <v>8</v>
      </c>
      <c r="AL171">
        <v>2</v>
      </c>
      <c r="AM171">
        <v>31</v>
      </c>
      <c r="BS171">
        <v>7</v>
      </c>
      <c r="BT171">
        <v>8</v>
      </c>
      <c r="BU171">
        <v>2</v>
      </c>
      <c r="BV171">
        <v>31</v>
      </c>
      <c r="CH171">
        <v>7</v>
      </c>
      <c r="CI171">
        <v>8</v>
      </c>
      <c r="CJ171">
        <v>247</v>
      </c>
      <c r="CK171">
        <v>2</v>
      </c>
      <c r="CL171">
        <v>31</v>
      </c>
      <c r="DA171">
        <v>295</v>
      </c>
      <c r="DB171">
        <v>15</v>
      </c>
      <c r="DC171">
        <v>247</v>
      </c>
      <c r="DD171">
        <v>33</v>
      </c>
      <c r="DE171" s="165">
        <f t="shared" si="15"/>
        <v>5.0847457627118647E-2</v>
      </c>
      <c r="DF171" s="165">
        <f t="shared" si="16"/>
        <v>0.83728813559322035</v>
      </c>
      <c r="DG171" s="165">
        <f t="shared" si="17"/>
        <v>0.11186440677966102</v>
      </c>
    </row>
    <row r="172" spans="1:111" x14ac:dyDescent="0.2">
      <c r="A172" t="s">
        <v>181</v>
      </c>
      <c r="B172" t="s">
        <v>565</v>
      </c>
      <c r="C172">
        <v>5</v>
      </c>
      <c r="D172">
        <v>4</v>
      </c>
      <c r="E172">
        <f t="shared" si="18"/>
        <v>9</v>
      </c>
      <c r="F172">
        <v>249</v>
      </c>
      <c r="G172">
        <f t="shared" si="19"/>
        <v>37</v>
      </c>
      <c r="H172">
        <v>4</v>
      </c>
      <c r="I172">
        <v>33</v>
      </c>
      <c r="J172">
        <f t="shared" si="14"/>
        <v>295</v>
      </c>
      <c r="L172">
        <v>9</v>
      </c>
      <c r="M172">
        <v>249</v>
      </c>
      <c r="N172">
        <v>37</v>
      </c>
      <c r="P172">
        <v>249</v>
      </c>
      <c r="Q172">
        <f t="shared" si="20"/>
        <v>46</v>
      </c>
      <c r="AJ172">
        <v>5</v>
      </c>
      <c r="AK172">
        <v>4</v>
      </c>
      <c r="AL172">
        <v>4</v>
      </c>
      <c r="AM172">
        <v>33</v>
      </c>
      <c r="BS172">
        <v>5</v>
      </c>
      <c r="BT172">
        <v>4</v>
      </c>
      <c r="BU172">
        <v>4</v>
      </c>
      <c r="BV172">
        <v>33</v>
      </c>
      <c r="CH172">
        <v>5</v>
      </c>
      <c r="CI172">
        <v>4</v>
      </c>
      <c r="CJ172">
        <v>249</v>
      </c>
      <c r="CK172">
        <v>4</v>
      </c>
      <c r="CL172">
        <v>33</v>
      </c>
      <c r="DA172">
        <v>295</v>
      </c>
      <c r="DB172">
        <v>9</v>
      </c>
      <c r="DC172">
        <v>249</v>
      </c>
      <c r="DD172">
        <v>37</v>
      </c>
      <c r="DE172" s="165">
        <f t="shared" si="15"/>
        <v>3.0508474576271188E-2</v>
      </c>
      <c r="DF172" s="165">
        <f t="shared" si="16"/>
        <v>0.84406779661016951</v>
      </c>
      <c r="DG172" s="165">
        <f t="shared" si="17"/>
        <v>0.12542372881355932</v>
      </c>
    </row>
    <row r="173" spans="1:111" x14ac:dyDescent="0.2">
      <c r="A173" t="s">
        <v>182</v>
      </c>
      <c r="B173" t="s">
        <v>565</v>
      </c>
      <c r="C173">
        <v>5</v>
      </c>
      <c r="D173">
        <v>1</v>
      </c>
      <c r="E173">
        <f t="shared" si="18"/>
        <v>6</v>
      </c>
      <c r="F173">
        <v>251</v>
      </c>
      <c r="G173">
        <f t="shared" si="19"/>
        <v>38</v>
      </c>
      <c r="H173">
        <v>6</v>
      </c>
      <c r="I173">
        <v>32</v>
      </c>
      <c r="J173">
        <f t="shared" si="14"/>
        <v>295</v>
      </c>
      <c r="L173">
        <v>6</v>
      </c>
      <c r="M173">
        <v>251</v>
      </c>
      <c r="N173">
        <v>38</v>
      </c>
      <c r="P173">
        <v>251</v>
      </c>
      <c r="Q173">
        <f t="shared" si="20"/>
        <v>44</v>
      </c>
      <c r="AJ173">
        <v>5</v>
      </c>
      <c r="AK173">
        <v>1</v>
      </c>
      <c r="AL173">
        <v>6</v>
      </c>
      <c r="AM173">
        <v>32</v>
      </c>
      <c r="BS173">
        <v>5</v>
      </c>
      <c r="BT173">
        <v>1</v>
      </c>
      <c r="BU173">
        <v>6</v>
      </c>
      <c r="BV173">
        <v>32</v>
      </c>
      <c r="CH173">
        <v>5</v>
      </c>
      <c r="CI173">
        <v>1</v>
      </c>
      <c r="CJ173">
        <v>251</v>
      </c>
      <c r="CK173">
        <v>6</v>
      </c>
      <c r="CL173">
        <v>32</v>
      </c>
      <c r="DA173">
        <v>295</v>
      </c>
      <c r="DB173">
        <v>6</v>
      </c>
      <c r="DC173">
        <v>251</v>
      </c>
      <c r="DD173">
        <v>38</v>
      </c>
      <c r="DE173" s="165">
        <f t="shared" si="15"/>
        <v>2.0338983050847456E-2</v>
      </c>
      <c r="DF173" s="165">
        <f t="shared" si="16"/>
        <v>0.85084745762711866</v>
      </c>
      <c r="DG173" s="165">
        <f t="shared" si="17"/>
        <v>0.12881355932203389</v>
      </c>
    </row>
    <row r="174" spans="1:111" x14ac:dyDescent="0.2">
      <c r="A174" t="s">
        <v>183</v>
      </c>
      <c r="B174" t="s">
        <v>565</v>
      </c>
      <c r="C174">
        <v>7</v>
      </c>
      <c r="D174">
        <v>11</v>
      </c>
      <c r="E174">
        <f t="shared" si="18"/>
        <v>18</v>
      </c>
      <c r="F174">
        <v>236</v>
      </c>
      <c r="G174">
        <f t="shared" si="19"/>
        <v>40</v>
      </c>
      <c r="H174">
        <v>8</v>
      </c>
      <c r="I174">
        <v>32</v>
      </c>
      <c r="J174">
        <f t="shared" si="14"/>
        <v>294</v>
      </c>
      <c r="L174">
        <v>18</v>
      </c>
      <c r="M174">
        <v>236</v>
      </c>
      <c r="N174">
        <v>40</v>
      </c>
      <c r="P174">
        <v>236</v>
      </c>
      <c r="Q174">
        <f t="shared" si="20"/>
        <v>58</v>
      </c>
      <c r="AJ174">
        <v>7</v>
      </c>
      <c r="AK174">
        <v>11</v>
      </c>
      <c r="AL174">
        <v>8</v>
      </c>
      <c r="AM174">
        <v>32</v>
      </c>
      <c r="BS174">
        <v>7</v>
      </c>
      <c r="BT174">
        <v>11</v>
      </c>
      <c r="BU174">
        <v>8</v>
      </c>
      <c r="BV174">
        <v>32</v>
      </c>
      <c r="CH174">
        <v>7</v>
      </c>
      <c r="CI174">
        <v>11</v>
      </c>
      <c r="CJ174">
        <v>236</v>
      </c>
      <c r="CK174">
        <v>8</v>
      </c>
      <c r="CL174">
        <v>32</v>
      </c>
      <c r="DA174">
        <v>294</v>
      </c>
      <c r="DB174">
        <v>18</v>
      </c>
      <c r="DC174">
        <v>236</v>
      </c>
      <c r="DD174">
        <v>40</v>
      </c>
      <c r="DE174" s="165">
        <f t="shared" si="15"/>
        <v>6.1224489795918366E-2</v>
      </c>
      <c r="DF174" s="165">
        <f t="shared" si="16"/>
        <v>0.80272108843537415</v>
      </c>
      <c r="DG174" s="165">
        <f t="shared" si="17"/>
        <v>0.1360544217687075</v>
      </c>
    </row>
    <row r="175" spans="1:111" x14ac:dyDescent="0.2">
      <c r="A175" t="s">
        <v>184</v>
      </c>
      <c r="B175" t="s">
        <v>565</v>
      </c>
      <c r="C175">
        <v>5</v>
      </c>
      <c r="D175">
        <v>6</v>
      </c>
      <c r="E175">
        <f t="shared" si="18"/>
        <v>11</v>
      </c>
      <c r="F175">
        <v>249</v>
      </c>
      <c r="G175">
        <f t="shared" si="19"/>
        <v>35</v>
      </c>
      <c r="H175">
        <v>3</v>
      </c>
      <c r="I175">
        <v>32</v>
      </c>
      <c r="J175">
        <f t="shared" si="14"/>
        <v>295</v>
      </c>
      <c r="L175">
        <v>11</v>
      </c>
      <c r="M175">
        <v>249</v>
      </c>
      <c r="N175">
        <v>35</v>
      </c>
      <c r="P175">
        <v>249</v>
      </c>
      <c r="Q175">
        <f t="shared" si="20"/>
        <v>46</v>
      </c>
      <c r="AJ175">
        <v>5</v>
      </c>
      <c r="AK175">
        <v>6</v>
      </c>
      <c r="AL175">
        <v>3</v>
      </c>
      <c r="AM175">
        <v>32</v>
      </c>
      <c r="BS175">
        <v>5</v>
      </c>
      <c r="BT175">
        <v>6</v>
      </c>
      <c r="BU175">
        <v>3</v>
      </c>
      <c r="BV175">
        <v>32</v>
      </c>
      <c r="CH175">
        <v>5</v>
      </c>
      <c r="CI175">
        <v>6</v>
      </c>
      <c r="CJ175">
        <v>249</v>
      </c>
      <c r="CK175">
        <v>3</v>
      </c>
      <c r="CL175">
        <v>32</v>
      </c>
      <c r="DA175">
        <v>295</v>
      </c>
      <c r="DB175">
        <v>11</v>
      </c>
      <c r="DC175">
        <v>249</v>
      </c>
      <c r="DD175">
        <v>35</v>
      </c>
      <c r="DE175" s="165">
        <f t="shared" si="15"/>
        <v>3.7288135593220341E-2</v>
      </c>
      <c r="DF175" s="165">
        <f t="shared" si="16"/>
        <v>0.84406779661016951</v>
      </c>
      <c r="DG175" s="165">
        <f t="shared" si="17"/>
        <v>0.11864406779661017</v>
      </c>
    </row>
    <row r="176" spans="1:111" x14ac:dyDescent="0.2">
      <c r="A176" t="s">
        <v>185</v>
      </c>
      <c r="B176" t="s">
        <v>565</v>
      </c>
      <c r="C176">
        <v>11</v>
      </c>
      <c r="D176">
        <v>34</v>
      </c>
      <c r="E176">
        <f t="shared" si="18"/>
        <v>45</v>
      </c>
      <c r="F176">
        <v>213</v>
      </c>
      <c r="G176">
        <f t="shared" si="19"/>
        <v>36</v>
      </c>
      <c r="H176">
        <v>6</v>
      </c>
      <c r="I176">
        <v>30</v>
      </c>
      <c r="J176">
        <f t="shared" si="14"/>
        <v>294</v>
      </c>
      <c r="L176">
        <v>45</v>
      </c>
      <c r="M176">
        <v>213</v>
      </c>
      <c r="N176">
        <v>36</v>
      </c>
      <c r="P176">
        <v>213</v>
      </c>
      <c r="Q176">
        <f t="shared" si="20"/>
        <v>81</v>
      </c>
      <c r="AJ176">
        <v>11</v>
      </c>
      <c r="AK176">
        <v>34</v>
      </c>
      <c r="AL176">
        <v>6</v>
      </c>
      <c r="AM176">
        <v>30</v>
      </c>
      <c r="BS176">
        <v>11</v>
      </c>
      <c r="BT176">
        <v>34</v>
      </c>
      <c r="BU176">
        <v>6</v>
      </c>
      <c r="BV176">
        <v>30</v>
      </c>
      <c r="CH176">
        <v>11</v>
      </c>
      <c r="CI176">
        <v>34</v>
      </c>
      <c r="CJ176">
        <v>213</v>
      </c>
      <c r="CK176">
        <v>6</v>
      </c>
      <c r="CL176">
        <v>30</v>
      </c>
      <c r="DA176">
        <v>294</v>
      </c>
      <c r="DB176">
        <v>45</v>
      </c>
      <c r="DC176">
        <v>213</v>
      </c>
      <c r="DD176">
        <v>36</v>
      </c>
      <c r="DE176" s="165">
        <f t="shared" si="15"/>
        <v>0.15306122448979592</v>
      </c>
      <c r="DF176" s="165">
        <f t="shared" si="16"/>
        <v>0.72448979591836737</v>
      </c>
      <c r="DG176" s="165">
        <f t="shared" si="17"/>
        <v>0.12244897959183673</v>
      </c>
    </row>
    <row r="177" spans="1:111" x14ac:dyDescent="0.2">
      <c r="A177" t="s">
        <v>186</v>
      </c>
      <c r="B177" t="s">
        <v>565</v>
      </c>
      <c r="C177">
        <v>4</v>
      </c>
      <c r="D177">
        <v>6</v>
      </c>
      <c r="E177">
        <f t="shared" si="18"/>
        <v>10</v>
      </c>
      <c r="F177">
        <v>247</v>
      </c>
      <c r="G177">
        <f t="shared" si="19"/>
        <v>38</v>
      </c>
      <c r="H177">
        <v>6</v>
      </c>
      <c r="I177">
        <v>32</v>
      </c>
      <c r="J177">
        <f t="shared" si="14"/>
        <v>295</v>
      </c>
      <c r="L177">
        <v>10</v>
      </c>
      <c r="M177">
        <v>247</v>
      </c>
      <c r="N177">
        <v>38</v>
      </c>
      <c r="P177">
        <v>247</v>
      </c>
      <c r="Q177">
        <f t="shared" si="20"/>
        <v>48</v>
      </c>
      <c r="AJ177">
        <v>4</v>
      </c>
      <c r="AK177">
        <v>6</v>
      </c>
      <c r="AL177">
        <v>6</v>
      </c>
      <c r="AM177">
        <v>32</v>
      </c>
      <c r="BS177">
        <v>4</v>
      </c>
      <c r="BT177">
        <v>6</v>
      </c>
      <c r="BU177">
        <v>6</v>
      </c>
      <c r="BV177">
        <v>32</v>
      </c>
      <c r="CH177">
        <v>4</v>
      </c>
      <c r="CI177">
        <v>6</v>
      </c>
      <c r="CJ177">
        <v>247</v>
      </c>
      <c r="CK177">
        <v>6</v>
      </c>
      <c r="CL177">
        <v>32</v>
      </c>
      <c r="DA177">
        <v>295</v>
      </c>
      <c r="DB177">
        <v>10</v>
      </c>
      <c r="DC177">
        <v>247</v>
      </c>
      <c r="DD177">
        <v>38</v>
      </c>
      <c r="DE177" s="165">
        <f t="shared" si="15"/>
        <v>3.3898305084745763E-2</v>
      </c>
      <c r="DF177" s="165">
        <f t="shared" si="16"/>
        <v>0.83728813559322035</v>
      </c>
      <c r="DG177" s="165">
        <f t="shared" si="17"/>
        <v>0.12881355932203389</v>
      </c>
    </row>
    <row r="178" spans="1:111" x14ac:dyDescent="0.2">
      <c r="A178" t="s">
        <v>187</v>
      </c>
      <c r="B178" t="s">
        <v>565</v>
      </c>
      <c r="C178">
        <v>4</v>
      </c>
      <c r="D178">
        <v>4</v>
      </c>
      <c r="E178">
        <f t="shared" si="18"/>
        <v>8</v>
      </c>
      <c r="F178">
        <v>250</v>
      </c>
      <c r="G178">
        <f t="shared" si="19"/>
        <v>38</v>
      </c>
      <c r="H178">
        <v>6</v>
      </c>
      <c r="I178">
        <v>32</v>
      </c>
      <c r="J178">
        <f t="shared" si="14"/>
        <v>296</v>
      </c>
      <c r="L178">
        <v>8</v>
      </c>
      <c r="M178">
        <v>250</v>
      </c>
      <c r="N178">
        <v>38</v>
      </c>
      <c r="P178">
        <v>250</v>
      </c>
      <c r="Q178">
        <f t="shared" si="20"/>
        <v>46</v>
      </c>
      <c r="AJ178">
        <v>4</v>
      </c>
      <c r="AK178">
        <v>4</v>
      </c>
      <c r="AL178">
        <v>6</v>
      </c>
      <c r="AM178">
        <v>32</v>
      </c>
      <c r="BS178">
        <v>4</v>
      </c>
      <c r="BT178">
        <v>4</v>
      </c>
      <c r="BU178">
        <v>6</v>
      </c>
      <c r="BV178">
        <v>32</v>
      </c>
      <c r="CH178">
        <v>4</v>
      </c>
      <c r="CI178">
        <v>4</v>
      </c>
      <c r="CJ178">
        <v>250</v>
      </c>
      <c r="CK178">
        <v>6</v>
      </c>
      <c r="CL178">
        <v>32</v>
      </c>
      <c r="DA178">
        <v>296</v>
      </c>
      <c r="DB178">
        <v>8</v>
      </c>
      <c r="DC178">
        <v>250</v>
      </c>
      <c r="DD178">
        <v>38</v>
      </c>
      <c r="DE178" s="165">
        <f t="shared" si="15"/>
        <v>2.7027027027027029E-2</v>
      </c>
      <c r="DF178" s="165">
        <f t="shared" si="16"/>
        <v>0.84459459459459463</v>
      </c>
      <c r="DG178" s="165">
        <f t="shared" si="17"/>
        <v>0.12837837837837837</v>
      </c>
    </row>
    <row r="179" spans="1:111" x14ac:dyDescent="0.2">
      <c r="A179" t="s">
        <v>188</v>
      </c>
      <c r="B179" t="s">
        <v>565</v>
      </c>
      <c r="C179">
        <v>4</v>
      </c>
      <c r="D179">
        <v>5</v>
      </c>
      <c r="E179">
        <f t="shared" si="18"/>
        <v>9</v>
      </c>
      <c r="F179">
        <v>249</v>
      </c>
      <c r="G179">
        <f t="shared" si="19"/>
        <v>38</v>
      </c>
      <c r="H179">
        <v>6</v>
      </c>
      <c r="I179">
        <v>32</v>
      </c>
      <c r="J179">
        <f t="shared" si="14"/>
        <v>296</v>
      </c>
      <c r="L179">
        <v>9</v>
      </c>
      <c r="M179">
        <v>249</v>
      </c>
      <c r="N179">
        <v>38</v>
      </c>
      <c r="P179">
        <v>249</v>
      </c>
      <c r="Q179">
        <f t="shared" si="20"/>
        <v>47</v>
      </c>
      <c r="AJ179">
        <v>4</v>
      </c>
      <c r="AK179">
        <v>5</v>
      </c>
      <c r="AL179">
        <v>6</v>
      </c>
      <c r="AM179">
        <v>32</v>
      </c>
      <c r="BS179">
        <v>4</v>
      </c>
      <c r="BT179">
        <v>5</v>
      </c>
      <c r="BU179">
        <v>6</v>
      </c>
      <c r="BV179">
        <v>32</v>
      </c>
      <c r="CH179">
        <v>4</v>
      </c>
      <c r="CI179">
        <v>5</v>
      </c>
      <c r="CJ179">
        <v>249</v>
      </c>
      <c r="CK179">
        <v>6</v>
      </c>
      <c r="CL179">
        <v>32</v>
      </c>
      <c r="DA179">
        <v>296</v>
      </c>
      <c r="DB179">
        <v>9</v>
      </c>
      <c r="DC179">
        <v>249</v>
      </c>
      <c r="DD179">
        <v>38</v>
      </c>
      <c r="DE179" s="165">
        <f t="shared" si="15"/>
        <v>3.0405405405405407E-2</v>
      </c>
      <c r="DF179" s="165">
        <f t="shared" si="16"/>
        <v>0.84121621621621623</v>
      </c>
      <c r="DG179" s="165">
        <f t="shared" si="17"/>
        <v>0.12837837837837837</v>
      </c>
    </row>
    <row r="180" spans="1:111" x14ac:dyDescent="0.2">
      <c r="A180" t="s">
        <v>189</v>
      </c>
      <c r="B180" t="s">
        <v>565</v>
      </c>
      <c r="C180">
        <v>6</v>
      </c>
      <c r="D180">
        <v>12</v>
      </c>
      <c r="E180">
        <f t="shared" si="18"/>
        <v>18</v>
      </c>
      <c r="F180">
        <v>241</v>
      </c>
      <c r="G180">
        <f t="shared" si="19"/>
        <v>38</v>
      </c>
      <c r="H180">
        <v>6</v>
      </c>
      <c r="I180">
        <v>32</v>
      </c>
      <c r="J180">
        <f t="shared" si="14"/>
        <v>297</v>
      </c>
      <c r="L180">
        <v>18</v>
      </c>
      <c r="M180">
        <v>241</v>
      </c>
      <c r="N180">
        <v>38</v>
      </c>
      <c r="P180">
        <v>241</v>
      </c>
      <c r="Q180">
        <f t="shared" si="20"/>
        <v>56</v>
      </c>
      <c r="AJ180">
        <v>6</v>
      </c>
      <c r="AK180">
        <v>12</v>
      </c>
      <c r="AL180">
        <v>6</v>
      </c>
      <c r="AM180">
        <v>32</v>
      </c>
      <c r="BS180">
        <v>6</v>
      </c>
      <c r="BT180">
        <v>12</v>
      </c>
      <c r="BU180">
        <v>6</v>
      </c>
      <c r="BV180">
        <v>32</v>
      </c>
      <c r="CH180">
        <v>6</v>
      </c>
      <c r="CI180">
        <v>12</v>
      </c>
      <c r="CJ180">
        <v>241</v>
      </c>
      <c r="CK180">
        <v>6</v>
      </c>
      <c r="CL180">
        <v>32</v>
      </c>
      <c r="DA180">
        <v>297</v>
      </c>
      <c r="DB180">
        <v>18</v>
      </c>
      <c r="DC180">
        <v>241</v>
      </c>
      <c r="DD180">
        <v>38</v>
      </c>
      <c r="DE180" s="165">
        <f t="shared" si="15"/>
        <v>6.0606060606060608E-2</v>
      </c>
      <c r="DF180" s="165">
        <f t="shared" si="16"/>
        <v>0.81144781144781142</v>
      </c>
      <c r="DG180" s="165">
        <f t="shared" si="17"/>
        <v>0.12794612794612795</v>
      </c>
    </row>
    <row r="181" spans="1:111" x14ac:dyDescent="0.2">
      <c r="A181" t="s">
        <v>190</v>
      </c>
      <c r="B181" t="s">
        <v>565</v>
      </c>
      <c r="C181">
        <v>6</v>
      </c>
      <c r="D181">
        <v>10</v>
      </c>
      <c r="E181">
        <f t="shared" si="18"/>
        <v>16</v>
      </c>
      <c r="F181">
        <v>226</v>
      </c>
      <c r="G181">
        <f t="shared" si="19"/>
        <v>53</v>
      </c>
      <c r="H181">
        <v>17</v>
      </c>
      <c r="I181">
        <v>36</v>
      </c>
      <c r="J181">
        <f t="shared" si="14"/>
        <v>295</v>
      </c>
      <c r="L181">
        <v>16</v>
      </c>
      <c r="M181">
        <v>226</v>
      </c>
      <c r="N181">
        <v>53</v>
      </c>
      <c r="P181">
        <v>226</v>
      </c>
      <c r="Q181">
        <f t="shared" si="20"/>
        <v>69</v>
      </c>
      <c r="AJ181">
        <v>6</v>
      </c>
      <c r="AK181">
        <v>10</v>
      </c>
      <c r="AL181">
        <v>17</v>
      </c>
      <c r="AM181">
        <v>36</v>
      </c>
      <c r="BS181">
        <v>6</v>
      </c>
      <c r="BT181">
        <v>10</v>
      </c>
      <c r="BU181">
        <v>17</v>
      </c>
      <c r="BV181">
        <v>36</v>
      </c>
      <c r="CH181">
        <v>6</v>
      </c>
      <c r="CI181">
        <v>10</v>
      </c>
      <c r="CJ181">
        <v>226</v>
      </c>
      <c r="CK181">
        <v>17</v>
      </c>
      <c r="CL181">
        <v>36</v>
      </c>
      <c r="DA181">
        <v>295</v>
      </c>
      <c r="DB181">
        <v>16</v>
      </c>
      <c r="DC181">
        <v>226</v>
      </c>
      <c r="DD181">
        <v>53</v>
      </c>
      <c r="DE181" s="165">
        <f t="shared" si="15"/>
        <v>5.4237288135593219E-2</v>
      </c>
      <c r="DF181" s="165">
        <f t="shared" si="16"/>
        <v>0.76610169491525426</v>
      </c>
      <c r="DG181" s="165">
        <f t="shared" si="17"/>
        <v>0.17966101694915254</v>
      </c>
    </row>
    <row r="182" spans="1:111" x14ac:dyDescent="0.2">
      <c r="A182" t="s">
        <v>191</v>
      </c>
      <c r="B182" t="s">
        <v>565</v>
      </c>
      <c r="C182">
        <v>4</v>
      </c>
      <c r="D182">
        <v>6</v>
      </c>
      <c r="E182">
        <f t="shared" si="18"/>
        <v>10</v>
      </c>
      <c r="F182">
        <v>233</v>
      </c>
      <c r="G182">
        <f t="shared" si="19"/>
        <v>51</v>
      </c>
      <c r="H182">
        <v>13</v>
      </c>
      <c r="I182">
        <v>38</v>
      </c>
      <c r="J182">
        <f t="shared" si="14"/>
        <v>294</v>
      </c>
      <c r="L182">
        <v>10</v>
      </c>
      <c r="M182">
        <v>233</v>
      </c>
      <c r="N182">
        <v>51</v>
      </c>
      <c r="P182">
        <v>233</v>
      </c>
      <c r="Q182">
        <f t="shared" si="20"/>
        <v>61</v>
      </c>
      <c r="AJ182">
        <v>4</v>
      </c>
      <c r="AK182">
        <v>6</v>
      </c>
      <c r="AL182">
        <v>13</v>
      </c>
      <c r="AM182">
        <v>38</v>
      </c>
      <c r="BS182">
        <v>4</v>
      </c>
      <c r="BT182">
        <v>6</v>
      </c>
      <c r="BU182">
        <v>13</v>
      </c>
      <c r="BV182">
        <v>38</v>
      </c>
      <c r="CH182">
        <v>4</v>
      </c>
      <c r="CI182">
        <v>6</v>
      </c>
      <c r="CJ182">
        <v>233</v>
      </c>
      <c r="CK182">
        <v>13</v>
      </c>
      <c r="CL182">
        <v>38</v>
      </c>
      <c r="DA182">
        <v>294</v>
      </c>
      <c r="DB182">
        <v>10</v>
      </c>
      <c r="DC182">
        <v>233</v>
      </c>
      <c r="DD182">
        <v>51</v>
      </c>
      <c r="DE182" s="165">
        <f t="shared" si="15"/>
        <v>3.4013605442176874E-2</v>
      </c>
      <c r="DF182" s="165">
        <f t="shared" si="16"/>
        <v>0.79251700680272108</v>
      </c>
      <c r="DG182" s="165">
        <f t="shared" si="17"/>
        <v>0.17346938775510204</v>
      </c>
    </row>
    <row r="183" spans="1:111" x14ac:dyDescent="0.2">
      <c r="A183" t="s">
        <v>192</v>
      </c>
      <c r="B183" t="s">
        <v>565</v>
      </c>
      <c r="C183">
        <v>4</v>
      </c>
      <c r="D183">
        <v>11</v>
      </c>
      <c r="E183">
        <f t="shared" si="18"/>
        <v>15</v>
      </c>
      <c r="F183">
        <v>227</v>
      </c>
      <c r="G183">
        <f t="shared" si="19"/>
        <v>53</v>
      </c>
      <c r="H183">
        <v>16</v>
      </c>
      <c r="I183">
        <v>37</v>
      </c>
      <c r="J183">
        <f t="shared" si="14"/>
        <v>295</v>
      </c>
      <c r="L183">
        <v>15</v>
      </c>
      <c r="M183">
        <v>227</v>
      </c>
      <c r="N183">
        <v>53</v>
      </c>
      <c r="P183">
        <v>227</v>
      </c>
      <c r="Q183">
        <f t="shared" si="20"/>
        <v>68</v>
      </c>
      <c r="AJ183">
        <v>4</v>
      </c>
      <c r="AK183">
        <v>11</v>
      </c>
      <c r="AL183">
        <v>16</v>
      </c>
      <c r="AM183">
        <v>37</v>
      </c>
      <c r="BS183">
        <v>4</v>
      </c>
      <c r="BT183">
        <v>11</v>
      </c>
      <c r="BU183">
        <v>16</v>
      </c>
      <c r="BV183">
        <v>37</v>
      </c>
      <c r="CH183">
        <v>4</v>
      </c>
      <c r="CI183">
        <v>11</v>
      </c>
      <c r="CJ183">
        <v>227</v>
      </c>
      <c r="CK183">
        <v>16</v>
      </c>
      <c r="CL183">
        <v>37</v>
      </c>
      <c r="DA183">
        <v>295</v>
      </c>
      <c r="DB183">
        <v>15</v>
      </c>
      <c r="DC183">
        <v>227</v>
      </c>
      <c r="DD183">
        <v>53</v>
      </c>
      <c r="DE183" s="165">
        <f t="shared" si="15"/>
        <v>5.0847457627118647E-2</v>
      </c>
      <c r="DF183" s="165">
        <f t="shared" si="16"/>
        <v>0.76949152542372878</v>
      </c>
      <c r="DG183" s="165">
        <f t="shared" si="17"/>
        <v>0.17966101694915254</v>
      </c>
    </row>
    <row r="184" spans="1:111" x14ac:dyDescent="0.2">
      <c r="A184" t="s">
        <v>193</v>
      </c>
      <c r="B184" t="s">
        <v>565</v>
      </c>
      <c r="C184">
        <v>5</v>
      </c>
      <c r="D184">
        <v>5</v>
      </c>
      <c r="E184">
        <f t="shared" si="18"/>
        <v>10</v>
      </c>
      <c r="F184">
        <v>237</v>
      </c>
      <c r="G184">
        <f t="shared" si="19"/>
        <v>48</v>
      </c>
      <c r="H184">
        <v>10</v>
      </c>
      <c r="I184">
        <v>38</v>
      </c>
      <c r="J184">
        <f t="shared" si="14"/>
        <v>295</v>
      </c>
      <c r="L184">
        <v>10</v>
      </c>
      <c r="M184">
        <v>237</v>
      </c>
      <c r="N184">
        <v>48</v>
      </c>
      <c r="P184">
        <v>237</v>
      </c>
      <c r="Q184">
        <f t="shared" si="20"/>
        <v>58</v>
      </c>
      <c r="AJ184">
        <v>5</v>
      </c>
      <c r="AK184">
        <v>5</v>
      </c>
      <c r="AL184">
        <v>10</v>
      </c>
      <c r="AM184">
        <v>38</v>
      </c>
      <c r="BS184">
        <v>5</v>
      </c>
      <c r="BT184">
        <v>5</v>
      </c>
      <c r="BU184">
        <v>10</v>
      </c>
      <c r="BV184">
        <v>38</v>
      </c>
      <c r="CH184">
        <v>5</v>
      </c>
      <c r="CI184">
        <v>5</v>
      </c>
      <c r="CJ184">
        <v>237</v>
      </c>
      <c r="CK184">
        <v>10</v>
      </c>
      <c r="CL184">
        <v>38</v>
      </c>
      <c r="DA184">
        <v>295</v>
      </c>
      <c r="DB184">
        <v>10</v>
      </c>
      <c r="DC184">
        <v>237</v>
      </c>
      <c r="DD184">
        <v>48</v>
      </c>
      <c r="DE184" s="165">
        <f t="shared" si="15"/>
        <v>3.3898305084745763E-2</v>
      </c>
      <c r="DF184" s="165">
        <f t="shared" si="16"/>
        <v>0.80338983050847457</v>
      </c>
      <c r="DG184" s="165">
        <f t="shared" si="17"/>
        <v>0.16271186440677965</v>
      </c>
    </row>
    <row r="185" spans="1:111" x14ac:dyDescent="0.2">
      <c r="A185" t="s">
        <v>194</v>
      </c>
      <c r="B185" t="s">
        <v>565</v>
      </c>
      <c r="C185">
        <v>5</v>
      </c>
      <c r="D185">
        <v>7</v>
      </c>
      <c r="E185">
        <f t="shared" si="18"/>
        <v>12</v>
      </c>
      <c r="F185">
        <v>223</v>
      </c>
      <c r="G185">
        <f t="shared" si="19"/>
        <v>62</v>
      </c>
      <c r="H185">
        <v>26</v>
      </c>
      <c r="I185">
        <v>36</v>
      </c>
      <c r="J185">
        <f t="shared" si="14"/>
        <v>297</v>
      </c>
      <c r="L185">
        <v>12</v>
      </c>
      <c r="M185">
        <v>223</v>
      </c>
      <c r="N185">
        <v>62</v>
      </c>
      <c r="P185">
        <v>223</v>
      </c>
      <c r="Q185">
        <f t="shared" si="20"/>
        <v>74</v>
      </c>
      <c r="AJ185">
        <v>5</v>
      </c>
      <c r="AK185">
        <v>7</v>
      </c>
      <c r="AL185">
        <v>26</v>
      </c>
      <c r="AM185">
        <v>36</v>
      </c>
      <c r="BS185">
        <v>5</v>
      </c>
      <c r="BT185">
        <v>7</v>
      </c>
      <c r="BU185">
        <v>26</v>
      </c>
      <c r="BV185">
        <v>36</v>
      </c>
      <c r="CH185">
        <v>5</v>
      </c>
      <c r="CI185">
        <v>7</v>
      </c>
      <c r="CJ185">
        <v>223</v>
      </c>
      <c r="CK185">
        <v>26</v>
      </c>
      <c r="CL185">
        <v>36</v>
      </c>
      <c r="DA185">
        <v>297</v>
      </c>
      <c r="DB185">
        <v>12</v>
      </c>
      <c r="DC185">
        <v>223</v>
      </c>
      <c r="DD185">
        <v>62</v>
      </c>
      <c r="DE185" s="165">
        <f t="shared" si="15"/>
        <v>4.0404040404040407E-2</v>
      </c>
      <c r="DF185" s="165">
        <f t="shared" si="16"/>
        <v>0.75084175084175087</v>
      </c>
      <c r="DG185" s="165">
        <f t="shared" si="17"/>
        <v>0.20875420875420875</v>
      </c>
    </row>
    <row r="186" spans="1:111" x14ac:dyDescent="0.2">
      <c r="A186" t="s">
        <v>195</v>
      </c>
      <c r="B186" t="s">
        <v>565</v>
      </c>
      <c r="C186">
        <v>6</v>
      </c>
      <c r="D186">
        <v>27</v>
      </c>
      <c r="E186">
        <f t="shared" si="18"/>
        <v>33</v>
      </c>
      <c r="F186">
        <v>227</v>
      </c>
      <c r="G186">
        <f t="shared" si="19"/>
        <v>37</v>
      </c>
      <c r="H186">
        <v>5</v>
      </c>
      <c r="I186">
        <v>32</v>
      </c>
      <c r="J186">
        <f t="shared" si="14"/>
        <v>297</v>
      </c>
      <c r="L186">
        <v>33</v>
      </c>
      <c r="M186">
        <v>227</v>
      </c>
      <c r="N186">
        <v>37</v>
      </c>
      <c r="P186">
        <v>227</v>
      </c>
      <c r="Q186">
        <f t="shared" si="20"/>
        <v>70</v>
      </c>
      <c r="AJ186">
        <v>6</v>
      </c>
      <c r="AK186">
        <v>27</v>
      </c>
      <c r="AL186">
        <v>5</v>
      </c>
      <c r="AM186">
        <v>32</v>
      </c>
      <c r="BS186">
        <v>6</v>
      </c>
      <c r="BT186">
        <v>27</v>
      </c>
      <c r="BU186">
        <v>5</v>
      </c>
      <c r="BV186">
        <v>32</v>
      </c>
      <c r="CH186">
        <v>6</v>
      </c>
      <c r="CI186">
        <v>27</v>
      </c>
      <c r="CJ186">
        <v>227</v>
      </c>
      <c r="CK186">
        <v>5</v>
      </c>
      <c r="CL186">
        <v>32</v>
      </c>
      <c r="DA186">
        <v>297</v>
      </c>
      <c r="DB186">
        <v>33</v>
      </c>
      <c r="DC186">
        <v>227</v>
      </c>
      <c r="DD186">
        <v>37</v>
      </c>
      <c r="DE186" s="165">
        <f t="shared" si="15"/>
        <v>0.1111111111111111</v>
      </c>
      <c r="DF186" s="165">
        <f t="shared" si="16"/>
        <v>0.76430976430976427</v>
      </c>
      <c r="DG186" s="165">
        <f t="shared" si="17"/>
        <v>0.12457912457912458</v>
      </c>
    </row>
    <row r="187" spans="1:111" x14ac:dyDescent="0.2">
      <c r="A187" t="s">
        <v>196</v>
      </c>
      <c r="B187" t="s">
        <v>565</v>
      </c>
      <c r="C187">
        <v>5</v>
      </c>
      <c r="D187">
        <v>4</v>
      </c>
      <c r="E187">
        <f t="shared" si="18"/>
        <v>9</v>
      </c>
      <c r="F187">
        <v>238</v>
      </c>
      <c r="G187">
        <f t="shared" si="19"/>
        <v>47</v>
      </c>
      <c r="H187">
        <v>11</v>
      </c>
      <c r="I187">
        <v>36</v>
      </c>
      <c r="J187">
        <f t="shared" si="14"/>
        <v>294</v>
      </c>
      <c r="L187">
        <v>9</v>
      </c>
      <c r="M187">
        <v>238</v>
      </c>
      <c r="N187">
        <v>47</v>
      </c>
      <c r="P187">
        <v>238</v>
      </c>
      <c r="Q187">
        <f t="shared" si="20"/>
        <v>56</v>
      </c>
      <c r="AJ187">
        <v>5</v>
      </c>
      <c r="AK187">
        <v>4</v>
      </c>
      <c r="AL187">
        <v>11</v>
      </c>
      <c r="AM187">
        <v>36</v>
      </c>
      <c r="BS187">
        <v>5</v>
      </c>
      <c r="BT187">
        <v>4</v>
      </c>
      <c r="BU187">
        <v>11</v>
      </c>
      <c r="BV187">
        <v>36</v>
      </c>
      <c r="CH187">
        <v>5</v>
      </c>
      <c r="CI187">
        <v>4</v>
      </c>
      <c r="CJ187">
        <v>238</v>
      </c>
      <c r="CK187">
        <v>11</v>
      </c>
      <c r="CL187">
        <v>36</v>
      </c>
      <c r="DA187">
        <v>294</v>
      </c>
      <c r="DB187">
        <v>9</v>
      </c>
      <c r="DC187">
        <v>238</v>
      </c>
      <c r="DD187">
        <v>47</v>
      </c>
      <c r="DE187" s="165">
        <f t="shared" si="15"/>
        <v>3.0612244897959183E-2</v>
      </c>
      <c r="DF187" s="165">
        <f t="shared" si="16"/>
        <v>0.80952380952380953</v>
      </c>
      <c r="DG187" s="165">
        <f t="shared" si="17"/>
        <v>0.1598639455782313</v>
      </c>
    </row>
    <row r="237" spans="41:47" x14ac:dyDescent="0.2">
      <c r="AO237" s="67"/>
      <c r="AP237" s="67"/>
      <c r="AQ237" s="67"/>
      <c r="AR237" s="67"/>
      <c r="AS237" s="67"/>
      <c r="AT237" s="67"/>
      <c r="AU237" s="67"/>
    </row>
    <row r="248" spans="41:45" x14ac:dyDescent="0.2">
      <c r="AO248" s="70"/>
      <c r="AP248" s="70"/>
      <c r="AQ248" s="70"/>
      <c r="AR248" s="70"/>
      <c r="AS248" s="70"/>
    </row>
    <row r="254" spans="41:45" x14ac:dyDescent="0.2">
      <c r="AO254" s="70"/>
      <c r="AP254" s="70"/>
      <c r="AQ254" s="70"/>
      <c r="AR254" s="70"/>
      <c r="AS254" s="70"/>
    </row>
    <row r="260" spans="41:45" x14ac:dyDescent="0.2">
      <c r="AO260" s="70"/>
      <c r="AP260" s="70"/>
      <c r="AQ260" s="70"/>
      <c r="AR260" s="70"/>
      <c r="AS260" s="70"/>
    </row>
    <row r="266" spans="41:45" x14ac:dyDescent="0.2">
      <c r="AO266" s="70"/>
      <c r="AP266" s="70"/>
      <c r="AQ266" s="70"/>
      <c r="AR266" s="70"/>
      <c r="AS266" s="70"/>
    </row>
    <row r="272" spans="41:45" x14ac:dyDescent="0.2">
      <c r="AO272" s="70"/>
      <c r="AP272" s="70"/>
      <c r="AQ272" s="70"/>
      <c r="AR272" s="70"/>
      <c r="AS272" s="70"/>
    </row>
    <row r="278" spans="41:45" x14ac:dyDescent="0.2">
      <c r="AO278" s="70"/>
      <c r="AP278" s="70"/>
      <c r="AQ278" s="70"/>
      <c r="AR278" s="70"/>
      <c r="AS278" s="70"/>
    </row>
    <row r="284" spans="41:45" x14ac:dyDescent="0.2">
      <c r="AO284" s="70"/>
      <c r="AP284" s="70"/>
      <c r="AQ284" s="70"/>
      <c r="AR284" s="70"/>
      <c r="AS284" s="70"/>
    </row>
    <row r="290" spans="41:45" x14ac:dyDescent="0.2">
      <c r="AO290" s="70"/>
      <c r="AP290" s="70"/>
      <c r="AQ290" s="70"/>
      <c r="AR290" s="70"/>
      <c r="AS290" s="70"/>
    </row>
    <row r="296" spans="41:45" x14ac:dyDescent="0.2">
      <c r="AO296" s="70"/>
      <c r="AP296" s="70"/>
      <c r="AQ296" s="70"/>
      <c r="AR296" s="70"/>
      <c r="AS296" s="70"/>
    </row>
    <row r="302" spans="41:45" x14ac:dyDescent="0.2">
      <c r="AO302" s="70"/>
      <c r="AP302" s="70"/>
      <c r="AQ302" s="70"/>
      <c r="AR302" s="70"/>
      <c r="AS302" s="70"/>
    </row>
    <row r="308" spans="41:45" x14ac:dyDescent="0.2">
      <c r="AO308" s="70"/>
      <c r="AP308" s="70"/>
      <c r="AQ308" s="70"/>
      <c r="AR308" s="70"/>
      <c r="AS308" s="70"/>
    </row>
    <row r="314" spans="41:45" x14ac:dyDescent="0.2">
      <c r="AO314" s="70"/>
      <c r="AP314" s="70"/>
      <c r="AQ314" s="70"/>
      <c r="AR314" s="70"/>
      <c r="AS314" s="70"/>
    </row>
    <row r="320" spans="41:45" x14ac:dyDescent="0.2">
      <c r="AO320" s="70"/>
      <c r="AP320" s="70"/>
      <c r="AQ320" s="70"/>
      <c r="AR320" s="70"/>
      <c r="AS320" s="70"/>
    </row>
    <row r="326" spans="41:45" x14ac:dyDescent="0.2">
      <c r="AO326" s="70"/>
      <c r="AP326" s="70"/>
      <c r="AQ326" s="70"/>
      <c r="AR326" s="70"/>
      <c r="AS326" s="70"/>
    </row>
    <row r="332" spans="41:45" x14ac:dyDescent="0.2">
      <c r="AO332" s="70"/>
      <c r="AP332" s="70"/>
      <c r="AQ332" s="70"/>
      <c r="AR332" s="70"/>
      <c r="AS332" s="70"/>
    </row>
    <row r="338" spans="41:45" x14ac:dyDescent="0.2">
      <c r="AO338" s="70"/>
      <c r="AP338" s="70"/>
      <c r="AQ338" s="70"/>
      <c r="AR338" s="70"/>
      <c r="AS338" s="70"/>
    </row>
    <row r="344" spans="41:45" x14ac:dyDescent="0.2">
      <c r="AO344" s="70"/>
      <c r="AP344" s="70"/>
      <c r="AQ344" s="70"/>
      <c r="AR344" s="70"/>
      <c r="AS344" s="70"/>
    </row>
    <row r="350" spans="41:45" x14ac:dyDescent="0.2">
      <c r="AO350" s="70"/>
      <c r="AP350" s="70"/>
      <c r="AQ350" s="70"/>
      <c r="AR350" s="70"/>
      <c r="AS350" s="70"/>
    </row>
    <row r="356" spans="41:45" x14ac:dyDescent="0.2">
      <c r="AO356" s="70"/>
      <c r="AP356" s="70"/>
      <c r="AQ356" s="70"/>
      <c r="AR356" s="70"/>
      <c r="AS356" s="70"/>
    </row>
    <row r="362" spans="41:45" x14ac:dyDescent="0.2">
      <c r="AO362" s="70"/>
      <c r="AP362" s="70"/>
      <c r="AQ362" s="70"/>
      <c r="AR362" s="70"/>
      <c r="AS362" s="70"/>
    </row>
    <row r="368" spans="41:45" x14ac:dyDescent="0.2">
      <c r="AO368" s="70"/>
      <c r="AP368" s="70"/>
      <c r="AQ368" s="70"/>
      <c r="AR368" s="70"/>
      <c r="AS368" s="70"/>
    </row>
    <row r="374" spans="41:45" x14ac:dyDescent="0.2">
      <c r="AO374" s="70"/>
      <c r="AP374" s="70"/>
      <c r="AQ374" s="70"/>
      <c r="AR374" s="70"/>
      <c r="AS374" s="70"/>
    </row>
    <row r="380" spans="41:45" x14ac:dyDescent="0.2">
      <c r="AO380" s="70"/>
      <c r="AP380" s="70"/>
      <c r="AQ380" s="70"/>
      <c r="AR380" s="70"/>
      <c r="AS380" s="70"/>
    </row>
    <row r="386" spans="41:45" x14ac:dyDescent="0.2">
      <c r="AO386" s="70"/>
      <c r="AP386" s="70"/>
      <c r="AQ386" s="70"/>
      <c r="AR386" s="70"/>
      <c r="AS386" s="70"/>
    </row>
    <row r="392" spans="41:45" x14ac:dyDescent="0.2">
      <c r="AO392" s="70"/>
      <c r="AP392" s="70"/>
      <c r="AQ392" s="70"/>
      <c r="AR392" s="70"/>
      <c r="AS392" s="70"/>
    </row>
    <row r="398" spans="41:45" x14ac:dyDescent="0.2">
      <c r="AO398" s="70"/>
      <c r="AP398" s="70"/>
      <c r="AQ398" s="70"/>
      <c r="AR398" s="70"/>
      <c r="AS398" s="70"/>
    </row>
    <row r="404" spans="41:45" x14ac:dyDescent="0.2">
      <c r="AO404" s="70"/>
      <c r="AP404" s="70"/>
      <c r="AQ404" s="70"/>
      <c r="AR404" s="70"/>
      <c r="AS404" s="70"/>
    </row>
    <row r="410" spans="41:45" x14ac:dyDescent="0.2">
      <c r="AO410" s="70"/>
      <c r="AP410" s="70"/>
      <c r="AQ410" s="70"/>
      <c r="AR410" s="70"/>
      <c r="AS410" s="70"/>
    </row>
    <row r="416" spans="41:45" x14ac:dyDescent="0.2">
      <c r="AO416" s="70"/>
      <c r="AP416" s="70"/>
      <c r="AQ416" s="70"/>
      <c r="AR416" s="70"/>
      <c r="AS416" s="70"/>
    </row>
    <row r="422" spans="41:45" x14ac:dyDescent="0.2">
      <c r="AO422" s="70"/>
      <c r="AP422" s="70"/>
      <c r="AQ422" s="70"/>
      <c r="AR422" s="70"/>
      <c r="AS422" s="70"/>
    </row>
    <row r="428" spans="41:45" x14ac:dyDescent="0.2">
      <c r="AO428" s="70"/>
      <c r="AP428" s="70"/>
      <c r="AQ428" s="70"/>
      <c r="AR428" s="70"/>
      <c r="AS428" s="70"/>
    </row>
    <row r="434" spans="41:45" x14ac:dyDescent="0.2">
      <c r="AO434" s="70"/>
      <c r="AP434" s="70"/>
      <c r="AQ434" s="70"/>
      <c r="AR434" s="70"/>
      <c r="AS434" s="70"/>
    </row>
    <row r="440" spans="41:45" x14ac:dyDescent="0.2">
      <c r="AO440" s="70"/>
      <c r="AP440" s="70"/>
      <c r="AQ440" s="70"/>
      <c r="AR440" s="70"/>
      <c r="AS440" s="70"/>
    </row>
    <row r="446" spans="41:45" x14ac:dyDescent="0.2">
      <c r="AO446" s="70"/>
      <c r="AP446" s="70"/>
      <c r="AQ446" s="70"/>
      <c r="AR446" s="70"/>
      <c r="AS446" s="70"/>
    </row>
    <row r="452" spans="41:45" x14ac:dyDescent="0.2">
      <c r="AO452" s="70"/>
      <c r="AP452" s="70"/>
      <c r="AQ452" s="70"/>
      <c r="AR452" s="70"/>
      <c r="AS452" s="70"/>
    </row>
    <row r="458" spans="41:45" x14ac:dyDescent="0.2">
      <c r="AO458" s="70"/>
      <c r="AP458" s="70"/>
      <c r="AQ458" s="70"/>
      <c r="AR458" s="70"/>
      <c r="AS458" s="70"/>
    </row>
    <row r="464" spans="41:45" x14ac:dyDescent="0.2">
      <c r="AO464" s="70"/>
      <c r="AP464" s="70"/>
      <c r="AQ464" s="70"/>
      <c r="AR464" s="70"/>
      <c r="AS464" s="70"/>
    </row>
    <row r="470" spans="41:45" x14ac:dyDescent="0.2">
      <c r="AO470" s="70"/>
      <c r="AP470" s="70"/>
      <c r="AQ470" s="70"/>
      <c r="AR470" s="70"/>
      <c r="AS470" s="70"/>
    </row>
    <row r="476" spans="41:45" x14ac:dyDescent="0.2">
      <c r="AO476" s="70"/>
      <c r="AP476" s="70"/>
      <c r="AQ476" s="70"/>
      <c r="AR476" s="70"/>
      <c r="AS476" s="70"/>
    </row>
    <row r="482" spans="41:45" x14ac:dyDescent="0.2">
      <c r="AO482" s="70"/>
      <c r="AP482" s="70"/>
      <c r="AQ482" s="70"/>
      <c r="AR482" s="70"/>
      <c r="AS482" s="70"/>
    </row>
    <row r="488" spans="41:45" x14ac:dyDescent="0.2">
      <c r="AO488" s="70"/>
      <c r="AP488" s="70"/>
      <c r="AQ488" s="70"/>
      <c r="AR488" s="70"/>
      <c r="AS488" s="70"/>
    </row>
    <row r="494" spans="41:45" x14ac:dyDescent="0.2">
      <c r="AO494" s="70"/>
      <c r="AP494" s="70"/>
      <c r="AQ494" s="70"/>
      <c r="AR494" s="70"/>
      <c r="AS494" s="70"/>
    </row>
    <row r="500" spans="41:45" x14ac:dyDescent="0.2">
      <c r="AO500" s="70"/>
      <c r="AP500" s="70"/>
      <c r="AQ500" s="70"/>
      <c r="AR500" s="70"/>
      <c r="AS500" s="70"/>
    </row>
    <row r="506" spans="41:45" x14ac:dyDescent="0.2">
      <c r="AO506" s="70"/>
      <c r="AP506" s="70"/>
      <c r="AQ506" s="70"/>
      <c r="AR506" s="70"/>
      <c r="AS506" s="70"/>
    </row>
    <row r="512" spans="41:45" x14ac:dyDescent="0.2">
      <c r="AO512" s="70"/>
      <c r="AP512" s="70"/>
      <c r="AQ512" s="70"/>
      <c r="AR512" s="70"/>
      <c r="AS512" s="70"/>
    </row>
    <row r="518" spans="41:45" x14ac:dyDescent="0.2">
      <c r="AO518" s="70"/>
      <c r="AP518" s="70"/>
      <c r="AQ518" s="70"/>
      <c r="AR518" s="70"/>
      <c r="AS518" s="70"/>
    </row>
    <row r="524" spans="41:45" x14ac:dyDescent="0.2">
      <c r="AO524" s="70"/>
      <c r="AP524" s="70"/>
      <c r="AQ524" s="70"/>
      <c r="AR524" s="70"/>
      <c r="AS524" s="70"/>
    </row>
    <row r="530" spans="41:45" x14ac:dyDescent="0.2">
      <c r="AO530" s="70"/>
      <c r="AP530" s="70"/>
      <c r="AQ530" s="70"/>
      <c r="AR530" s="70"/>
      <c r="AS530" s="70"/>
    </row>
    <row r="536" spans="41:45" x14ac:dyDescent="0.2">
      <c r="AO536" s="70"/>
      <c r="AP536" s="70"/>
      <c r="AQ536" s="70"/>
      <c r="AR536" s="70"/>
      <c r="AS536" s="70"/>
    </row>
    <row r="542" spans="41:45" x14ac:dyDescent="0.2">
      <c r="AO542" s="70"/>
      <c r="AP542" s="70"/>
      <c r="AQ542" s="70"/>
      <c r="AR542" s="70"/>
      <c r="AS542" s="70"/>
    </row>
    <row r="548" spans="41:45" x14ac:dyDescent="0.2">
      <c r="AO548" s="70"/>
      <c r="AP548" s="70"/>
      <c r="AQ548" s="70"/>
      <c r="AR548" s="70"/>
      <c r="AS548" s="70"/>
    </row>
    <row r="554" spans="41:45" x14ac:dyDescent="0.2">
      <c r="AO554" s="70"/>
      <c r="AP554" s="70"/>
      <c r="AQ554" s="70"/>
      <c r="AR554" s="70"/>
      <c r="AS554" s="70"/>
    </row>
    <row r="560" spans="41:45" x14ac:dyDescent="0.2">
      <c r="AO560" s="70"/>
      <c r="AP560" s="70"/>
      <c r="AQ560" s="70"/>
      <c r="AR560" s="70"/>
      <c r="AS560" s="70"/>
    </row>
    <row r="566" spans="41:45" x14ac:dyDescent="0.2">
      <c r="AO566" s="70"/>
      <c r="AP566" s="70"/>
      <c r="AQ566" s="70"/>
      <c r="AR566" s="70"/>
      <c r="AS566" s="70"/>
    </row>
    <row r="572" spans="41:45" x14ac:dyDescent="0.2">
      <c r="AO572" s="70"/>
      <c r="AP572" s="70"/>
      <c r="AQ572" s="70"/>
      <c r="AR572" s="70"/>
      <c r="AS572" s="70"/>
    </row>
    <row r="578" spans="41:45" x14ac:dyDescent="0.2">
      <c r="AO578" s="70"/>
      <c r="AP578" s="70"/>
      <c r="AQ578" s="70"/>
      <c r="AR578" s="70"/>
      <c r="AS578" s="70"/>
    </row>
    <row r="584" spans="41:45" x14ac:dyDescent="0.2">
      <c r="AO584" s="70"/>
      <c r="AP584" s="70"/>
      <c r="AQ584" s="70"/>
      <c r="AR584" s="70"/>
      <c r="AS584" s="70"/>
    </row>
    <row r="590" spans="41:45" x14ac:dyDescent="0.2">
      <c r="AO590" s="70"/>
      <c r="AP590" s="70"/>
      <c r="AQ590" s="70"/>
      <c r="AR590" s="70"/>
      <c r="AS590" s="70"/>
    </row>
    <row r="596" spans="41:45" x14ac:dyDescent="0.2">
      <c r="AO596" s="70"/>
      <c r="AP596" s="70"/>
      <c r="AQ596" s="70"/>
      <c r="AR596" s="70"/>
      <c r="AS596" s="70"/>
    </row>
    <row r="602" spans="41:45" x14ac:dyDescent="0.2">
      <c r="AO602" s="70"/>
      <c r="AP602" s="70"/>
      <c r="AQ602" s="70"/>
      <c r="AR602" s="70"/>
      <c r="AS602" s="70"/>
    </row>
    <row r="608" spans="41:45" x14ac:dyDescent="0.2">
      <c r="AO608" s="70"/>
      <c r="AP608" s="70"/>
      <c r="AQ608" s="70"/>
      <c r="AR608" s="70"/>
      <c r="AS608" s="70"/>
    </row>
    <row r="614" spans="41:45" x14ac:dyDescent="0.2">
      <c r="AO614" s="70"/>
      <c r="AP614" s="70"/>
      <c r="AQ614" s="70"/>
      <c r="AR614" s="70"/>
      <c r="AS614" s="70"/>
    </row>
    <row r="620" spans="41:45" x14ac:dyDescent="0.2">
      <c r="AO620" s="70"/>
      <c r="AP620" s="70"/>
      <c r="AQ620" s="70"/>
      <c r="AR620" s="70"/>
      <c r="AS620" s="70"/>
    </row>
    <row r="626" spans="41:45" x14ac:dyDescent="0.2">
      <c r="AO626" s="70"/>
      <c r="AP626" s="70"/>
      <c r="AQ626" s="70"/>
      <c r="AR626" s="70"/>
      <c r="AS626" s="70"/>
    </row>
    <row r="632" spans="41:45" x14ac:dyDescent="0.2">
      <c r="AO632" s="70"/>
      <c r="AP632" s="70"/>
      <c r="AQ632" s="70"/>
      <c r="AR632" s="70"/>
      <c r="AS632" s="70"/>
    </row>
    <row r="638" spans="41:45" x14ac:dyDescent="0.2">
      <c r="AO638" s="70"/>
      <c r="AP638" s="70"/>
      <c r="AQ638" s="70"/>
      <c r="AR638" s="70"/>
      <c r="AS638" s="70"/>
    </row>
    <row r="644" spans="41:45" x14ac:dyDescent="0.2">
      <c r="AO644" s="70"/>
      <c r="AP644" s="70"/>
      <c r="AQ644" s="70"/>
      <c r="AR644" s="70"/>
      <c r="AS644" s="70"/>
    </row>
    <row r="650" spans="41:45" x14ac:dyDescent="0.2">
      <c r="AO650" s="70"/>
      <c r="AP650" s="70"/>
      <c r="AQ650" s="70"/>
      <c r="AR650" s="70"/>
      <c r="AS650" s="70"/>
    </row>
    <row r="656" spans="41:45" x14ac:dyDescent="0.2">
      <c r="AO656" s="70"/>
      <c r="AP656" s="70"/>
      <c r="AQ656" s="70"/>
      <c r="AR656" s="70"/>
      <c r="AS656" s="70"/>
    </row>
    <row r="662" spans="41:45" x14ac:dyDescent="0.2">
      <c r="AO662" s="70"/>
      <c r="AP662" s="70"/>
      <c r="AQ662" s="70"/>
      <c r="AR662" s="70"/>
      <c r="AS662" s="70"/>
    </row>
    <row r="668" spans="41:45" x14ac:dyDescent="0.2">
      <c r="AO668" s="70"/>
      <c r="AP668" s="70"/>
      <c r="AQ668" s="70"/>
      <c r="AR668" s="70"/>
      <c r="AS668" s="70"/>
    </row>
    <row r="674" spans="41:45" x14ac:dyDescent="0.2">
      <c r="AO674" s="70"/>
      <c r="AP674" s="70"/>
      <c r="AQ674" s="70"/>
      <c r="AR674" s="70"/>
      <c r="AS674" s="70"/>
    </row>
    <row r="680" spans="41:45" x14ac:dyDescent="0.2">
      <c r="AO680" s="70"/>
      <c r="AP680" s="70"/>
      <c r="AQ680" s="70"/>
      <c r="AR680" s="70"/>
      <c r="AS680" s="70"/>
    </row>
    <row r="686" spans="41:45" x14ac:dyDescent="0.2">
      <c r="AO686" s="70"/>
      <c r="AP686" s="70"/>
      <c r="AQ686" s="70"/>
      <c r="AR686" s="70"/>
      <c r="AS686" s="70"/>
    </row>
    <row r="692" spans="41:45" x14ac:dyDescent="0.2">
      <c r="AO692" s="70"/>
      <c r="AP692" s="70"/>
      <c r="AQ692" s="70"/>
      <c r="AR692" s="70"/>
      <c r="AS692" s="70"/>
    </row>
    <row r="698" spans="41:45" x14ac:dyDescent="0.2">
      <c r="AO698" s="70"/>
      <c r="AP698" s="70"/>
      <c r="AQ698" s="70"/>
      <c r="AR698" s="70"/>
      <c r="AS698" s="70"/>
    </row>
    <row r="704" spans="41:45" x14ac:dyDescent="0.2">
      <c r="AO704" s="70"/>
      <c r="AP704" s="70"/>
      <c r="AQ704" s="70"/>
      <c r="AR704" s="70"/>
      <c r="AS704" s="70"/>
    </row>
    <row r="710" spans="41:45" x14ac:dyDescent="0.2">
      <c r="AO710" s="70"/>
      <c r="AP710" s="70"/>
      <c r="AQ710" s="70"/>
      <c r="AR710" s="70"/>
      <c r="AS710" s="70"/>
    </row>
    <row r="716" spans="41:45" x14ac:dyDescent="0.2">
      <c r="AO716" s="70"/>
      <c r="AP716" s="70"/>
      <c r="AQ716" s="70"/>
      <c r="AR716" s="70"/>
      <c r="AS716" s="70"/>
    </row>
    <row r="722" spans="41:45" x14ac:dyDescent="0.2">
      <c r="AO722" s="70"/>
      <c r="AP722" s="70"/>
      <c r="AQ722" s="70"/>
      <c r="AR722" s="70"/>
      <c r="AS722" s="70"/>
    </row>
    <row r="728" spans="41:45" x14ac:dyDescent="0.2">
      <c r="AO728" s="70"/>
      <c r="AP728" s="70"/>
      <c r="AQ728" s="70"/>
      <c r="AR728" s="70"/>
      <c r="AS728" s="70"/>
    </row>
    <row r="734" spans="41:45" x14ac:dyDescent="0.2">
      <c r="AO734" s="70"/>
      <c r="AP734" s="70"/>
      <c r="AQ734" s="70"/>
      <c r="AR734" s="70"/>
      <c r="AS734" s="70"/>
    </row>
    <row r="740" spans="41:45" x14ac:dyDescent="0.2">
      <c r="AO740" s="70"/>
      <c r="AP740" s="70"/>
      <c r="AQ740" s="70"/>
      <c r="AR740" s="70"/>
      <c r="AS740" s="70"/>
    </row>
    <row r="746" spans="41:45" x14ac:dyDescent="0.2">
      <c r="AO746" s="70"/>
      <c r="AP746" s="70"/>
      <c r="AQ746" s="70"/>
      <c r="AR746" s="70"/>
      <c r="AS746" s="70"/>
    </row>
    <row r="752" spans="41:45" x14ac:dyDescent="0.2">
      <c r="AO752" s="70"/>
      <c r="AP752" s="70"/>
      <c r="AQ752" s="70"/>
      <c r="AR752" s="70"/>
      <c r="AS752" s="70"/>
    </row>
    <row r="758" spans="41:45" x14ac:dyDescent="0.2">
      <c r="AO758" s="70"/>
      <c r="AP758" s="70"/>
      <c r="AQ758" s="70"/>
      <c r="AR758" s="70"/>
      <c r="AS758" s="70"/>
    </row>
    <row r="764" spans="41:45" x14ac:dyDescent="0.2">
      <c r="AO764" s="70"/>
      <c r="AP764" s="70"/>
      <c r="AQ764" s="70"/>
      <c r="AR764" s="70"/>
      <c r="AS764" s="70"/>
    </row>
    <row r="770" spans="41:45" x14ac:dyDescent="0.2">
      <c r="AO770" s="70"/>
      <c r="AP770" s="70"/>
      <c r="AQ770" s="70"/>
      <c r="AR770" s="70"/>
      <c r="AS770" s="70"/>
    </row>
    <row r="776" spans="41:45" x14ac:dyDescent="0.2">
      <c r="AO776" s="70"/>
      <c r="AP776" s="70"/>
      <c r="AQ776" s="70"/>
      <c r="AR776" s="70"/>
      <c r="AS776" s="70"/>
    </row>
    <row r="782" spans="41:45" x14ac:dyDescent="0.2">
      <c r="AO782" s="70"/>
      <c r="AP782" s="70"/>
      <c r="AQ782" s="70"/>
      <c r="AR782" s="70"/>
      <c r="AS782" s="70"/>
    </row>
    <row r="788" spans="41:45" x14ac:dyDescent="0.2">
      <c r="AO788" s="70"/>
      <c r="AP788" s="70"/>
      <c r="AQ788" s="70"/>
      <c r="AR788" s="70"/>
      <c r="AS788" s="70"/>
    </row>
    <row r="794" spans="41:45" x14ac:dyDescent="0.2">
      <c r="AO794" s="70"/>
      <c r="AP794" s="70"/>
      <c r="AQ794" s="70"/>
      <c r="AR794" s="70"/>
      <c r="AS794" s="70"/>
    </row>
    <row r="800" spans="41:45" x14ac:dyDescent="0.2">
      <c r="AO800" s="70"/>
      <c r="AP800" s="70"/>
      <c r="AQ800" s="70"/>
      <c r="AR800" s="70"/>
      <c r="AS800" s="70"/>
    </row>
    <row r="806" spans="41:45" x14ac:dyDescent="0.2">
      <c r="AO806" s="70"/>
      <c r="AP806" s="70"/>
      <c r="AQ806" s="70"/>
      <c r="AR806" s="70"/>
      <c r="AS806" s="70"/>
    </row>
    <row r="812" spans="41:45" x14ac:dyDescent="0.2">
      <c r="AO812" s="70"/>
      <c r="AP812" s="70"/>
      <c r="AQ812" s="70"/>
      <c r="AR812" s="70"/>
      <c r="AS812" s="70"/>
    </row>
    <row r="818" spans="41:45" x14ac:dyDescent="0.2">
      <c r="AO818" s="70"/>
      <c r="AP818" s="70"/>
      <c r="AQ818" s="70"/>
      <c r="AR818" s="70"/>
      <c r="AS818" s="70"/>
    </row>
    <row r="824" spans="41:45" x14ac:dyDescent="0.2">
      <c r="AO824" s="70"/>
      <c r="AP824" s="70"/>
      <c r="AQ824" s="70"/>
      <c r="AR824" s="70"/>
      <c r="AS824" s="70"/>
    </row>
    <row r="830" spans="41:45" x14ac:dyDescent="0.2">
      <c r="AO830" s="70"/>
      <c r="AP830" s="70"/>
      <c r="AQ830" s="70"/>
      <c r="AR830" s="70"/>
      <c r="AS830" s="70"/>
    </row>
    <row r="836" spans="41:45" x14ac:dyDescent="0.2">
      <c r="AO836" s="70"/>
      <c r="AP836" s="70"/>
      <c r="AQ836" s="70"/>
      <c r="AR836" s="70"/>
      <c r="AS836" s="70"/>
    </row>
    <row r="842" spans="41:45" x14ac:dyDescent="0.2">
      <c r="AO842" s="70"/>
      <c r="AP842" s="70"/>
      <c r="AQ842" s="70"/>
      <c r="AR842" s="70"/>
      <c r="AS842" s="70"/>
    </row>
    <row r="848" spans="41:45" x14ac:dyDescent="0.2">
      <c r="AO848" s="70"/>
      <c r="AP848" s="70"/>
      <c r="AQ848" s="70"/>
      <c r="AR848" s="70"/>
      <c r="AS848" s="70"/>
    </row>
    <row r="854" spans="41:45" x14ac:dyDescent="0.2">
      <c r="AO854" s="70"/>
      <c r="AP854" s="70"/>
      <c r="AQ854" s="70"/>
      <c r="AR854" s="70"/>
      <c r="AS854" s="70"/>
    </row>
    <row r="860" spans="41:45" x14ac:dyDescent="0.2">
      <c r="AO860" s="70"/>
      <c r="AP860" s="70"/>
      <c r="AQ860" s="70"/>
      <c r="AR860" s="70"/>
      <c r="AS860" s="70"/>
    </row>
    <row r="866" spans="41:45" x14ac:dyDescent="0.2">
      <c r="AO866" s="70"/>
      <c r="AP866" s="70"/>
      <c r="AQ866" s="70"/>
      <c r="AR866" s="70"/>
      <c r="AS866" s="70"/>
    </row>
    <row r="872" spans="41:45" x14ac:dyDescent="0.2">
      <c r="AO872" s="70"/>
      <c r="AP872" s="70"/>
      <c r="AQ872" s="70"/>
      <c r="AR872" s="70"/>
      <c r="AS872" s="70"/>
    </row>
    <row r="878" spans="41:45" x14ac:dyDescent="0.2">
      <c r="AO878" s="70"/>
      <c r="AP878" s="70"/>
      <c r="AQ878" s="70"/>
      <c r="AR878" s="70"/>
      <c r="AS878" s="70"/>
    </row>
    <row r="884" spans="41:45" x14ac:dyDescent="0.2">
      <c r="AO884" s="70"/>
      <c r="AP884" s="70"/>
      <c r="AQ884" s="70"/>
      <c r="AR884" s="70"/>
      <c r="AS884" s="70"/>
    </row>
    <row r="890" spans="41:45" x14ac:dyDescent="0.2">
      <c r="AO890" s="70"/>
      <c r="AP890" s="70"/>
      <c r="AQ890" s="70"/>
      <c r="AR890" s="70"/>
      <c r="AS890" s="70"/>
    </row>
    <row r="896" spans="41:45" x14ac:dyDescent="0.2">
      <c r="AO896" s="70"/>
      <c r="AP896" s="70"/>
      <c r="AQ896" s="70"/>
      <c r="AR896" s="70"/>
      <c r="AS896" s="70"/>
    </row>
    <row r="902" spans="41:45" x14ac:dyDescent="0.2">
      <c r="AO902" s="70"/>
      <c r="AP902" s="70"/>
      <c r="AQ902" s="70"/>
      <c r="AR902" s="70"/>
      <c r="AS902" s="70"/>
    </row>
    <row r="908" spans="41:45" x14ac:dyDescent="0.2">
      <c r="AO908" s="70"/>
      <c r="AP908" s="70"/>
      <c r="AQ908" s="70"/>
      <c r="AR908" s="70"/>
      <c r="AS908" s="70"/>
    </row>
    <row r="914" spans="41:45" x14ac:dyDescent="0.2">
      <c r="AO914" s="70"/>
      <c r="AP914" s="70"/>
      <c r="AQ914" s="70"/>
      <c r="AR914" s="70"/>
      <c r="AS914" s="70"/>
    </row>
    <row r="920" spans="41:45" x14ac:dyDescent="0.2">
      <c r="AO920" s="70"/>
      <c r="AP920" s="70"/>
      <c r="AQ920" s="70"/>
      <c r="AR920" s="70"/>
      <c r="AS920" s="70"/>
    </row>
    <row r="926" spans="41:45" x14ac:dyDescent="0.2">
      <c r="AO926" s="70"/>
      <c r="AP926" s="70"/>
      <c r="AQ926" s="70"/>
      <c r="AR926" s="70"/>
      <c r="AS926" s="70"/>
    </row>
    <row r="932" spans="41:45" x14ac:dyDescent="0.2">
      <c r="AO932" s="70"/>
      <c r="AP932" s="70"/>
      <c r="AQ932" s="70"/>
      <c r="AR932" s="70"/>
      <c r="AS932" s="70"/>
    </row>
    <row r="938" spans="41:45" x14ac:dyDescent="0.2">
      <c r="AO938" s="70"/>
      <c r="AP938" s="70"/>
      <c r="AQ938" s="70"/>
      <c r="AR938" s="70"/>
      <c r="AS938" s="70"/>
    </row>
    <row r="944" spans="41:45" x14ac:dyDescent="0.2">
      <c r="AO944" s="70"/>
      <c r="AP944" s="70"/>
      <c r="AQ944" s="70"/>
      <c r="AR944" s="70"/>
      <c r="AS944" s="70"/>
    </row>
    <row r="950" spans="41:45" x14ac:dyDescent="0.2">
      <c r="AO950" s="70"/>
      <c r="AP950" s="70"/>
      <c r="AQ950" s="70"/>
      <c r="AR950" s="70"/>
      <c r="AS950" s="70"/>
    </row>
    <row r="956" spans="41:45" x14ac:dyDescent="0.2">
      <c r="AO956" s="70"/>
      <c r="AP956" s="70"/>
      <c r="AQ956" s="70"/>
      <c r="AR956" s="70"/>
      <c r="AS956" s="70"/>
    </row>
    <row r="962" spans="41:45" x14ac:dyDescent="0.2">
      <c r="AO962" s="70"/>
      <c r="AP962" s="70"/>
      <c r="AQ962" s="70"/>
      <c r="AR962" s="70"/>
      <c r="AS962" s="70"/>
    </row>
    <row r="968" spans="41:45" x14ac:dyDescent="0.2">
      <c r="AO968" s="70"/>
      <c r="AP968" s="70"/>
      <c r="AQ968" s="70"/>
      <c r="AR968" s="70"/>
      <c r="AS968" s="70"/>
    </row>
    <row r="974" spans="41:45" x14ac:dyDescent="0.2">
      <c r="AO974" s="70"/>
      <c r="AP974" s="70"/>
      <c r="AQ974" s="70"/>
      <c r="AR974" s="70"/>
      <c r="AS974" s="70"/>
    </row>
    <row r="980" spans="41:45" x14ac:dyDescent="0.2">
      <c r="AO980" s="70"/>
      <c r="AP980" s="70"/>
      <c r="AQ980" s="70"/>
      <c r="AR980" s="70"/>
      <c r="AS980" s="70"/>
    </row>
    <row r="986" spans="41:45" x14ac:dyDescent="0.2">
      <c r="AO986" s="70"/>
      <c r="AP986" s="70"/>
      <c r="AQ986" s="70"/>
      <c r="AR986" s="70"/>
      <c r="AS986" s="70"/>
    </row>
    <row r="992" spans="41:45" x14ac:dyDescent="0.2">
      <c r="AO992" s="70"/>
      <c r="AP992" s="70"/>
      <c r="AQ992" s="70"/>
      <c r="AR992" s="70"/>
      <c r="AS992" s="70"/>
    </row>
    <row r="998" spans="41:45" x14ac:dyDescent="0.2">
      <c r="AO998" s="70"/>
      <c r="AP998" s="70"/>
      <c r="AQ998" s="70"/>
      <c r="AR998" s="70"/>
      <c r="AS998" s="70"/>
    </row>
    <row r="1004" spans="41:45" x14ac:dyDescent="0.2">
      <c r="AO1004" s="70"/>
      <c r="AP1004" s="70"/>
      <c r="AQ1004" s="70"/>
      <c r="AR1004" s="70"/>
      <c r="AS1004" s="70"/>
    </row>
    <row r="1010" spans="41:45" x14ac:dyDescent="0.2">
      <c r="AO1010" s="70"/>
      <c r="AP1010" s="70"/>
      <c r="AQ1010" s="70"/>
      <c r="AR1010" s="70"/>
      <c r="AS1010" s="70"/>
    </row>
    <row r="1016" spans="41:45" x14ac:dyDescent="0.2">
      <c r="AO1016" s="70"/>
      <c r="AP1016" s="70"/>
      <c r="AQ1016" s="70"/>
      <c r="AR1016" s="70"/>
      <c r="AS1016" s="70"/>
    </row>
    <row r="1022" spans="41:45" x14ac:dyDescent="0.2">
      <c r="AO1022" s="70"/>
      <c r="AP1022" s="70"/>
      <c r="AQ1022" s="70"/>
      <c r="AR1022" s="70"/>
      <c r="AS1022" s="70"/>
    </row>
    <row r="1028" spans="41:45" x14ac:dyDescent="0.2">
      <c r="AO1028" s="70"/>
      <c r="AP1028" s="70"/>
      <c r="AQ1028" s="70"/>
      <c r="AR1028" s="70"/>
      <c r="AS1028" s="70"/>
    </row>
    <row r="1034" spans="41:45" x14ac:dyDescent="0.2">
      <c r="AO1034" s="70"/>
      <c r="AP1034" s="70"/>
      <c r="AQ1034" s="70"/>
      <c r="AR1034" s="70"/>
      <c r="AS1034" s="70"/>
    </row>
    <row r="1040" spans="41:45" x14ac:dyDescent="0.2">
      <c r="AO1040" s="70"/>
      <c r="AP1040" s="70"/>
      <c r="AQ1040" s="70"/>
      <c r="AR1040" s="70"/>
      <c r="AS1040" s="70"/>
    </row>
    <row r="1046" spans="41:45" x14ac:dyDescent="0.2">
      <c r="AO1046" s="70"/>
      <c r="AP1046" s="70"/>
      <c r="AQ1046" s="70"/>
      <c r="AR1046" s="70"/>
      <c r="AS1046" s="70"/>
    </row>
    <row r="1052" spans="41:45" x14ac:dyDescent="0.2">
      <c r="AO1052" s="70"/>
      <c r="AP1052" s="70"/>
      <c r="AQ1052" s="70"/>
      <c r="AR1052" s="70"/>
      <c r="AS1052" s="70"/>
    </row>
    <row r="1058" spans="41:45" x14ac:dyDescent="0.2">
      <c r="AO1058" s="70"/>
      <c r="AP1058" s="70"/>
      <c r="AQ1058" s="70"/>
      <c r="AR1058" s="70"/>
      <c r="AS1058" s="70"/>
    </row>
    <row r="1064" spans="41:45" x14ac:dyDescent="0.2">
      <c r="AO1064" s="70"/>
      <c r="AP1064" s="70"/>
      <c r="AQ1064" s="70"/>
      <c r="AR1064" s="70"/>
      <c r="AS1064" s="70"/>
    </row>
    <row r="1070" spans="41:45" x14ac:dyDescent="0.2">
      <c r="AO1070" s="70"/>
      <c r="AP1070" s="70"/>
      <c r="AQ1070" s="70"/>
      <c r="AR1070" s="70"/>
      <c r="AS1070" s="70"/>
    </row>
    <row r="1076" spans="41:45" x14ac:dyDescent="0.2">
      <c r="AO1076" s="70"/>
      <c r="AP1076" s="70"/>
      <c r="AQ1076" s="70"/>
      <c r="AR1076" s="70"/>
      <c r="AS1076" s="70"/>
    </row>
    <row r="1082" spans="41:45" x14ac:dyDescent="0.2">
      <c r="AO1082" s="70"/>
      <c r="AP1082" s="70"/>
      <c r="AQ1082" s="70"/>
      <c r="AR1082" s="70"/>
      <c r="AS1082" s="70"/>
    </row>
    <row r="1088" spans="41:45" x14ac:dyDescent="0.2">
      <c r="AO1088" s="70"/>
      <c r="AP1088" s="70"/>
      <c r="AQ1088" s="70"/>
      <c r="AR1088" s="70"/>
      <c r="AS1088" s="70"/>
    </row>
    <row r="1094" spans="41:45" x14ac:dyDescent="0.2">
      <c r="AO1094" s="70"/>
      <c r="AP1094" s="70"/>
      <c r="AQ1094" s="70"/>
      <c r="AR1094" s="70"/>
      <c r="AS1094" s="70"/>
    </row>
    <row r="1100" spans="41:45" x14ac:dyDescent="0.2">
      <c r="AO1100" s="70"/>
      <c r="AP1100" s="70"/>
      <c r="AQ1100" s="70"/>
      <c r="AR1100" s="70"/>
      <c r="AS1100" s="70"/>
    </row>
    <row r="1106" spans="41:45" x14ac:dyDescent="0.2">
      <c r="AO1106" s="70"/>
      <c r="AP1106" s="70"/>
      <c r="AQ1106" s="70"/>
      <c r="AR1106" s="70"/>
      <c r="AS1106" s="70"/>
    </row>
    <row r="1112" spans="41:45" x14ac:dyDescent="0.2">
      <c r="AO1112" s="70"/>
      <c r="AP1112" s="70"/>
      <c r="AQ1112" s="70"/>
      <c r="AR1112" s="70"/>
      <c r="AS1112" s="70"/>
    </row>
    <row r="1118" spans="41:45" x14ac:dyDescent="0.2">
      <c r="AO1118" s="70"/>
      <c r="AP1118" s="70"/>
      <c r="AQ1118" s="70"/>
      <c r="AR1118" s="70"/>
      <c r="AS1118" s="70"/>
    </row>
    <row r="1124" spans="41:228" x14ac:dyDescent="0.2">
      <c r="AO1124" s="70"/>
      <c r="AP1124" s="70"/>
      <c r="AQ1124" s="70"/>
      <c r="AR1124" s="70"/>
      <c r="AS1124" s="70"/>
    </row>
    <row r="1130" spans="41:228" x14ac:dyDescent="0.2">
      <c r="AO1130" s="70"/>
      <c r="AP1130" s="70"/>
      <c r="AQ1130" s="70"/>
      <c r="AR1130" s="70"/>
      <c r="AS1130" s="70"/>
    </row>
    <row r="1136" spans="41:228" ht="17" thickBot="1" x14ac:dyDescent="0.25">
      <c r="AO1136" s="70"/>
      <c r="AP1136" s="70"/>
      <c r="AQ1136" s="70"/>
      <c r="AR1136" s="70"/>
      <c r="AS1136" s="70"/>
      <c r="AT1136" s="70"/>
      <c r="AU1136" s="70"/>
      <c r="AV1136" s="69"/>
      <c r="AW1136" s="69"/>
      <c r="AX1136" s="69"/>
      <c r="AY1136" s="69"/>
      <c r="AZ1136" s="69"/>
      <c r="BA1136" s="69"/>
      <c r="BB1136" s="69"/>
      <c r="BC1136" s="69"/>
      <c r="BD1136" s="69"/>
      <c r="BE1136" s="69"/>
      <c r="BF1136" s="69"/>
      <c r="BG1136" s="69"/>
      <c r="BH1136" s="69"/>
      <c r="BI1136" s="69"/>
      <c r="BJ1136" s="69"/>
      <c r="BK1136" s="69"/>
      <c r="BL1136" s="69"/>
      <c r="BM1136" s="69"/>
      <c r="BN1136" s="69"/>
      <c r="BO1136" s="69"/>
      <c r="BP1136" s="69"/>
      <c r="BQ1136" s="69"/>
      <c r="BR1136" s="146"/>
      <c r="BW1136" s="69"/>
      <c r="BX1136" s="69"/>
      <c r="BY1136" s="69"/>
      <c r="BZ1136" s="69"/>
      <c r="CA1136" s="69"/>
      <c r="CB1136" s="69"/>
      <c r="CC1136" s="69"/>
      <c r="CD1136" s="69"/>
      <c r="CE1136" s="69"/>
      <c r="CF1136" s="69"/>
      <c r="CG1136" s="146"/>
      <c r="CM1136" s="69"/>
      <c r="CN1136" s="69"/>
      <c r="CO1136" s="69"/>
      <c r="CP1136" s="69"/>
      <c r="CQ1136" s="69"/>
      <c r="CR1136" s="69"/>
      <c r="CS1136" s="69"/>
      <c r="CT1136" s="69"/>
      <c r="CU1136" s="69"/>
      <c r="CV1136" s="69"/>
      <c r="CW1136" s="69"/>
      <c r="CX1136" s="69"/>
      <c r="CY1136" s="69"/>
      <c r="CZ1136" s="169"/>
      <c r="DA1136" s="69"/>
      <c r="DB1136" s="69"/>
      <c r="DC1136" s="69"/>
      <c r="DD1136" s="69"/>
      <c r="DE1136" s="69"/>
      <c r="DF1136" s="69"/>
      <c r="DG1136" s="69"/>
      <c r="DH1136" s="69"/>
      <c r="DI1136" s="69"/>
      <c r="DJ1136" s="69"/>
      <c r="DK1136" s="69"/>
      <c r="DL1136" s="69"/>
      <c r="DM1136" s="69"/>
      <c r="DN1136" s="69"/>
      <c r="DO1136" s="69"/>
      <c r="DP1136" s="69"/>
      <c r="DQ1136" s="69"/>
      <c r="DR1136" s="69"/>
      <c r="DS1136" s="69"/>
      <c r="DT1136" s="69"/>
      <c r="DU1136" s="69"/>
      <c r="DV1136" s="69"/>
      <c r="DW1136" s="69"/>
      <c r="DX1136" s="69"/>
      <c r="DY1136" s="69"/>
      <c r="DZ1136" s="69"/>
      <c r="EA1136" s="69"/>
      <c r="EB1136" s="69"/>
      <c r="EC1136" s="69"/>
      <c r="ED1136" s="69"/>
      <c r="EE1136" s="69"/>
      <c r="EF1136" s="69"/>
      <c r="EG1136" s="69"/>
      <c r="EH1136" s="69"/>
      <c r="EI1136" s="69"/>
      <c r="EJ1136" s="69"/>
      <c r="EK1136" s="69"/>
      <c r="EL1136" s="69"/>
      <c r="EM1136" s="69"/>
      <c r="EN1136" s="69"/>
      <c r="EO1136" s="69"/>
      <c r="EP1136" s="69"/>
      <c r="EQ1136" s="69"/>
      <c r="ER1136" s="69"/>
      <c r="ES1136" s="69"/>
      <c r="ET1136" s="69"/>
      <c r="EU1136" s="69"/>
      <c r="EV1136" s="69"/>
      <c r="EW1136" s="69"/>
      <c r="EX1136" s="69"/>
      <c r="EY1136" s="69"/>
      <c r="EZ1136" s="69"/>
      <c r="FA1136" s="69"/>
      <c r="FB1136" s="69"/>
      <c r="FC1136" s="69"/>
      <c r="FD1136" s="69"/>
      <c r="FE1136" s="69"/>
      <c r="FF1136" s="69"/>
      <c r="FG1136" s="69"/>
      <c r="FH1136" s="69"/>
      <c r="FI1136" s="69"/>
      <c r="FJ1136" s="69"/>
      <c r="FK1136" s="69"/>
      <c r="FL1136" s="69"/>
      <c r="FM1136" s="69"/>
      <c r="FN1136" s="69"/>
      <c r="FO1136" s="69"/>
      <c r="FP1136" s="69"/>
      <c r="FQ1136" s="69"/>
      <c r="FR1136" s="69"/>
      <c r="FS1136" s="69"/>
      <c r="FT1136" s="69"/>
      <c r="FU1136" s="69"/>
      <c r="FV1136" s="69"/>
      <c r="FW1136" s="69"/>
      <c r="FX1136" s="69"/>
      <c r="FY1136" s="69"/>
      <c r="FZ1136" s="69"/>
      <c r="GA1136" s="69"/>
      <c r="GB1136" s="69"/>
      <c r="GC1136" s="69"/>
      <c r="GD1136" s="69"/>
      <c r="GE1136" s="69"/>
      <c r="GF1136" s="69"/>
      <c r="GG1136" s="69"/>
      <c r="GH1136" s="69"/>
      <c r="GI1136" s="69"/>
      <c r="GJ1136" s="69"/>
      <c r="GK1136" s="69"/>
      <c r="GL1136" s="69"/>
      <c r="GM1136" s="69"/>
      <c r="GN1136" s="69"/>
      <c r="GO1136" s="69"/>
      <c r="GP1136" s="69"/>
      <c r="GQ1136" s="69"/>
      <c r="GR1136" s="69"/>
      <c r="GS1136" s="69"/>
      <c r="GT1136" s="69"/>
      <c r="GU1136" s="69"/>
      <c r="GV1136" s="69"/>
      <c r="GW1136" s="69"/>
      <c r="GX1136" s="69"/>
      <c r="GY1136" s="69"/>
      <c r="GZ1136" s="69"/>
      <c r="HA1136" s="69"/>
      <c r="HB1136" s="69"/>
      <c r="HC1136" s="69"/>
      <c r="HD1136" s="69"/>
      <c r="HE1136" s="69"/>
      <c r="HF1136" s="69"/>
      <c r="HG1136" s="69"/>
      <c r="HH1136" s="69"/>
      <c r="HI1136" s="69"/>
      <c r="HJ1136" s="69"/>
      <c r="HK1136" s="69"/>
      <c r="HL1136" s="69"/>
      <c r="HM1136" s="69"/>
      <c r="HN1136" s="69"/>
      <c r="HO1136" s="69"/>
      <c r="HP1136" s="69"/>
      <c r="HQ1136" s="69"/>
      <c r="HR1136" s="69"/>
      <c r="HS1136" s="69"/>
      <c r="HT1136" s="69"/>
    </row>
    <row r="1144" spans="41:47" x14ac:dyDescent="0.2">
      <c r="AO1144" s="67"/>
      <c r="AP1144" s="67"/>
      <c r="AQ1144" s="67"/>
      <c r="AR1144" s="67"/>
      <c r="AS1144" s="67"/>
      <c r="AT1144" s="67"/>
      <c r="AU1144" s="67"/>
    </row>
  </sheetData>
  <pageMargins left="0.7" right="0.7" top="0.75" bottom="0.75" header="0.3" footer="0.3"/>
  <pageSetup orientation="portrait" horizontalDpi="0" verticalDpi="0"/>
  <ignoredErrors>
    <ignoredError sqref="J9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C376-6601-4540-8CE3-93B31AC25EBD}">
  <dimension ref="A1:X77"/>
  <sheetViews>
    <sheetView topLeftCell="E3" zoomScale="86" zoomScaleNormal="86" workbookViewId="0">
      <selection activeCell="O17" sqref="O17"/>
    </sheetView>
  </sheetViews>
  <sheetFormatPr baseColWidth="10" defaultRowHeight="16" x14ac:dyDescent="0.2"/>
  <cols>
    <col min="1" max="1" width="24.33203125" customWidth="1"/>
    <col min="4" max="4" width="11" bestFit="1" customWidth="1"/>
    <col min="5" max="5" width="20" customWidth="1"/>
    <col min="6" max="7" width="11" bestFit="1" customWidth="1"/>
    <col min="13" max="13" width="11" bestFit="1" customWidth="1"/>
    <col min="15" max="15" width="16" customWidth="1"/>
    <col min="16" max="18" width="11" bestFit="1" customWidth="1"/>
    <col min="19" max="19" width="11.1640625" bestFit="1" customWidth="1"/>
    <col min="20" max="20" width="11" bestFit="1" customWidth="1"/>
    <col min="22" max="22" width="18.6640625" customWidth="1"/>
    <col min="23" max="24" width="11" bestFit="1" customWidth="1"/>
  </cols>
  <sheetData>
    <row r="1" spans="1:15" ht="51" x14ac:dyDescent="0.2">
      <c r="A1" s="4" t="s">
        <v>611</v>
      </c>
      <c r="B1" s="4" t="s">
        <v>627</v>
      </c>
      <c r="C1" s="4" t="s">
        <v>2</v>
      </c>
      <c r="D1" s="4" t="s">
        <v>626</v>
      </c>
      <c r="E1" s="58" t="s">
        <v>646</v>
      </c>
      <c r="F1" s="59" t="s">
        <v>638</v>
      </c>
      <c r="G1" s="59" t="s">
        <v>643</v>
      </c>
      <c r="H1" s="4"/>
      <c r="I1" s="4"/>
      <c r="J1" s="4"/>
      <c r="K1" s="4"/>
      <c r="L1" s="4" t="s">
        <v>627</v>
      </c>
      <c r="M1" s="4" t="s">
        <v>626</v>
      </c>
    </row>
    <row r="2" spans="1:15" x14ac:dyDescent="0.2">
      <c r="A2" t="s">
        <v>5</v>
      </c>
      <c r="B2">
        <v>15</v>
      </c>
      <c r="C2">
        <v>230</v>
      </c>
      <c r="D2">
        <v>49</v>
      </c>
      <c r="E2" s="60" t="s">
        <v>635</v>
      </c>
      <c r="F2" s="61">
        <f>AVERAGE(B2:B77)</f>
        <v>20.69736842105263</v>
      </c>
      <c r="G2" s="61">
        <f>STDEV(B2:B77)</f>
        <v>10.398743176419099</v>
      </c>
      <c r="H2" s="57"/>
      <c r="K2" s="3"/>
      <c r="L2">
        <v>15</v>
      </c>
      <c r="M2">
        <v>49</v>
      </c>
      <c r="O2" s="51" t="s">
        <v>630</v>
      </c>
    </row>
    <row r="3" spans="1:15" x14ac:dyDescent="0.2">
      <c r="A3" t="s">
        <v>6</v>
      </c>
      <c r="B3">
        <v>14</v>
      </c>
      <c r="C3">
        <v>233</v>
      </c>
      <c r="D3">
        <v>48</v>
      </c>
      <c r="E3" s="60" t="s">
        <v>636</v>
      </c>
      <c r="F3" s="61">
        <f>AVERAGE(C2:C77)</f>
        <v>227.67105263157896</v>
      </c>
      <c r="G3" s="61">
        <f>STDEV(C2:C77)</f>
        <v>20.922325019235466</v>
      </c>
      <c r="H3" s="53"/>
      <c r="L3">
        <v>14</v>
      </c>
      <c r="M3">
        <v>48</v>
      </c>
      <c r="O3" t="s">
        <v>648</v>
      </c>
    </row>
    <row r="4" spans="1:15" x14ac:dyDescent="0.2">
      <c r="A4" t="s">
        <v>7</v>
      </c>
      <c r="B4">
        <v>26</v>
      </c>
      <c r="C4">
        <v>215</v>
      </c>
      <c r="D4">
        <v>55</v>
      </c>
      <c r="E4" s="60" t="s">
        <v>637</v>
      </c>
      <c r="F4" s="61">
        <f>AVERAGE(D2:D77)</f>
        <v>45.75</v>
      </c>
      <c r="G4" s="61">
        <f>STDEV(D2:D77)</f>
        <v>15.227278154680173</v>
      </c>
      <c r="H4" s="53"/>
      <c r="L4">
        <v>26</v>
      </c>
      <c r="M4">
        <v>55</v>
      </c>
      <c r="O4" t="s">
        <v>631</v>
      </c>
    </row>
    <row r="5" spans="1:15" x14ac:dyDescent="0.2">
      <c r="A5" t="s">
        <v>8</v>
      </c>
      <c r="B5">
        <v>11</v>
      </c>
      <c r="C5">
        <v>249</v>
      </c>
      <c r="D5">
        <v>36</v>
      </c>
      <c r="L5">
        <v>11</v>
      </c>
      <c r="M5">
        <v>36</v>
      </c>
    </row>
    <row r="6" spans="1:15" x14ac:dyDescent="0.2">
      <c r="A6" t="s">
        <v>9</v>
      </c>
      <c r="B6">
        <v>28</v>
      </c>
      <c r="C6">
        <v>219</v>
      </c>
      <c r="D6">
        <v>49</v>
      </c>
      <c r="L6">
        <v>28</v>
      </c>
      <c r="M6">
        <v>49</v>
      </c>
      <c r="O6" s="51" t="s">
        <v>632</v>
      </c>
    </row>
    <row r="7" spans="1:15" x14ac:dyDescent="0.2">
      <c r="A7" t="s">
        <v>10</v>
      </c>
      <c r="B7">
        <v>13</v>
      </c>
      <c r="C7">
        <v>216</v>
      </c>
      <c r="D7">
        <v>69</v>
      </c>
      <c r="L7">
        <v>13</v>
      </c>
      <c r="M7">
        <v>69</v>
      </c>
      <c r="O7" t="s">
        <v>639</v>
      </c>
    </row>
    <row r="8" spans="1:15" x14ac:dyDescent="0.2">
      <c r="A8" t="s">
        <v>11</v>
      </c>
      <c r="B8">
        <v>24</v>
      </c>
      <c r="C8">
        <v>237</v>
      </c>
      <c r="D8">
        <v>34</v>
      </c>
      <c r="L8">
        <v>24</v>
      </c>
      <c r="M8">
        <v>34</v>
      </c>
      <c r="O8" t="s">
        <v>885</v>
      </c>
    </row>
    <row r="9" spans="1:15" x14ac:dyDescent="0.2">
      <c r="A9" t="s">
        <v>12</v>
      </c>
      <c r="B9">
        <v>11</v>
      </c>
      <c r="C9">
        <v>119</v>
      </c>
      <c r="D9">
        <v>131</v>
      </c>
      <c r="L9">
        <v>11</v>
      </c>
      <c r="M9">
        <v>131</v>
      </c>
      <c r="O9" t="s">
        <v>633</v>
      </c>
    </row>
    <row r="10" spans="1:15" x14ac:dyDescent="0.2">
      <c r="A10" t="s">
        <v>13</v>
      </c>
      <c r="B10">
        <v>29</v>
      </c>
      <c r="C10">
        <v>235</v>
      </c>
      <c r="D10">
        <v>31</v>
      </c>
      <c r="L10">
        <v>29</v>
      </c>
      <c r="M10">
        <v>31</v>
      </c>
      <c r="O10" t="s">
        <v>712</v>
      </c>
    </row>
    <row r="11" spans="1:15" x14ac:dyDescent="0.2">
      <c r="A11" t="s">
        <v>14</v>
      </c>
      <c r="B11">
        <v>18</v>
      </c>
      <c r="C11">
        <v>236</v>
      </c>
      <c r="D11">
        <v>40</v>
      </c>
      <c r="L11">
        <v>18</v>
      </c>
      <c r="M11">
        <v>40</v>
      </c>
      <c r="O11" t="s">
        <v>738</v>
      </c>
    </row>
    <row r="12" spans="1:15" x14ac:dyDescent="0.2">
      <c r="A12" t="s">
        <v>15</v>
      </c>
      <c r="B12">
        <v>17</v>
      </c>
      <c r="C12">
        <v>222</v>
      </c>
      <c r="D12">
        <v>43</v>
      </c>
      <c r="L12">
        <v>17</v>
      </c>
      <c r="M12">
        <v>43</v>
      </c>
    </row>
    <row r="13" spans="1:15" x14ac:dyDescent="0.2">
      <c r="A13" t="s">
        <v>16</v>
      </c>
      <c r="B13">
        <v>22</v>
      </c>
      <c r="C13">
        <v>242</v>
      </c>
      <c r="D13">
        <v>32</v>
      </c>
      <c r="L13">
        <v>22</v>
      </c>
      <c r="M13">
        <v>32</v>
      </c>
      <c r="O13" s="51" t="s">
        <v>634</v>
      </c>
    </row>
    <row r="14" spans="1:15" x14ac:dyDescent="0.2">
      <c r="A14" t="s">
        <v>17</v>
      </c>
      <c r="B14">
        <v>24</v>
      </c>
      <c r="C14">
        <v>240</v>
      </c>
      <c r="D14">
        <v>32</v>
      </c>
      <c r="L14">
        <v>24</v>
      </c>
      <c r="M14">
        <v>32</v>
      </c>
      <c r="O14" t="s">
        <v>737</v>
      </c>
    </row>
    <row r="15" spans="1:15" x14ac:dyDescent="0.2">
      <c r="A15" t="s">
        <v>18</v>
      </c>
      <c r="B15">
        <v>18</v>
      </c>
      <c r="C15">
        <v>201</v>
      </c>
      <c r="D15">
        <v>74</v>
      </c>
      <c r="L15">
        <v>18</v>
      </c>
      <c r="M15">
        <v>74</v>
      </c>
      <c r="O15" t="s">
        <v>893</v>
      </c>
    </row>
    <row r="16" spans="1:15" x14ac:dyDescent="0.2">
      <c r="A16" t="s">
        <v>19</v>
      </c>
      <c r="B16">
        <v>16</v>
      </c>
      <c r="C16">
        <v>238</v>
      </c>
      <c r="D16">
        <v>40</v>
      </c>
      <c r="L16">
        <v>16</v>
      </c>
      <c r="M16">
        <v>40</v>
      </c>
      <c r="O16" t="s">
        <v>942</v>
      </c>
    </row>
    <row r="17" spans="1:24" x14ac:dyDescent="0.2">
      <c r="A17" t="s">
        <v>20</v>
      </c>
      <c r="B17">
        <v>30</v>
      </c>
      <c r="C17">
        <v>200</v>
      </c>
      <c r="D17">
        <v>66</v>
      </c>
      <c r="L17">
        <v>30</v>
      </c>
      <c r="M17">
        <v>66</v>
      </c>
    </row>
    <row r="18" spans="1:24" x14ac:dyDescent="0.2">
      <c r="A18" t="s">
        <v>21</v>
      </c>
      <c r="B18">
        <v>32</v>
      </c>
      <c r="C18">
        <v>198</v>
      </c>
      <c r="D18">
        <v>64</v>
      </c>
      <c r="L18">
        <v>32</v>
      </c>
      <c r="M18">
        <v>64</v>
      </c>
      <c r="O18" s="51" t="s">
        <v>629</v>
      </c>
    </row>
    <row r="19" spans="1:24" x14ac:dyDescent="0.2">
      <c r="A19" t="s">
        <v>22</v>
      </c>
      <c r="B19">
        <v>14</v>
      </c>
      <c r="C19">
        <v>228</v>
      </c>
      <c r="D19">
        <v>36</v>
      </c>
      <c r="L19">
        <v>14</v>
      </c>
      <c r="M19">
        <v>36</v>
      </c>
      <c r="O19" t="s">
        <v>649</v>
      </c>
    </row>
    <row r="20" spans="1:24" x14ac:dyDescent="0.2">
      <c r="A20" t="s">
        <v>23</v>
      </c>
      <c r="B20">
        <v>15</v>
      </c>
      <c r="C20">
        <v>239</v>
      </c>
      <c r="D20">
        <v>39</v>
      </c>
      <c r="L20">
        <v>15</v>
      </c>
      <c r="M20">
        <v>39</v>
      </c>
      <c r="O20" t="s">
        <v>871</v>
      </c>
    </row>
    <row r="21" spans="1:24" x14ac:dyDescent="0.2">
      <c r="A21" t="s">
        <v>25</v>
      </c>
      <c r="B21">
        <v>12</v>
      </c>
      <c r="C21">
        <v>237</v>
      </c>
      <c r="D21">
        <v>47</v>
      </c>
      <c r="L21">
        <v>12</v>
      </c>
      <c r="M21">
        <v>47</v>
      </c>
      <c r="W21" s="67"/>
      <c r="X21" s="67"/>
    </row>
    <row r="22" spans="1:24" x14ac:dyDescent="0.2">
      <c r="A22" t="s">
        <v>26</v>
      </c>
      <c r="B22">
        <v>15</v>
      </c>
      <c r="C22">
        <v>242</v>
      </c>
      <c r="D22">
        <v>37</v>
      </c>
      <c r="L22">
        <v>15</v>
      </c>
      <c r="M22">
        <v>37</v>
      </c>
      <c r="O22" s="68" t="s">
        <v>698</v>
      </c>
      <c r="P22" s="68"/>
      <c r="Q22" s="68"/>
    </row>
    <row r="23" spans="1:24" ht="17" thickBot="1" x14ac:dyDescent="0.25">
      <c r="A23" t="s">
        <v>28</v>
      </c>
      <c r="B23">
        <v>20</v>
      </c>
      <c r="C23">
        <v>238</v>
      </c>
      <c r="D23">
        <v>37</v>
      </c>
      <c r="L23">
        <v>20</v>
      </c>
      <c r="M23">
        <v>37</v>
      </c>
    </row>
    <row r="24" spans="1:24" ht="51" x14ac:dyDescent="0.2">
      <c r="A24" t="s">
        <v>29</v>
      </c>
      <c r="B24">
        <v>14</v>
      </c>
      <c r="C24">
        <v>244</v>
      </c>
      <c r="D24">
        <v>38</v>
      </c>
      <c r="L24">
        <v>14</v>
      </c>
      <c r="M24">
        <v>38</v>
      </c>
      <c r="O24" s="8"/>
      <c r="P24" s="150" t="s">
        <v>627</v>
      </c>
      <c r="Q24" s="150" t="s">
        <v>626</v>
      </c>
      <c r="R24" s="67"/>
      <c r="T24" s="67"/>
      <c r="U24" s="67"/>
      <c r="V24" s="67"/>
    </row>
    <row r="25" spans="1:24" x14ac:dyDescent="0.2">
      <c r="A25" t="s">
        <v>30</v>
      </c>
      <c r="B25">
        <v>37</v>
      </c>
      <c r="C25">
        <v>222</v>
      </c>
      <c r="D25">
        <v>36</v>
      </c>
      <c r="L25">
        <v>37</v>
      </c>
      <c r="M25">
        <v>36</v>
      </c>
      <c r="O25" t="s">
        <v>218</v>
      </c>
      <c r="P25">
        <v>20.69736842105263</v>
      </c>
      <c r="Q25">
        <v>45.75</v>
      </c>
    </row>
    <row r="26" spans="1:24" x14ac:dyDescent="0.2">
      <c r="A26" t="s">
        <v>31</v>
      </c>
      <c r="B26">
        <v>15</v>
      </c>
      <c r="C26">
        <v>238</v>
      </c>
      <c r="D26">
        <v>43</v>
      </c>
      <c r="L26">
        <v>15</v>
      </c>
      <c r="M26">
        <v>43</v>
      </c>
      <c r="O26" t="s">
        <v>208</v>
      </c>
      <c r="P26">
        <v>108.1338596491228</v>
      </c>
      <c r="Q26">
        <v>231.87</v>
      </c>
    </row>
    <row r="27" spans="1:24" x14ac:dyDescent="0.2">
      <c r="A27" t="s">
        <v>32</v>
      </c>
      <c r="B27">
        <v>21</v>
      </c>
      <c r="C27">
        <v>227</v>
      </c>
      <c r="D27">
        <v>48</v>
      </c>
      <c r="L27">
        <v>21</v>
      </c>
      <c r="M27">
        <v>48</v>
      </c>
      <c r="O27" t="s">
        <v>219</v>
      </c>
      <c r="P27">
        <v>76</v>
      </c>
      <c r="Q27">
        <v>76</v>
      </c>
    </row>
    <row r="28" spans="1:24" x14ac:dyDescent="0.2">
      <c r="A28" t="s">
        <v>34</v>
      </c>
      <c r="B28">
        <v>17</v>
      </c>
      <c r="C28">
        <v>236</v>
      </c>
      <c r="D28">
        <v>42</v>
      </c>
      <c r="L28">
        <v>17</v>
      </c>
      <c r="M28">
        <v>42</v>
      </c>
      <c r="O28" t="s">
        <v>212</v>
      </c>
      <c r="P28">
        <v>75</v>
      </c>
      <c r="Q28">
        <v>75</v>
      </c>
    </row>
    <row r="29" spans="1:24" x14ac:dyDescent="0.2">
      <c r="A29" t="s">
        <v>35</v>
      </c>
      <c r="B29">
        <v>41</v>
      </c>
      <c r="C29">
        <v>183</v>
      </c>
      <c r="D29">
        <v>70</v>
      </c>
      <c r="L29">
        <v>41</v>
      </c>
      <c r="M29">
        <v>70</v>
      </c>
      <c r="O29" t="s">
        <v>214</v>
      </c>
      <c r="P29">
        <v>0.46635554254160866</v>
      </c>
    </row>
    <row r="30" spans="1:24" x14ac:dyDescent="0.2">
      <c r="A30" t="s">
        <v>36</v>
      </c>
      <c r="B30">
        <v>18</v>
      </c>
      <c r="C30">
        <v>229</v>
      </c>
      <c r="D30">
        <v>47</v>
      </c>
      <c r="L30">
        <v>18</v>
      </c>
      <c r="M30">
        <v>47</v>
      </c>
      <c r="O30" t="s">
        <v>699</v>
      </c>
      <c r="P30">
        <v>5.698893432400931E-4</v>
      </c>
      <c r="R30" s="67"/>
      <c r="S30" s="67"/>
    </row>
    <row r="31" spans="1:24" ht="17" thickBot="1" x14ac:dyDescent="0.25">
      <c r="A31" t="s">
        <v>37</v>
      </c>
      <c r="B31">
        <v>43</v>
      </c>
      <c r="C31">
        <v>191</v>
      </c>
      <c r="D31">
        <v>60</v>
      </c>
      <c r="L31">
        <v>43</v>
      </c>
      <c r="M31">
        <v>60</v>
      </c>
      <c r="O31" s="7" t="s">
        <v>700</v>
      </c>
      <c r="P31" s="7">
        <v>0.68230295991434708</v>
      </c>
      <c r="Q31" s="7"/>
    </row>
    <row r="32" spans="1:24" x14ac:dyDescent="0.2">
      <c r="A32" t="s">
        <v>38</v>
      </c>
      <c r="B32">
        <v>44</v>
      </c>
      <c r="C32">
        <v>204</v>
      </c>
      <c r="D32">
        <v>47</v>
      </c>
      <c r="L32">
        <v>44</v>
      </c>
      <c r="M32">
        <v>47</v>
      </c>
    </row>
    <row r="33" spans="1:17" x14ac:dyDescent="0.2">
      <c r="A33" t="s">
        <v>39</v>
      </c>
      <c r="B33">
        <v>20</v>
      </c>
      <c r="C33">
        <v>205</v>
      </c>
      <c r="D33">
        <v>66</v>
      </c>
      <c r="L33">
        <v>20</v>
      </c>
      <c r="M33">
        <v>66</v>
      </c>
    </row>
    <row r="34" spans="1:17" x14ac:dyDescent="0.2">
      <c r="A34" t="s">
        <v>40</v>
      </c>
      <c r="B34">
        <v>15</v>
      </c>
      <c r="C34">
        <v>230</v>
      </c>
      <c r="D34">
        <v>49</v>
      </c>
      <c r="L34">
        <v>15</v>
      </c>
      <c r="M34">
        <v>49</v>
      </c>
      <c r="O34" s="68" t="s">
        <v>757</v>
      </c>
      <c r="P34" s="68"/>
      <c r="Q34" s="68"/>
    </row>
    <row r="35" spans="1:17" ht="17" thickBot="1" x14ac:dyDescent="0.25">
      <c r="A35" t="s">
        <v>41</v>
      </c>
      <c r="B35">
        <v>37</v>
      </c>
      <c r="C35">
        <v>213</v>
      </c>
      <c r="D35">
        <v>45</v>
      </c>
      <c r="L35">
        <v>37</v>
      </c>
      <c r="M35">
        <v>45</v>
      </c>
    </row>
    <row r="36" spans="1:17" x14ac:dyDescent="0.2">
      <c r="A36" t="s">
        <v>42</v>
      </c>
      <c r="B36">
        <v>14</v>
      </c>
      <c r="C36">
        <v>235</v>
      </c>
      <c r="D36">
        <v>47</v>
      </c>
      <c r="L36">
        <v>14</v>
      </c>
      <c r="M36">
        <v>47</v>
      </c>
      <c r="O36" s="8"/>
      <c r="P36" s="8" t="s">
        <v>627</v>
      </c>
      <c r="Q36" s="8" t="s">
        <v>626</v>
      </c>
    </row>
    <row r="37" spans="1:17" x14ac:dyDescent="0.2">
      <c r="A37" t="s">
        <v>43</v>
      </c>
      <c r="B37">
        <v>40</v>
      </c>
      <c r="C37">
        <v>193</v>
      </c>
      <c r="D37">
        <v>61</v>
      </c>
      <c r="L37">
        <v>40</v>
      </c>
      <c r="M37">
        <v>61</v>
      </c>
      <c r="O37" t="s">
        <v>218</v>
      </c>
      <c r="P37">
        <v>20.69736842105263</v>
      </c>
      <c r="Q37">
        <v>45.75</v>
      </c>
    </row>
    <row r="38" spans="1:17" x14ac:dyDescent="0.2">
      <c r="A38" t="s">
        <v>44</v>
      </c>
      <c r="B38">
        <v>14</v>
      </c>
      <c r="C38">
        <v>230</v>
      </c>
      <c r="D38">
        <v>48</v>
      </c>
      <c r="L38">
        <v>14</v>
      </c>
      <c r="M38">
        <v>48</v>
      </c>
      <c r="O38" t="s">
        <v>208</v>
      </c>
      <c r="P38">
        <v>108.1338596491228</v>
      </c>
      <c r="Q38">
        <v>231.87</v>
      </c>
    </row>
    <row r="39" spans="1:17" x14ac:dyDescent="0.2">
      <c r="A39" t="s">
        <v>45</v>
      </c>
      <c r="B39">
        <v>16</v>
      </c>
      <c r="C39">
        <v>240</v>
      </c>
      <c r="D39">
        <v>40</v>
      </c>
      <c r="L39">
        <v>16</v>
      </c>
      <c r="M39">
        <v>40</v>
      </c>
      <c r="O39" t="s">
        <v>219</v>
      </c>
      <c r="P39">
        <v>76</v>
      </c>
      <c r="Q39">
        <v>76</v>
      </c>
    </row>
    <row r="40" spans="1:17" x14ac:dyDescent="0.2">
      <c r="A40" t="s">
        <v>46</v>
      </c>
      <c r="B40">
        <v>12</v>
      </c>
      <c r="C40">
        <v>241</v>
      </c>
      <c r="D40">
        <v>42</v>
      </c>
      <c r="L40">
        <v>12</v>
      </c>
      <c r="M40">
        <v>42</v>
      </c>
      <c r="O40" t="s">
        <v>758</v>
      </c>
      <c r="P40">
        <v>2.0735372538369684E-2</v>
      </c>
    </row>
    <row r="41" spans="1:17" x14ac:dyDescent="0.2">
      <c r="A41" t="s">
        <v>48</v>
      </c>
      <c r="B41">
        <v>9</v>
      </c>
      <c r="C41">
        <v>214</v>
      </c>
      <c r="D41">
        <v>72</v>
      </c>
      <c r="L41">
        <v>9</v>
      </c>
      <c r="M41">
        <v>72</v>
      </c>
      <c r="O41" t="s">
        <v>226</v>
      </c>
      <c r="P41">
        <v>0</v>
      </c>
    </row>
    <row r="42" spans="1:17" x14ac:dyDescent="0.2">
      <c r="A42" t="s">
        <v>49</v>
      </c>
      <c r="B42">
        <v>20</v>
      </c>
      <c r="C42">
        <v>225</v>
      </c>
      <c r="D42">
        <v>46</v>
      </c>
      <c r="L42">
        <v>20</v>
      </c>
      <c r="M42">
        <v>46</v>
      </c>
      <c r="O42" t="s">
        <v>212</v>
      </c>
      <c r="P42">
        <v>75</v>
      </c>
    </row>
    <row r="43" spans="1:17" x14ac:dyDescent="0.2">
      <c r="A43" t="s">
        <v>50</v>
      </c>
      <c r="B43">
        <v>61</v>
      </c>
      <c r="C43">
        <v>195</v>
      </c>
      <c r="D43">
        <v>40</v>
      </c>
      <c r="L43">
        <v>61</v>
      </c>
      <c r="M43">
        <v>40</v>
      </c>
      <c r="O43" t="s">
        <v>227</v>
      </c>
      <c r="P43">
        <v>-11.960604429663265</v>
      </c>
    </row>
    <row r="44" spans="1:17" x14ac:dyDescent="0.2">
      <c r="A44" t="s">
        <v>51</v>
      </c>
      <c r="B44">
        <v>9</v>
      </c>
      <c r="C44">
        <v>218</v>
      </c>
      <c r="D44">
        <v>69</v>
      </c>
      <c r="L44">
        <v>9</v>
      </c>
      <c r="M44">
        <v>69</v>
      </c>
      <c r="O44" t="s">
        <v>228</v>
      </c>
      <c r="P44">
        <v>2.3390774179633773E-19</v>
      </c>
    </row>
    <row r="45" spans="1:17" x14ac:dyDescent="0.2">
      <c r="A45" t="s">
        <v>52</v>
      </c>
      <c r="B45">
        <v>36</v>
      </c>
      <c r="C45">
        <v>205</v>
      </c>
      <c r="D45">
        <v>54</v>
      </c>
      <c r="L45">
        <v>36</v>
      </c>
      <c r="M45">
        <v>54</v>
      </c>
      <c r="O45" t="s">
        <v>229</v>
      </c>
      <c r="P45">
        <v>1.6654253733225626</v>
      </c>
    </row>
    <row r="46" spans="1:17" x14ac:dyDescent="0.2">
      <c r="A46" t="s">
        <v>53</v>
      </c>
      <c r="B46">
        <v>7</v>
      </c>
      <c r="C46">
        <v>238</v>
      </c>
      <c r="D46">
        <v>50</v>
      </c>
      <c r="L46">
        <v>7</v>
      </c>
      <c r="M46">
        <v>50</v>
      </c>
      <c r="O46" s="28" t="s">
        <v>230</v>
      </c>
      <c r="P46" s="28">
        <v>4.6781548359267546E-19</v>
      </c>
    </row>
    <row r="47" spans="1:17" ht="17" thickBot="1" x14ac:dyDescent="0.25">
      <c r="A47" t="s">
        <v>54</v>
      </c>
      <c r="B47">
        <v>11</v>
      </c>
      <c r="C47">
        <v>238</v>
      </c>
      <c r="D47">
        <v>47</v>
      </c>
      <c r="L47">
        <v>11</v>
      </c>
      <c r="M47">
        <v>47</v>
      </c>
      <c r="O47" s="7" t="s">
        <v>231</v>
      </c>
      <c r="P47" s="7">
        <v>1.9921021540022406</v>
      </c>
      <c r="Q47" s="7"/>
    </row>
    <row r="48" spans="1:17" x14ac:dyDescent="0.2">
      <c r="A48" t="s">
        <v>55</v>
      </c>
      <c r="B48">
        <v>19</v>
      </c>
      <c r="C48">
        <v>244</v>
      </c>
      <c r="D48">
        <v>33</v>
      </c>
      <c r="L48">
        <v>19</v>
      </c>
      <c r="M48">
        <v>33</v>
      </c>
    </row>
    <row r="49" spans="1:13" x14ac:dyDescent="0.2">
      <c r="A49" t="s">
        <v>56</v>
      </c>
      <c r="B49">
        <v>18</v>
      </c>
      <c r="C49">
        <v>246</v>
      </c>
      <c r="D49">
        <v>32</v>
      </c>
      <c r="L49">
        <v>18</v>
      </c>
      <c r="M49">
        <v>32</v>
      </c>
    </row>
    <row r="50" spans="1:13" x14ac:dyDescent="0.2">
      <c r="A50" t="s">
        <v>57</v>
      </c>
      <c r="B50">
        <v>38</v>
      </c>
      <c r="C50">
        <v>220</v>
      </c>
      <c r="D50">
        <v>35</v>
      </c>
      <c r="L50">
        <v>38</v>
      </c>
      <c r="M50">
        <v>35</v>
      </c>
    </row>
    <row r="51" spans="1:13" x14ac:dyDescent="0.2">
      <c r="A51" t="s">
        <v>58</v>
      </c>
      <c r="B51">
        <v>41</v>
      </c>
      <c r="C51">
        <v>202</v>
      </c>
      <c r="D51">
        <v>50</v>
      </c>
      <c r="L51">
        <v>41</v>
      </c>
      <c r="M51">
        <v>50</v>
      </c>
    </row>
    <row r="52" spans="1:13" x14ac:dyDescent="0.2">
      <c r="A52" t="s">
        <v>59</v>
      </c>
      <c r="B52">
        <v>15</v>
      </c>
      <c r="C52">
        <v>246</v>
      </c>
      <c r="D52">
        <v>34</v>
      </c>
      <c r="L52">
        <v>15</v>
      </c>
      <c r="M52">
        <v>34</v>
      </c>
    </row>
    <row r="53" spans="1:13" x14ac:dyDescent="0.2">
      <c r="A53" t="s">
        <v>60</v>
      </c>
      <c r="B53">
        <v>21</v>
      </c>
      <c r="C53">
        <v>239</v>
      </c>
      <c r="D53">
        <v>35</v>
      </c>
      <c r="L53">
        <v>21</v>
      </c>
      <c r="M53">
        <v>35</v>
      </c>
    </row>
    <row r="54" spans="1:13" x14ac:dyDescent="0.2">
      <c r="A54" t="s">
        <v>61</v>
      </c>
      <c r="B54">
        <v>12</v>
      </c>
      <c r="C54">
        <v>247</v>
      </c>
      <c r="D54">
        <v>37</v>
      </c>
      <c r="L54">
        <v>12</v>
      </c>
      <c r="M54">
        <v>37</v>
      </c>
    </row>
    <row r="55" spans="1:13" x14ac:dyDescent="0.2">
      <c r="A55" t="s">
        <v>62</v>
      </c>
      <c r="B55">
        <v>25</v>
      </c>
      <c r="C55">
        <v>240</v>
      </c>
      <c r="D55">
        <v>31</v>
      </c>
      <c r="L55">
        <v>25</v>
      </c>
      <c r="M55">
        <v>31</v>
      </c>
    </row>
    <row r="56" spans="1:13" x14ac:dyDescent="0.2">
      <c r="A56" t="s">
        <v>63</v>
      </c>
      <c r="B56">
        <v>12</v>
      </c>
      <c r="C56">
        <v>223</v>
      </c>
      <c r="D56">
        <v>59</v>
      </c>
      <c r="L56">
        <v>12</v>
      </c>
      <c r="M56">
        <v>59</v>
      </c>
    </row>
    <row r="57" spans="1:13" x14ac:dyDescent="0.2">
      <c r="A57" t="s">
        <v>64</v>
      </c>
      <c r="B57">
        <v>41</v>
      </c>
      <c r="C57">
        <v>222</v>
      </c>
      <c r="D57">
        <v>33</v>
      </c>
      <c r="L57">
        <v>41</v>
      </c>
      <c r="M57">
        <v>33</v>
      </c>
    </row>
    <row r="58" spans="1:13" x14ac:dyDescent="0.2">
      <c r="A58" t="s">
        <v>65</v>
      </c>
      <c r="B58">
        <v>16</v>
      </c>
      <c r="C58">
        <v>243</v>
      </c>
      <c r="D58">
        <v>36</v>
      </c>
      <c r="L58">
        <v>16</v>
      </c>
      <c r="M58">
        <v>36</v>
      </c>
    </row>
    <row r="59" spans="1:13" x14ac:dyDescent="0.2">
      <c r="A59" t="s">
        <v>66</v>
      </c>
      <c r="B59">
        <v>16</v>
      </c>
      <c r="C59">
        <v>241</v>
      </c>
      <c r="D59">
        <v>38</v>
      </c>
      <c r="L59">
        <v>16</v>
      </c>
      <c r="M59">
        <v>38</v>
      </c>
    </row>
    <row r="60" spans="1:13" x14ac:dyDescent="0.2">
      <c r="A60" t="s">
        <v>68</v>
      </c>
      <c r="B60">
        <v>12</v>
      </c>
      <c r="C60">
        <v>250</v>
      </c>
      <c r="D60">
        <v>34</v>
      </c>
      <c r="L60">
        <v>12</v>
      </c>
      <c r="M60">
        <v>34</v>
      </c>
    </row>
    <row r="61" spans="1:13" x14ac:dyDescent="0.2">
      <c r="A61" t="s">
        <v>69</v>
      </c>
      <c r="B61">
        <v>13</v>
      </c>
      <c r="C61">
        <v>250</v>
      </c>
      <c r="D61">
        <v>32</v>
      </c>
      <c r="L61">
        <v>13</v>
      </c>
      <c r="M61">
        <v>32</v>
      </c>
    </row>
    <row r="62" spans="1:13" x14ac:dyDescent="0.2">
      <c r="A62" t="s">
        <v>70</v>
      </c>
      <c r="B62">
        <v>13</v>
      </c>
      <c r="C62">
        <v>242</v>
      </c>
      <c r="D62">
        <v>41</v>
      </c>
      <c r="L62">
        <v>13</v>
      </c>
      <c r="M62">
        <v>41</v>
      </c>
    </row>
    <row r="63" spans="1:13" x14ac:dyDescent="0.2">
      <c r="A63" t="s">
        <v>71</v>
      </c>
      <c r="B63">
        <v>12</v>
      </c>
      <c r="C63">
        <v>239</v>
      </c>
      <c r="D63">
        <v>45</v>
      </c>
      <c r="L63">
        <v>12</v>
      </c>
      <c r="M63">
        <v>45</v>
      </c>
    </row>
    <row r="64" spans="1:13" x14ac:dyDescent="0.2">
      <c r="A64" t="s">
        <v>72</v>
      </c>
      <c r="B64">
        <v>23</v>
      </c>
      <c r="C64">
        <v>227</v>
      </c>
      <c r="D64">
        <v>44</v>
      </c>
      <c r="L64">
        <v>23</v>
      </c>
      <c r="M64">
        <v>44</v>
      </c>
    </row>
    <row r="65" spans="1:13" x14ac:dyDescent="0.2">
      <c r="A65" t="s">
        <v>73</v>
      </c>
      <c r="B65">
        <v>14</v>
      </c>
      <c r="C65">
        <v>241</v>
      </c>
      <c r="D65">
        <v>42</v>
      </c>
      <c r="L65">
        <v>14</v>
      </c>
      <c r="M65">
        <v>42</v>
      </c>
    </row>
    <row r="66" spans="1:13" x14ac:dyDescent="0.2">
      <c r="A66" t="s">
        <v>75</v>
      </c>
      <c r="B66">
        <v>20</v>
      </c>
      <c r="C66">
        <v>242</v>
      </c>
      <c r="D66">
        <v>33</v>
      </c>
      <c r="L66">
        <v>20</v>
      </c>
      <c r="M66">
        <v>33</v>
      </c>
    </row>
    <row r="67" spans="1:13" x14ac:dyDescent="0.2">
      <c r="A67" t="s">
        <v>76</v>
      </c>
      <c r="B67">
        <v>16</v>
      </c>
      <c r="C67">
        <v>247</v>
      </c>
      <c r="D67">
        <v>33</v>
      </c>
      <c r="L67">
        <v>16</v>
      </c>
      <c r="M67">
        <v>33</v>
      </c>
    </row>
    <row r="68" spans="1:13" x14ac:dyDescent="0.2">
      <c r="A68" t="s">
        <v>77</v>
      </c>
      <c r="B68">
        <v>16</v>
      </c>
      <c r="C68">
        <v>244</v>
      </c>
      <c r="D68">
        <v>36</v>
      </c>
      <c r="L68">
        <v>16</v>
      </c>
      <c r="M68">
        <v>36</v>
      </c>
    </row>
    <row r="69" spans="1:13" x14ac:dyDescent="0.2">
      <c r="A69" t="s">
        <v>78</v>
      </c>
      <c r="B69">
        <v>15</v>
      </c>
      <c r="C69">
        <v>249</v>
      </c>
      <c r="D69">
        <v>32</v>
      </c>
      <c r="L69">
        <v>15</v>
      </c>
      <c r="M69">
        <v>32</v>
      </c>
    </row>
    <row r="70" spans="1:13" x14ac:dyDescent="0.2">
      <c r="A70" t="s">
        <v>79</v>
      </c>
      <c r="B70">
        <v>12</v>
      </c>
      <c r="C70">
        <v>244</v>
      </c>
      <c r="D70">
        <v>39</v>
      </c>
      <c r="L70">
        <v>12</v>
      </c>
      <c r="M70">
        <v>39</v>
      </c>
    </row>
    <row r="71" spans="1:13" x14ac:dyDescent="0.2">
      <c r="A71" t="s">
        <v>80</v>
      </c>
      <c r="B71">
        <v>12</v>
      </c>
      <c r="C71">
        <v>246</v>
      </c>
      <c r="D71">
        <v>38</v>
      </c>
      <c r="L71">
        <v>12</v>
      </c>
      <c r="M71">
        <v>38</v>
      </c>
    </row>
    <row r="72" spans="1:13" x14ac:dyDescent="0.2">
      <c r="A72" t="s">
        <v>81</v>
      </c>
      <c r="B72">
        <v>27</v>
      </c>
      <c r="C72">
        <v>192</v>
      </c>
      <c r="D72">
        <v>75</v>
      </c>
      <c r="L72">
        <v>27</v>
      </c>
      <c r="M72">
        <v>75</v>
      </c>
    </row>
    <row r="73" spans="1:13" x14ac:dyDescent="0.2">
      <c r="A73" t="s">
        <v>82</v>
      </c>
      <c r="B73">
        <v>12</v>
      </c>
      <c r="C73">
        <v>241</v>
      </c>
      <c r="D73">
        <v>38</v>
      </c>
      <c r="L73">
        <v>12</v>
      </c>
      <c r="M73">
        <v>38</v>
      </c>
    </row>
    <row r="74" spans="1:13" x14ac:dyDescent="0.2">
      <c r="A74" t="s">
        <v>83</v>
      </c>
      <c r="B74">
        <v>19</v>
      </c>
      <c r="C74">
        <v>234</v>
      </c>
      <c r="D74">
        <v>43</v>
      </c>
      <c r="L74">
        <v>19</v>
      </c>
      <c r="M74">
        <v>43</v>
      </c>
    </row>
    <row r="75" spans="1:13" x14ac:dyDescent="0.2">
      <c r="A75" t="s">
        <v>84</v>
      </c>
      <c r="B75">
        <v>20</v>
      </c>
      <c r="C75">
        <v>225</v>
      </c>
      <c r="D75">
        <v>49</v>
      </c>
      <c r="L75">
        <v>20</v>
      </c>
      <c r="M75">
        <v>49</v>
      </c>
    </row>
    <row r="76" spans="1:13" x14ac:dyDescent="0.2">
      <c r="A76" t="s">
        <v>85</v>
      </c>
      <c r="B76">
        <v>25</v>
      </c>
      <c r="C76">
        <v>233</v>
      </c>
      <c r="D76">
        <v>38</v>
      </c>
      <c r="L76">
        <v>25</v>
      </c>
      <c r="M76">
        <v>38</v>
      </c>
    </row>
    <row r="77" spans="1:13" x14ac:dyDescent="0.2">
      <c r="A77" t="s">
        <v>86</v>
      </c>
      <c r="B77">
        <v>23</v>
      </c>
      <c r="C77">
        <v>236</v>
      </c>
      <c r="D77">
        <v>36</v>
      </c>
      <c r="L77">
        <v>23</v>
      </c>
      <c r="M77">
        <v>36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D149-A997-864E-87F0-5AF1A3DD1AD8}">
  <dimension ref="A1:AF111"/>
  <sheetViews>
    <sheetView topLeftCell="J1" zoomScale="97" zoomScaleNormal="97" workbookViewId="0">
      <selection activeCell="S51" sqref="S51"/>
    </sheetView>
  </sheetViews>
  <sheetFormatPr baseColWidth="10" defaultRowHeight="16" x14ac:dyDescent="0.2"/>
  <cols>
    <col min="10" max="10" width="10.83203125" style="64"/>
    <col min="16" max="16" width="19.1640625" customWidth="1"/>
    <col min="21" max="21" width="20.5" customWidth="1"/>
    <col min="30" max="30" width="19" customWidth="1"/>
  </cols>
  <sheetData>
    <row r="1" spans="1:21" ht="68" x14ac:dyDescent="0.2">
      <c r="A1" t="s">
        <v>611</v>
      </c>
      <c r="B1" t="s">
        <v>197</v>
      </c>
      <c r="C1" s="4" t="s">
        <v>0</v>
      </c>
      <c r="D1" s="4" t="s">
        <v>1</v>
      </c>
      <c r="E1" s="4" t="s">
        <v>644</v>
      </c>
      <c r="F1" s="4" t="s">
        <v>2</v>
      </c>
      <c r="G1" s="4" t="s">
        <v>645</v>
      </c>
      <c r="H1" s="4" t="s">
        <v>3</v>
      </c>
      <c r="I1" s="4" t="s">
        <v>4</v>
      </c>
      <c r="K1" s="4" t="s">
        <v>644</v>
      </c>
      <c r="L1" s="4" t="s">
        <v>645</v>
      </c>
      <c r="M1" s="4" t="s">
        <v>2</v>
      </c>
      <c r="P1" s="60" t="s">
        <v>651</v>
      </c>
      <c r="Q1" s="59" t="s">
        <v>638</v>
      </c>
      <c r="R1" s="59" t="s">
        <v>643</v>
      </c>
      <c r="U1" s="51" t="s">
        <v>630</v>
      </c>
    </row>
    <row r="2" spans="1:21" x14ac:dyDescent="0.2">
      <c r="A2" t="s">
        <v>87</v>
      </c>
      <c r="B2" t="s">
        <v>563</v>
      </c>
      <c r="C2">
        <v>5</v>
      </c>
      <c r="D2">
        <v>5</v>
      </c>
      <c r="E2">
        <f t="shared" ref="E2:E65" si="0">C2+D2</f>
        <v>10</v>
      </c>
      <c r="F2">
        <v>260</v>
      </c>
      <c r="G2">
        <f t="shared" ref="G2:G65" si="1">H2+I2</f>
        <v>25</v>
      </c>
      <c r="H2">
        <v>4</v>
      </c>
      <c r="I2">
        <v>21</v>
      </c>
      <c r="K2">
        <v>10</v>
      </c>
      <c r="L2">
        <v>25</v>
      </c>
      <c r="M2">
        <v>260</v>
      </c>
      <c r="P2" s="60" t="s">
        <v>635</v>
      </c>
      <c r="Q2" s="61">
        <f>AVERAGE(K2:K186)</f>
        <v>12.6</v>
      </c>
      <c r="R2" s="61">
        <f>STDEV(K2:K186)</f>
        <v>7.97841123730531</v>
      </c>
      <c r="U2" t="s">
        <v>652</v>
      </c>
    </row>
    <row r="3" spans="1:21" x14ac:dyDescent="0.2">
      <c r="A3" t="s">
        <v>88</v>
      </c>
      <c r="B3" t="s">
        <v>563</v>
      </c>
      <c r="C3">
        <v>5</v>
      </c>
      <c r="D3">
        <v>4</v>
      </c>
      <c r="E3">
        <f t="shared" si="0"/>
        <v>9</v>
      </c>
      <c r="F3">
        <v>265</v>
      </c>
      <c r="G3">
        <f t="shared" si="1"/>
        <v>23</v>
      </c>
      <c r="H3">
        <v>6</v>
      </c>
      <c r="I3">
        <v>17</v>
      </c>
      <c r="K3">
        <v>9</v>
      </c>
      <c r="L3">
        <v>23</v>
      </c>
      <c r="M3">
        <v>265</v>
      </c>
      <c r="P3" s="60" t="s">
        <v>636</v>
      </c>
      <c r="Q3" s="61">
        <f>AVERAGE(M2:M186)</f>
        <v>243.72727272727272</v>
      </c>
      <c r="R3" s="61">
        <f>STDEV(M2:M186)</f>
        <v>16.272286955710136</v>
      </c>
      <c r="U3" t="s">
        <v>631</v>
      </c>
    </row>
    <row r="4" spans="1:21" x14ac:dyDescent="0.2">
      <c r="A4" t="s">
        <v>89</v>
      </c>
      <c r="B4" t="s">
        <v>563</v>
      </c>
      <c r="C4">
        <v>5</v>
      </c>
      <c r="D4">
        <v>4</v>
      </c>
      <c r="E4">
        <f t="shared" si="0"/>
        <v>9</v>
      </c>
      <c r="F4">
        <v>264</v>
      </c>
      <c r="G4">
        <f t="shared" si="1"/>
        <v>23</v>
      </c>
      <c r="H4">
        <v>6</v>
      </c>
      <c r="I4">
        <v>17</v>
      </c>
      <c r="K4">
        <v>9</v>
      </c>
      <c r="L4">
        <v>23</v>
      </c>
      <c r="M4">
        <v>264</v>
      </c>
      <c r="P4" s="60" t="s">
        <v>637</v>
      </c>
      <c r="Q4" s="61">
        <f>AVERAGE(L2:L186)</f>
        <v>37.163636363636364</v>
      </c>
      <c r="R4" s="61">
        <f>STDEV(L2:L186)</f>
        <v>10.389238674394186</v>
      </c>
    </row>
    <row r="5" spans="1:21" x14ac:dyDescent="0.2">
      <c r="A5" t="s">
        <v>90</v>
      </c>
      <c r="B5" t="s">
        <v>563</v>
      </c>
      <c r="C5">
        <v>5</v>
      </c>
      <c r="D5">
        <v>6</v>
      </c>
      <c r="E5">
        <f t="shared" si="0"/>
        <v>11</v>
      </c>
      <c r="F5">
        <v>262</v>
      </c>
      <c r="G5">
        <f t="shared" si="1"/>
        <v>23</v>
      </c>
      <c r="H5">
        <v>6</v>
      </c>
      <c r="I5">
        <v>17</v>
      </c>
      <c r="K5">
        <v>11</v>
      </c>
      <c r="L5">
        <v>23</v>
      </c>
      <c r="M5">
        <v>262</v>
      </c>
      <c r="U5" s="51" t="s">
        <v>632</v>
      </c>
    </row>
    <row r="6" spans="1:21" x14ac:dyDescent="0.2">
      <c r="A6" t="s">
        <v>91</v>
      </c>
      <c r="B6" t="s">
        <v>563</v>
      </c>
      <c r="C6">
        <v>5</v>
      </c>
      <c r="D6">
        <v>3</v>
      </c>
      <c r="E6">
        <f t="shared" si="0"/>
        <v>8</v>
      </c>
      <c r="F6">
        <v>264</v>
      </c>
      <c r="G6">
        <f t="shared" si="1"/>
        <v>24</v>
      </c>
      <c r="H6">
        <v>6</v>
      </c>
      <c r="I6">
        <v>18</v>
      </c>
      <c r="K6">
        <v>8</v>
      </c>
      <c r="L6">
        <v>24</v>
      </c>
      <c r="M6">
        <v>264</v>
      </c>
      <c r="U6" t="s">
        <v>639</v>
      </c>
    </row>
    <row r="7" spans="1:21" x14ac:dyDescent="0.2">
      <c r="A7" t="s">
        <v>92</v>
      </c>
      <c r="B7" t="s">
        <v>563</v>
      </c>
      <c r="C7">
        <v>5</v>
      </c>
      <c r="D7">
        <v>9</v>
      </c>
      <c r="E7">
        <f t="shared" si="0"/>
        <v>14</v>
      </c>
      <c r="F7">
        <v>256</v>
      </c>
      <c r="G7">
        <f t="shared" si="1"/>
        <v>24</v>
      </c>
      <c r="H7">
        <v>5</v>
      </c>
      <c r="I7">
        <v>19</v>
      </c>
      <c r="K7">
        <v>14</v>
      </c>
      <c r="L7">
        <v>24</v>
      </c>
      <c r="M7">
        <v>256</v>
      </c>
      <c r="U7" t="s">
        <v>885</v>
      </c>
    </row>
    <row r="8" spans="1:21" x14ac:dyDescent="0.2">
      <c r="A8" t="s">
        <v>93</v>
      </c>
      <c r="B8" t="s">
        <v>563</v>
      </c>
      <c r="C8">
        <v>4</v>
      </c>
      <c r="D8">
        <v>4</v>
      </c>
      <c r="E8">
        <f t="shared" si="0"/>
        <v>8</v>
      </c>
      <c r="F8">
        <v>265</v>
      </c>
      <c r="G8">
        <f t="shared" si="1"/>
        <v>23</v>
      </c>
      <c r="H8">
        <v>5</v>
      </c>
      <c r="I8">
        <v>18</v>
      </c>
      <c r="K8">
        <v>8</v>
      </c>
      <c r="L8">
        <v>23</v>
      </c>
      <c r="M8">
        <v>265</v>
      </c>
      <c r="U8" t="s">
        <v>633</v>
      </c>
    </row>
    <row r="9" spans="1:21" x14ac:dyDescent="0.2">
      <c r="A9" t="s">
        <v>94</v>
      </c>
      <c r="B9" t="s">
        <v>563</v>
      </c>
      <c r="C9">
        <v>5</v>
      </c>
      <c r="D9">
        <v>3</v>
      </c>
      <c r="E9">
        <f t="shared" si="0"/>
        <v>8</v>
      </c>
      <c r="F9">
        <v>250</v>
      </c>
      <c r="G9">
        <f t="shared" si="1"/>
        <v>37</v>
      </c>
      <c r="H9">
        <v>3</v>
      </c>
      <c r="I9">
        <v>34</v>
      </c>
      <c r="K9">
        <v>8</v>
      </c>
      <c r="L9">
        <v>37</v>
      </c>
      <c r="M9">
        <v>250</v>
      </c>
      <c r="U9" t="s">
        <v>712</v>
      </c>
    </row>
    <row r="10" spans="1:21" x14ac:dyDescent="0.2">
      <c r="A10" t="s">
        <v>95</v>
      </c>
      <c r="B10" t="s">
        <v>563</v>
      </c>
      <c r="C10">
        <v>5</v>
      </c>
      <c r="D10">
        <v>4</v>
      </c>
      <c r="E10">
        <f t="shared" si="0"/>
        <v>9</v>
      </c>
      <c r="F10">
        <v>248</v>
      </c>
      <c r="G10">
        <f t="shared" si="1"/>
        <v>36</v>
      </c>
      <c r="H10">
        <v>5</v>
      </c>
      <c r="I10">
        <v>31</v>
      </c>
      <c r="K10">
        <v>9</v>
      </c>
      <c r="L10">
        <v>36</v>
      </c>
      <c r="M10">
        <v>248</v>
      </c>
      <c r="U10" t="s">
        <v>739</v>
      </c>
    </row>
    <row r="11" spans="1:21" x14ac:dyDescent="0.2">
      <c r="A11" t="s">
        <v>96</v>
      </c>
      <c r="B11" t="s">
        <v>563</v>
      </c>
      <c r="C11">
        <v>7</v>
      </c>
      <c r="D11">
        <v>5</v>
      </c>
      <c r="E11">
        <f t="shared" si="0"/>
        <v>12</v>
      </c>
      <c r="F11">
        <v>245</v>
      </c>
      <c r="G11">
        <f t="shared" si="1"/>
        <v>35</v>
      </c>
      <c r="H11">
        <v>2</v>
      </c>
      <c r="I11">
        <v>33</v>
      </c>
      <c r="K11">
        <v>12</v>
      </c>
      <c r="L11">
        <v>35</v>
      </c>
      <c r="M11">
        <v>245</v>
      </c>
    </row>
    <row r="12" spans="1:21" x14ac:dyDescent="0.2">
      <c r="A12" t="s">
        <v>97</v>
      </c>
      <c r="B12" t="s">
        <v>563</v>
      </c>
      <c r="C12">
        <v>2</v>
      </c>
      <c r="D12">
        <v>5</v>
      </c>
      <c r="E12">
        <f t="shared" si="0"/>
        <v>7</v>
      </c>
      <c r="F12">
        <v>222</v>
      </c>
      <c r="G12">
        <f t="shared" si="1"/>
        <v>67</v>
      </c>
      <c r="H12">
        <v>26</v>
      </c>
      <c r="I12">
        <v>41</v>
      </c>
      <c r="K12">
        <v>7</v>
      </c>
      <c r="L12">
        <v>67</v>
      </c>
      <c r="M12">
        <v>222</v>
      </c>
      <c r="U12" s="51" t="s">
        <v>634</v>
      </c>
    </row>
    <row r="13" spans="1:21" x14ac:dyDescent="0.2">
      <c r="A13" t="s">
        <v>98</v>
      </c>
      <c r="B13" t="s">
        <v>563</v>
      </c>
      <c r="C13">
        <v>7</v>
      </c>
      <c r="D13">
        <v>33</v>
      </c>
      <c r="E13">
        <f t="shared" si="0"/>
        <v>40</v>
      </c>
      <c r="F13">
        <v>221</v>
      </c>
      <c r="G13">
        <f t="shared" si="1"/>
        <v>35</v>
      </c>
      <c r="H13">
        <v>3</v>
      </c>
      <c r="I13">
        <v>32</v>
      </c>
      <c r="K13">
        <v>40</v>
      </c>
      <c r="L13">
        <v>35</v>
      </c>
      <c r="M13">
        <v>221</v>
      </c>
      <c r="U13" t="s">
        <v>737</v>
      </c>
    </row>
    <row r="14" spans="1:21" x14ac:dyDescent="0.2">
      <c r="A14" t="s">
        <v>99</v>
      </c>
      <c r="B14" t="s">
        <v>563</v>
      </c>
      <c r="C14">
        <v>1</v>
      </c>
      <c r="D14">
        <v>4</v>
      </c>
      <c r="E14">
        <f t="shared" si="0"/>
        <v>5</v>
      </c>
      <c r="F14">
        <v>250</v>
      </c>
      <c r="G14">
        <f t="shared" si="1"/>
        <v>40</v>
      </c>
      <c r="H14">
        <v>4</v>
      </c>
      <c r="I14">
        <v>36</v>
      </c>
      <c r="K14">
        <v>5</v>
      </c>
      <c r="L14">
        <v>40</v>
      </c>
      <c r="M14">
        <v>250</v>
      </c>
      <c r="U14" t="s">
        <v>740</v>
      </c>
    </row>
    <row r="15" spans="1:21" x14ac:dyDescent="0.2">
      <c r="A15" t="s">
        <v>100</v>
      </c>
      <c r="B15" t="s">
        <v>563</v>
      </c>
      <c r="C15">
        <v>1</v>
      </c>
      <c r="D15">
        <v>6</v>
      </c>
      <c r="E15">
        <f t="shared" si="0"/>
        <v>7</v>
      </c>
      <c r="F15">
        <v>248</v>
      </c>
      <c r="G15">
        <f t="shared" si="1"/>
        <v>40</v>
      </c>
      <c r="H15">
        <v>5</v>
      </c>
      <c r="I15">
        <v>35</v>
      </c>
      <c r="K15">
        <v>7</v>
      </c>
      <c r="L15">
        <v>40</v>
      </c>
      <c r="M15">
        <v>248</v>
      </c>
      <c r="U15" t="s">
        <v>650</v>
      </c>
    </row>
    <row r="16" spans="1:21" x14ac:dyDescent="0.2">
      <c r="A16" t="s">
        <v>101</v>
      </c>
      <c r="B16" t="s">
        <v>563</v>
      </c>
      <c r="C16">
        <v>1</v>
      </c>
      <c r="D16">
        <v>7</v>
      </c>
      <c r="E16">
        <f t="shared" si="0"/>
        <v>8</v>
      </c>
      <c r="F16">
        <v>247</v>
      </c>
      <c r="G16">
        <f t="shared" si="1"/>
        <v>39</v>
      </c>
      <c r="H16">
        <v>4</v>
      </c>
      <c r="I16">
        <v>35</v>
      </c>
      <c r="K16">
        <v>8</v>
      </c>
      <c r="L16">
        <v>39</v>
      </c>
      <c r="M16">
        <v>247</v>
      </c>
      <c r="U16" s="51" t="s">
        <v>629</v>
      </c>
    </row>
    <row r="17" spans="1:32" x14ac:dyDescent="0.2">
      <c r="A17" t="s">
        <v>102</v>
      </c>
      <c r="B17" t="s">
        <v>564</v>
      </c>
      <c r="C17">
        <v>4</v>
      </c>
      <c r="D17">
        <v>13</v>
      </c>
      <c r="E17">
        <f t="shared" si="0"/>
        <v>17</v>
      </c>
      <c r="F17">
        <v>256</v>
      </c>
      <c r="G17">
        <f t="shared" si="1"/>
        <v>23</v>
      </c>
      <c r="H17">
        <v>7</v>
      </c>
      <c r="I17">
        <v>16</v>
      </c>
      <c r="K17">
        <v>17</v>
      </c>
      <c r="L17">
        <v>23</v>
      </c>
      <c r="M17">
        <v>256</v>
      </c>
      <c r="U17" t="s">
        <v>653</v>
      </c>
    </row>
    <row r="18" spans="1:32" x14ac:dyDescent="0.2">
      <c r="A18" t="s">
        <v>103</v>
      </c>
      <c r="B18" t="s">
        <v>564</v>
      </c>
      <c r="C18">
        <v>14</v>
      </c>
      <c r="D18">
        <v>9</v>
      </c>
      <c r="E18">
        <f t="shared" si="0"/>
        <v>23</v>
      </c>
      <c r="F18">
        <v>232</v>
      </c>
      <c r="G18">
        <f t="shared" si="1"/>
        <v>39</v>
      </c>
      <c r="H18">
        <v>4</v>
      </c>
      <c r="I18">
        <v>35</v>
      </c>
      <c r="K18">
        <v>23</v>
      </c>
      <c r="L18">
        <v>39</v>
      </c>
      <c r="M18">
        <v>232</v>
      </c>
      <c r="U18" t="s">
        <v>697</v>
      </c>
    </row>
    <row r="19" spans="1:32" x14ac:dyDescent="0.2">
      <c r="A19" t="s">
        <v>104</v>
      </c>
      <c r="B19" t="s">
        <v>564</v>
      </c>
      <c r="C19">
        <v>5</v>
      </c>
      <c r="D19">
        <v>6</v>
      </c>
      <c r="E19">
        <f t="shared" si="0"/>
        <v>11</v>
      </c>
      <c r="F19">
        <v>252</v>
      </c>
      <c r="G19">
        <f t="shared" si="1"/>
        <v>32</v>
      </c>
      <c r="H19">
        <v>11</v>
      </c>
      <c r="I19">
        <v>21</v>
      </c>
      <c r="K19">
        <v>11</v>
      </c>
      <c r="L19">
        <v>32</v>
      </c>
      <c r="M19">
        <v>252</v>
      </c>
    </row>
    <row r="20" spans="1:32" x14ac:dyDescent="0.2">
      <c r="A20" t="s">
        <v>105</v>
      </c>
      <c r="B20" t="s">
        <v>564</v>
      </c>
      <c r="C20">
        <v>4</v>
      </c>
      <c r="D20">
        <v>6</v>
      </c>
      <c r="E20">
        <f t="shared" si="0"/>
        <v>10</v>
      </c>
      <c r="F20">
        <v>263</v>
      </c>
      <c r="G20">
        <f t="shared" si="1"/>
        <v>22</v>
      </c>
      <c r="H20">
        <v>5</v>
      </c>
      <c r="I20">
        <v>17</v>
      </c>
      <c r="K20">
        <v>10</v>
      </c>
      <c r="L20">
        <v>22</v>
      </c>
      <c r="M20">
        <v>263</v>
      </c>
    </row>
    <row r="21" spans="1:32" x14ac:dyDescent="0.2">
      <c r="A21" t="s">
        <v>106</v>
      </c>
      <c r="B21" t="s">
        <v>564</v>
      </c>
      <c r="C21">
        <v>15</v>
      </c>
      <c r="D21">
        <v>11</v>
      </c>
      <c r="E21">
        <f t="shared" si="0"/>
        <v>26</v>
      </c>
      <c r="F21">
        <v>143</v>
      </c>
      <c r="G21">
        <f t="shared" si="1"/>
        <v>37</v>
      </c>
      <c r="H21">
        <v>10</v>
      </c>
      <c r="I21">
        <v>27</v>
      </c>
      <c r="K21">
        <v>26</v>
      </c>
      <c r="L21">
        <v>37</v>
      </c>
      <c r="M21">
        <v>143</v>
      </c>
      <c r="U21" s="76" t="s">
        <v>698</v>
      </c>
      <c r="V21" s="76"/>
      <c r="W21" s="76"/>
    </row>
    <row r="22" spans="1:32" ht="17" thickBot="1" x14ac:dyDescent="0.25">
      <c r="A22" t="s">
        <v>107</v>
      </c>
      <c r="B22" t="s">
        <v>564</v>
      </c>
      <c r="C22">
        <v>6</v>
      </c>
      <c r="D22">
        <v>3</v>
      </c>
      <c r="E22">
        <f t="shared" si="0"/>
        <v>9</v>
      </c>
      <c r="F22">
        <v>250</v>
      </c>
      <c r="G22">
        <f t="shared" si="1"/>
        <v>32</v>
      </c>
      <c r="H22">
        <v>11</v>
      </c>
      <c r="I22">
        <v>21</v>
      </c>
      <c r="K22">
        <v>9</v>
      </c>
      <c r="L22">
        <v>32</v>
      </c>
      <c r="M22">
        <v>250</v>
      </c>
    </row>
    <row r="23" spans="1:32" x14ac:dyDescent="0.2">
      <c r="A23" t="s">
        <v>108</v>
      </c>
      <c r="B23" t="s">
        <v>564</v>
      </c>
      <c r="C23">
        <v>4</v>
      </c>
      <c r="D23">
        <v>3</v>
      </c>
      <c r="E23">
        <f t="shared" si="0"/>
        <v>7</v>
      </c>
      <c r="F23">
        <v>254</v>
      </c>
      <c r="G23">
        <f t="shared" si="1"/>
        <v>33</v>
      </c>
      <c r="H23">
        <v>4</v>
      </c>
      <c r="I23">
        <v>29</v>
      </c>
      <c r="K23">
        <v>7</v>
      </c>
      <c r="L23">
        <v>33</v>
      </c>
      <c r="M23">
        <v>254</v>
      </c>
      <c r="U23" s="8"/>
      <c r="V23" s="8" t="s">
        <v>644</v>
      </c>
      <c r="W23" s="8" t="s">
        <v>645</v>
      </c>
    </row>
    <row r="24" spans="1:32" x14ac:dyDescent="0.2">
      <c r="A24" t="s">
        <v>109</v>
      </c>
      <c r="B24" t="s">
        <v>564</v>
      </c>
      <c r="C24">
        <v>4</v>
      </c>
      <c r="D24">
        <v>0</v>
      </c>
      <c r="E24">
        <f t="shared" si="0"/>
        <v>4</v>
      </c>
      <c r="F24">
        <v>259</v>
      </c>
      <c r="G24">
        <f t="shared" si="1"/>
        <v>32</v>
      </c>
      <c r="H24">
        <v>4</v>
      </c>
      <c r="I24">
        <v>28</v>
      </c>
      <c r="K24">
        <v>4</v>
      </c>
      <c r="L24">
        <v>32</v>
      </c>
      <c r="M24">
        <v>259</v>
      </c>
      <c r="U24" t="s">
        <v>218</v>
      </c>
      <c r="V24">
        <v>12.6</v>
      </c>
      <c r="W24">
        <v>37.163636363636364</v>
      </c>
    </row>
    <row r="25" spans="1:32" x14ac:dyDescent="0.2">
      <c r="A25" t="s">
        <v>110</v>
      </c>
      <c r="B25" t="s">
        <v>564</v>
      </c>
      <c r="C25">
        <v>4</v>
      </c>
      <c r="D25">
        <v>5</v>
      </c>
      <c r="E25">
        <f t="shared" si="0"/>
        <v>9</v>
      </c>
      <c r="F25">
        <v>254</v>
      </c>
      <c r="G25">
        <f t="shared" si="1"/>
        <v>32</v>
      </c>
      <c r="H25">
        <v>4</v>
      </c>
      <c r="I25">
        <v>28</v>
      </c>
      <c r="K25">
        <v>9</v>
      </c>
      <c r="L25">
        <v>32</v>
      </c>
      <c r="M25">
        <v>254</v>
      </c>
      <c r="U25" t="s">
        <v>208</v>
      </c>
      <c r="V25">
        <v>63.655045871559643</v>
      </c>
      <c r="W25">
        <v>107.93628023352785</v>
      </c>
    </row>
    <row r="26" spans="1:32" x14ac:dyDescent="0.2">
      <c r="A26" t="s">
        <v>111</v>
      </c>
      <c r="B26" t="s">
        <v>564</v>
      </c>
      <c r="C26">
        <v>4</v>
      </c>
      <c r="D26">
        <v>4</v>
      </c>
      <c r="E26">
        <f t="shared" si="0"/>
        <v>8</v>
      </c>
      <c r="F26">
        <v>256</v>
      </c>
      <c r="G26">
        <f t="shared" si="1"/>
        <v>32</v>
      </c>
      <c r="H26">
        <v>4</v>
      </c>
      <c r="I26">
        <v>28</v>
      </c>
      <c r="K26">
        <v>8</v>
      </c>
      <c r="L26">
        <v>32</v>
      </c>
      <c r="M26">
        <v>256</v>
      </c>
      <c r="U26" t="s">
        <v>219</v>
      </c>
      <c r="V26">
        <v>110</v>
      </c>
      <c r="W26">
        <v>110</v>
      </c>
      <c r="AD26" s="67"/>
      <c r="AE26" s="67"/>
      <c r="AF26" s="67"/>
    </row>
    <row r="27" spans="1:32" x14ac:dyDescent="0.2">
      <c r="A27" t="s">
        <v>112</v>
      </c>
      <c r="B27" t="s">
        <v>564</v>
      </c>
      <c r="C27">
        <v>5</v>
      </c>
      <c r="D27">
        <v>4</v>
      </c>
      <c r="E27">
        <f t="shared" si="0"/>
        <v>9</v>
      </c>
      <c r="F27">
        <v>251</v>
      </c>
      <c r="G27">
        <f t="shared" si="1"/>
        <v>35</v>
      </c>
      <c r="H27">
        <v>5</v>
      </c>
      <c r="I27">
        <v>30</v>
      </c>
      <c r="K27">
        <v>9</v>
      </c>
      <c r="L27">
        <v>35</v>
      </c>
      <c r="M27">
        <v>251</v>
      </c>
      <c r="U27" t="s">
        <v>212</v>
      </c>
      <c r="V27">
        <v>109</v>
      </c>
      <c r="W27">
        <v>109</v>
      </c>
      <c r="X27" s="67"/>
      <c r="Y27" s="67"/>
    </row>
    <row r="28" spans="1:32" x14ac:dyDescent="0.2">
      <c r="A28" t="s">
        <v>113</v>
      </c>
      <c r="B28" t="s">
        <v>564</v>
      </c>
      <c r="C28">
        <v>8</v>
      </c>
      <c r="D28">
        <v>17</v>
      </c>
      <c r="E28">
        <f t="shared" si="0"/>
        <v>25</v>
      </c>
      <c r="F28">
        <v>238</v>
      </c>
      <c r="G28">
        <f t="shared" si="1"/>
        <v>33</v>
      </c>
      <c r="H28">
        <v>4</v>
      </c>
      <c r="I28">
        <v>29</v>
      </c>
      <c r="K28">
        <v>25</v>
      </c>
      <c r="L28">
        <v>33</v>
      </c>
      <c r="M28">
        <v>238</v>
      </c>
      <c r="U28" s="28" t="s">
        <v>214</v>
      </c>
      <c r="V28" s="28">
        <v>0.58974652205761957</v>
      </c>
    </row>
    <row r="29" spans="1:32" x14ac:dyDescent="0.2">
      <c r="A29" t="s">
        <v>114</v>
      </c>
      <c r="B29" t="s">
        <v>564</v>
      </c>
      <c r="C29">
        <v>6</v>
      </c>
      <c r="D29">
        <v>6</v>
      </c>
      <c r="E29">
        <f t="shared" si="0"/>
        <v>12</v>
      </c>
      <c r="F29">
        <v>263</v>
      </c>
      <c r="G29">
        <f t="shared" si="1"/>
        <v>21</v>
      </c>
      <c r="H29">
        <v>3</v>
      </c>
      <c r="I29">
        <v>18</v>
      </c>
      <c r="K29">
        <v>12</v>
      </c>
      <c r="L29">
        <v>21</v>
      </c>
      <c r="M29">
        <v>263</v>
      </c>
      <c r="U29" t="s">
        <v>699</v>
      </c>
      <c r="V29">
        <v>3.1232167388939303E-3</v>
      </c>
    </row>
    <row r="30" spans="1:32" ht="17" thickBot="1" x14ac:dyDescent="0.25">
      <c r="A30" t="s">
        <v>115</v>
      </c>
      <c r="B30" t="s">
        <v>564</v>
      </c>
      <c r="C30">
        <v>5</v>
      </c>
      <c r="D30">
        <v>4</v>
      </c>
      <c r="E30">
        <f t="shared" si="0"/>
        <v>9</v>
      </c>
      <c r="F30">
        <v>245</v>
      </c>
      <c r="G30">
        <f t="shared" si="1"/>
        <v>40</v>
      </c>
      <c r="H30">
        <v>20</v>
      </c>
      <c r="I30">
        <v>20</v>
      </c>
      <c r="K30">
        <v>9</v>
      </c>
      <c r="L30">
        <v>40</v>
      </c>
      <c r="M30">
        <v>245</v>
      </c>
      <c r="U30" s="7" t="s">
        <v>700</v>
      </c>
      <c r="V30" s="7">
        <v>0.72871288180178895</v>
      </c>
      <c r="W30" s="7"/>
    </row>
    <row r="31" spans="1:32" x14ac:dyDescent="0.2">
      <c r="A31" t="s">
        <v>116</v>
      </c>
      <c r="B31" t="s">
        <v>564</v>
      </c>
      <c r="C31">
        <v>9</v>
      </c>
      <c r="D31">
        <v>23</v>
      </c>
      <c r="E31">
        <f t="shared" si="0"/>
        <v>32</v>
      </c>
      <c r="F31">
        <v>220</v>
      </c>
      <c r="G31">
        <f t="shared" si="1"/>
        <v>32</v>
      </c>
      <c r="H31">
        <v>12</v>
      </c>
      <c r="I31">
        <v>20</v>
      </c>
      <c r="K31">
        <v>32</v>
      </c>
      <c r="L31">
        <v>32</v>
      </c>
      <c r="M31">
        <v>220</v>
      </c>
    </row>
    <row r="32" spans="1:32" x14ac:dyDescent="0.2">
      <c r="A32" t="s">
        <v>117</v>
      </c>
      <c r="B32" t="s">
        <v>564</v>
      </c>
      <c r="C32">
        <v>7</v>
      </c>
      <c r="D32">
        <v>5</v>
      </c>
      <c r="E32">
        <f t="shared" si="0"/>
        <v>12</v>
      </c>
      <c r="F32">
        <v>253</v>
      </c>
      <c r="G32">
        <f t="shared" si="1"/>
        <v>29</v>
      </c>
      <c r="H32">
        <v>11</v>
      </c>
      <c r="I32">
        <v>18</v>
      </c>
      <c r="K32">
        <v>12</v>
      </c>
      <c r="L32">
        <v>29</v>
      </c>
      <c r="M32">
        <v>253</v>
      </c>
    </row>
    <row r="33" spans="1:27" x14ac:dyDescent="0.2">
      <c r="A33" t="s">
        <v>118</v>
      </c>
      <c r="B33" t="s">
        <v>564</v>
      </c>
      <c r="C33">
        <v>5</v>
      </c>
      <c r="D33">
        <v>6</v>
      </c>
      <c r="E33">
        <f t="shared" si="0"/>
        <v>11</v>
      </c>
      <c r="F33">
        <v>245</v>
      </c>
      <c r="G33">
        <f t="shared" si="1"/>
        <v>40</v>
      </c>
      <c r="H33">
        <v>20</v>
      </c>
      <c r="I33">
        <v>20</v>
      </c>
      <c r="K33">
        <v>11</v>
      </c>
      <c r="L33">
        <v>40</v>
      </c>
      <c r="M33">
        <v>245</v>
      </c>
      <c r="U33" s="76" t="s">
        <v>757</v>
      </c>
      <c r="V33" s="76"/>
      <c r="W33" s="76"/>
      <c r="X33" s="67"/>
      <c r="Y33" s="67"/>
      <c r="Z33" s="67"/>
      <c r="AA33" s="67"/>
    </row>
    <row r="34" spans="1:27" ht="17" thickBot="1" x14ac:dyDescent="0.25">
      <c r="A34" t="s">
        <v>119</v>
      </c>
      <c r="B34" t="s">
        <v>564</v>
      </c>
      <c r="C34">
        <v>6</v>
      </c>
      <c r="D34">
        <v>11</v>
      </c>
      <c r="E34">
        <f t="shared" si="0"/>
        <v>17</v>
      </c>
      <c r="F34">
        <v>226</v>
      </c>
      <c r="G34">
        <f t="shared" si="1"/>
        <v>52</v>
      </c>
      <c r="H34">
        <v>29</v>
      </c>
      <c r="I34">
        <v>23</v>
      </c>
      <c r="K34">
        <v>17</v>
      </c>
      <c r="L34">
        <v>52</v>
      </c>
      <c r="M34">
        <v>226</v>
      </c>
    </row>
    <row r="35" spans="1:27" x14ac:dyDescent="0.2">
      <c r="A35" t="s">
        <v>120</v>
      </c>
      <c r="B35" t="s">
        <v>564</v>
      </c>
      <c r="C35">
        <v>5</v>
      </c>
      <c r="D35">
        <v>3</v>
      </c>
      <c r="E35">
        <f t="shared" si="0"/>
        <v>8</v>
      </c>
      <c r="F35">
        <v>254</v>
      </c>
      <c r="G35">
        <f t="shared" si="1"/>
        <v>33</v>
      </c>
      <c r="H35">
        <v>3</v>
      </c>
      <c r="I35">
        <v>30</v>
      </c>
      <c r="K35">
        <v>8</v>
      </c>
      <c r="L35">
        <v>33</v>
      </c>
      <c r="M35">
        <v>254</v>
      </c>
      <c r="U35" s="8"/>
      <c r="V35" s="8" t="s">
        <v>644</v>
      </c>
      <c r="W35" s="8" t="s">
        <v>645</v>
      </c>
    </row>
    <row r="36" spans="1:27" x14ac:dyDescent="0.2">
      <c r="A36" t="s">
        <v>121</v>
      </c>
      <c r="B36" t="s">
        <v>564</v>
      </c>
      <c r="C36">
        <v>6</v>
      </c>
      <c r="D36">
        <v>9</v>
      </c>
      <c r="E36">
        <f t="shared" si="0"/>
        <v>15</v>
      </c>
      <c r="F36">
        <v>246</v>
      </c>
      <c r="G36">
        <f t="shared" si="1"/>
        <v>35</v>
      </c>
      <c r="H36">
        <v>4</v>
      </c>
      <c r="I36">
        <v>31</v>
      </c>
      <c r="K36">
        <v>15</v>
      </c>
      <c r="L36">
        <v>35</v>
      </c>
      <c r="M36">
        <v>246</v>
      </c>
      <c r="U36" t="s">
        <v>218</v>
      </c>
      <c r="V36">
        <v>12.6</v>
      </c>
      <c r="W36">
        <v>37.163636363636364</v>
      </c>
    </row>
    <row r="37" spans="1:27" x14ac:dyDescent="0.2">
      <c r="A37" t="s">
        <v>122</v>
      </c>
      <c r="B37" t="s">
        <v>564</v>
      </c>
      <c r="C37">
        <v>5</v>
      </c>
      <c r="D37">
        <v>1</v>
      </c>
      <c r="E37">
        <f t="shared" si="0"/>
        <v>6</v>
      </c>
      <c r="F37">
        <v>254</v>
      </c>
      <c r="G37">
        <f t="shared" si="1"/>
        <v>35</v>
      </c>
      <c r="H37">
        <v>4</v>
      </c>
      <c r="I37">
        <v>31</v>
      </c>
      <c r="K37">
        <v>6</v>
      </c>
      <c r="L37">
        <v>35</v>
      </c>
      <c r="M37">
        <v>254</v>
      </c>
      <c r="U37" t="s">
        <v>208</v>
      </c>
      <c r="V37">
        <v>63.655045871559643</v>
      </c>
      <c r="W37">
        <v>107.93628023352785</v>
      </c>
    </row>
    <row r="38" spans="1:27" x14ac:dyDescent="0.2">
      <c r="A38" t="s">
        <v>123</v>
      </c>
      <c r="B38" t="s">
        <v>564</v>
      </c>
      <c r="C38">
        <v>5</v>
      </c>
      <c r="D38">
        <v>18</v>
      </c>
      <c r="E38">
        <f t="shared" si="0"/>
        <v>23</v>
      </c>
      <c r="F38">
        <v>239</v>
      </c>
      <c r="G38">
        <f t="shared" si="1"/>
        <v>33</v>
      </c>
      <c r="H38">
        <v>3</v>
      </c>
      <c r="I38">
        <v>30</v>
      </c>
      <c r="K38">
        <v>23</v>
      </c>
      <c r="L38">
        <v>33</v>
      </c>
      <c r="M38">
        <v>239</v>
      </c>
      <c r="U38" t="s">
        <v>219</v>
      </c>
      <c r="V38">
        <v>110</v>
      </c>
      <c r="W38">
        <v>110</v>
      </c>
    </row>
    <row r="39" spans="1:27" x14ac:dyDescent="0.2">
      <c r="A39" t="s">
        <v>124</v>
      </c>
      <c r="B39" t="s">
        <v>564</v>
      </c>
      <c r="C39">
        <v>8</v>
      </c>
      <c r="D39">
        <v>3</v>
      </c>
      <c r="E39">
        <f t="shared" si="0"/>
        <v>11</v>
      </c>
      <c r="F39">
        <v>247</v>
      </c>
      <c r="G39">
        <f t="shared" si="1"/>
        <v>38</v>
      </c>
      <c r="H39">
        <v>3</v>
      </c>
      <c r="I39">
        <v>35</v>
      </c>
      <c r="K39">
        <v>11</v>
      </c>
      <c r="L39">
        <v>38</v>
      </c>
      <c r="M39">
        <v>247</v>
      </c>
      <c r="U39" t="s">
        <v>758</v>
      </c>
      <c r="V39">
        <v>-3.6613298951808287E-2</v>
      </c>
    </row>
    <row r="40" spans="1:27" x14ac:dyDescent="0.2">
      <c r="A40" t="s">
        <v>125</v>
      </c>
      <c r="B40" t="s">
        <v>564</v>
      </c>
      <c r="C40">
        <v>5</v>
      </c>
      <c r="D40">
        <v>2</v>
      </c>
      <c r="E40">
        <f t="shared" si="0"/>
        <v>7</v>
      </c>
      <c r="F40">
        <v>231</v>
      </c>
      <c r="G40">
        <f t="shared" si="1"/>
        <v>57</v>
      </c>
      <c r="H40">
        <v>19</v>
      </c>
      <c r="I40">
        <v>38</v>
      </c>
      <c r="K40">
        <v>7</v>
      </c>
      <c r="L40">
        <v>57</v>
      </c>
      <c r="M40">
        <v>231</v>
      </c>
      <c r="U40" t="s">
        <v>226</v>
      </c>
      <c r="V40">
        <v>0</v>
      </c>
    </row>
    <row r="41" spans="1:27" x14ac:dyDescent="0.2">
      <c r="A41" t="s">
        <v>126</v>
      </c>
      <c r="B41" t="s">
        <v>564</v>
      </c>
      <c r="C41">
        <v>6</v>
      </c>
      <c r="D41">
        <v>2</v>
      </c>
      <c r="E41">
        <f t="shared" si="0"/>
        <v>8</v>
      </c>
      <c r="F41">
        <v>247</v>
      </c>
      <c r="G41">
        <f t="shared" si="1"/>
        <v>39</v>
      </c>
      <c r="H41">
        <v>7</v>
      </c>
      <c r="I41">
        <v>32</v>
      </c>
      <c r="K41">
        <v>8</v>
      </c>
      <c r="L41">
        <v>39</v>
      </c>
      <c r="M41">
        <v>247</v>
      </c>
      <c r="U41" t="s">
        <v>212</v>
      </c>
      <c r="V41">
        <v>109</v>
      </c>
    </row>
    <row r="42" spans="1:27" x14ac:dyDescent="0.2">
      <c r="A42" t="s">
        <v>127</v>
      </c>
      <c r="B42" t="s">
        <v>564</v>
      </c>
      <c r="C42">
        <v>5</v>
      </c>
      <c r="D42">
        <v>6</v>
      </c>
      <c r="E42">
        <f t="shared" si="0"/>
        <v>11</v>
      </c>
      <c r="F42">
        <v>246</v>
      </c>
      <c r="G42">
        <f t="shared" si="1"/>
        <v>37</v>
      </c>
      <c r="H42">
        <v>6</v>
      </c>
      <c r="I42">
        <v>31</v>
      </c>
      <c r="K42">
        <v>11</v>
      </c>
      <c r="L42">
        <v>37</v>
      </c>
      <c r="M42">
        <v>246</v>
      </c>
      <c r="U42" t="s">
        <v>227</v>
      </c>
      <c r="V42">
        <v>-19.328265774625045</v>
      </c>
    </row>
    <row r="43" spans="1:27" x14ac:dyDescent="0.2">
      <c r="A43" t="s">
        <v>128</v>
      </c>
      <c r="B43" t="s">
        <v>564</v>
      </c>
      <c r="C43">
        <v>5</v>
      </c>
      <c r="D43">
        <v>3</v>
      </c>
      <c r="E43">
        <f t="shared" si="0"/>
        <v>8</v>
      </c>
      <c r="F43">
        <v>250</v>
      </c>
      <c r="G43">
        <f t="shared" si="1"/>
        <v>36</v>
      </c>
      <c r="H43">
        <v>7</v>
      </c>
      <c r="I43">
        <v>29</v>
      </c>
      <c r="K43">
        <v>8</v>
      </c>
      <c r="L43">
        <v>36</v>
      </c>
      <c r="M43">
        <v>250</v>
      </c>
      <c r="U43" t="s">
        <v>228</v>
      </c>
      <c r="V43">
        <v>2.6350214736001438E-37</v>
      </c>
    </row>
    <row r="44" spans="1:27" x14ac:dyDescent="0.2">
      <c r="A44" t="s">
        <v>129</v>
      </c>
      <c r="B44" t="s">
        <v>564</v>
      </c>
      <c r="C44">
        <v>5</v>
      </c>
      <c r="D44">
        <v>1</v>
      </c>
      <c r="E44">
        <f t="shared" si="0"/>
        <v>6</v>
      </c>
      <c r="F44">
        <v>250</v>
      </c>
      <c r="G44">
        <f t="shared" si="1"/>
        <v>37</v>
      </c>
      <c r="H44">
        <v>5</v>
      </c>
      <c r="I44">
        <v>32</v>
      </c>
      <c r="K44">
        <v>6</v>
      </c>
      <c r="L44">
        <v>37</v>
      </c>
      <c r="M44">
        <v>250</v>
      </c>
      <c r="U44" t="s">
        <v>229</v>
      </c>
      <c r="V44">
        <v>1.6589534582030776</v>
      </c>
    </row>
    <row r="45" spans="1:27" x14ac:dyDescent="0.2">
      <c r="A45" t="s">
        <v>130</v>
      </c>
      <c r="B45" t="s">
        <v>564</v>
      </c>
      <c r="C45">
        <v>5</v>
      </c>
      <c r="D45">
        <v>2</v>
      </c>
      <c r="E45">
        <f t="shared" si="0"/>
        <v>7</v>
      </c>
      <c r="F45">
        <v>252</v>
      </c>
      <c r="G45">
        <f t="shared" si="1"/>
        <v>35</v>
      </c>
      <c r="H45">
        <v>5</v>
      </c>
      <c r="I45">
        <v>30</v>
      </c>
      <c r="K45">
        <v>7</v>
      </c>
      <c r="L45">
        <v>35</v>
      </c>
      <c r="M45">
        <v>252</v>
      </c>
      <c r="U45" s="28" t="s">
        <v>230</v>
      </c>
      <c r="V45" s="28">
        <v>5.2700429472002876E-37</v>
      </c>
    </row>
    <row r="46" spans="1:27" ht="17" thickBot="1" x14ac:dyDescent="0.25">
      <c r="A46" t="s">
        <v>131</v>
      </c>
      <c r="B46" t="s">
        <v>564</v>
      </c>
      <c r="C46">
        <v>5</v>
      </c>
      <c r="D46">
        <v>5</v>
      </c>
      <c r="E46">
        <f t="shared" si="0"/>
        <v>10</v>
      </c>
      <c r="F46">
        <v>249</v>
      </c>
      <c r="G46">
        <f t="shared" si="1"/>
        <v>35</v>
      </c>
      <c r="H46">
        <v>5</v>
      </c>
      <c r="I46">
        <v>30</v>
      </c>
      <c r="K46">
        <v>10</v>
      </c>
      <c r="L46">
        <v>35</v>
      </c>
      <c r="M46">
        <v>249</v>
      </c>
      <c r="U46" s="7" t="s">
        <v>231</v>
      </c>
      <c r="V46" s="7">
        <v>1.9819674897364858</v>
      </c>
      <c r="W46" s="7"/>
    </row>
    <row r="47" spans="1:27" x14ac:dyDescent="0.2">
      <c r="A47" t="s">
        <v>132</v>
      </c>
      <c r="B47" t="s">
        <v>564</v>
      </c>
      <c r="C47">
        <v>4</v>
      </c>
      <c r="D47">
        <v>6</v>
      </c>
      <c r="E47">
        <f t="shared" si="0"/>
        <v>10</v>
      </c>
      <c r="F47">
        <v>257</v>
      </c>
      <c r="G47">
        <f t="shared" si="1"/>
        <v>28</v>
      </c>
      <c r="H47">
        <v>9</v>
      </c>
      <c r="I47">
        <v>19</v>
      </c>
      <c r="K47">
        <v>10</v>
      </c>
      <c r="L47">
        <v>28</v>
      </c>
      <c r="M47">
        <v>257</v>
      </c>
    </row>
    <row r="48" spans="1:27" x14ac:dyDescent="0.2">
      <c r="A48" t="s">
        <v>133</v>
      </c>
      <c r="B48" t="s">
        <v>564</v>
      </c>
      <c r="C48">
        <v>5</v>
      </c>
      <c r="D48">
        <v>2</v>
      </c>
      <c r="E48">
        <f t="shared" si="0"/>
        <v>7</v>
      </c>
      <c r="F48">
        <v>250</v>
      </c>
      <c r="G48">
        <f t="shared" si="1"/>
        <v>38</v>
      </c>
      <c r="H48">
        <v>5</v>
      </c>
      <c r="I48">
        <v>33</v>
      </c>
      <c r="K48">
        <v>7</v>
      </c>
      <c r="L48">
        <v>38</v>
      </c>
      <c r="M48">
        <v>250</v>
      </c>
    </row>
    <row r="49" spans="1:13" x14ac:dyDescent="0.2">
      <c r="A49" t="s">
        <v>134</v>
      </c>
      <c r="B49" t="s">
        <v>564</v>
      </c>
      <c r="C49">
        <v>6</v>
      </c>
      <c r="D49">
        <v>5</v>
      </c>
      <c r="E49">
        <f t="shared" si="0"/>
        <v>11</v>
      </c>
      <c r="F49">
        <v>228</v>
      </c>
      <c r="G49">
        <f t="shared" si="1"/>
        <v>56</v>
      </c>
      <c r="H49">
        <v>22</v>
      </c>
      <c r="I49">
        <v>34</v>
      </c>
      <c r="K49">
        <v>11</v>
      </c>
      <c r="L49">
        <v>56</v>
      </c>
      <c r="M49">
        <v>228</v>
      </c>
    </row>
    <row r="50" spans="1:13" x14ac:dyDescent="0.2">
      <c r="A50" t="s">
        <v>135</v>
      </c>
      <c r="B50" t="s">
        <v>564</v>
      </c>
      <c r="C50">
        <v>5</v>
      </c>
      <c r="D50">
        <v>4</v>
      </c>
      <c r="E50">
        <f t="shared" si="0"/>
        <v>9</v>
      </c>
      <c r="F50">
        <v>252</v>
      </c>
      <c r="G50">
        <f t="shared" si="1"/>
        <v>35</v>
      </c>
      <c r="H50">
        <v>3</v>
      </c>
      <c r="I50">
        <v>32</v>
      </c>
      <c r="K50">
        <v>9</v>
      </c>
      <c r="L50">
        <v>35</v>
      </c>
      <c r="M50">
        <v>252</v>
      </c>
    </row>
    <row r="51" spans="1:13" x14ac:dyDescent="0.2">
      <c r="A51" t="s">
        <v>136</v>
      </c>
      <c r="B51" t="s">
        <v>564</v>
      </c>
      <c r="C51">
        <v>6</v>
      </c>
      <c r="D51">
        <v>3</v>
      </c>
      <c r="E51">
        <f t="shared" si="0"/>
        <v>9</v>
      </c>
      <c r="F51">
        <v>250</v>
      </c>
      <c r="G51">
        <f t="shared" si="1"/>
        <v>37</v>
      </c>
      <c r="H51">
        <v>4</v>
      </c>
      <c r="I51">
        <v>33</v>
      </c>
      <c r="K51">
        <v>9</v>
      </c>
      <c r="L51">
        <v>37</v>
      </c>
      <c r="M51">
        <v>250</v>
      </c>
    </row>
    <row r="52" spans="1:13" x14ac:dyDescent="0.2">
      <c r="A52" t="s">
        <v>137</v>
      </c>
      <c r="B52" t="s">
        <v>564</v>
      </c>
      <c r="C52">
        <v>5</v>
      </c>
      <c r="D52">
        <v>17</v>
      </c>
      <c r="E52">
        <f t="shared" si="0"/>
        <v>22</v>
      </c>
      <c r="F52">
        <v>232</v>
      </c>
      <c r="G52">
        <f t="shared" si="1"/>
        <v>36</v>
      </c>
      <c r="H52">
        <v>6</v>
      </c>
      <c r="I52">
        <v>30</v>
      </c>
      <c r="K52">
        <v>22</v>
      </c>
      <c r="L52">
        <v>36</v>
      </c>
      <c r="M52">
        <v>232</v>
      </c>
    </row>
    <row r="53" spans="1:13" x14ac:dyDescent="0.2">
      <c r="A53" t="s">
        <v>138</v>
      </c>
      <c r="B53" t="s">
        <v>564</v>
      </c>
      <c r="C53">
        <v>4</v>
      </c>
      <c r="D53">
        <v>17</v>
      </c>
      <c r="E53">
        <f t="shared" si="0"/>
        <v>21</v>
      </c>
      <c r="F53">
        <v>239</v>
      </c>
      <c r="G53">
        <f t="shared" si="1"/>
        <v>34</v>
      </c>
      <c r="H53">
        <v>3</v>
      </c>
      <c r="I53">
        <v>31</v>
      </c>
      <c r="K53">
        <v>21</v>
      </c>
      <c r="L53">
        <v>34</v>
      </c>
      <c r="M53">
        <v>239</v>
      </c>
    </row>
    <row r="54" spans="1:13" x14ac:dyDescent="0.2">
      <c r="A54" t="s">
        <v>139</v>
      </c>
      <c r="B54" t="s">
        <v>564</v>
      </c>
      <c r="C54">
        <v>4</v>
      </c>
      <c r="D54">
        <v>12</v>
      </c>
      <c r="E54">
        <f t="shared" si="0"/>
        <v>16</v>
      </c>
      <c r="F54">
        <v>243</v>
      </c>
      <c r="G54">
        <f t="shared" si="1"/>
        <v>37</v>
      </c>
      <c r="H54">
        <v>5</v>
      </c>
      <c r="I54">
        <v>32</v>
      </c>
      <c r="K54">
        <v>16</v>
      </c>
      <c r="L54">
        <v>37</v>
      </c>
      <c r="M54">
        <v>243</v>
      </c>
    </row>
    <row r="55" spans="1:13" x14ac:dyDescent="0.2">
      <c r="A55" t="s">
        <v>140</v>
      </c>
      <c r="B55" t="s">
        <v>564</v>
      </c>
      <c r="C55">
        <v>6</v>
      </c>
      <c r="D55">
        <v>4</v>
      </c>
      <c r="E55">
        <f t="shared" si="0"/>
        <v>10</v>
      </c>
      <c r="F55">
        <v>241</v>
      </c>
      <c r="G55">
        <f t="shared" si="1"/>
        <v>45</v>
      </c>
      <c r="H55">
        <v>10</v>
      </c>
      <c r="I55">
        <v>35</v>
      </c>
      <c r="K55">
        <v>10</v>
      </c>
      <c r="L55">
        <v>45</v>
      </c>
      <c r="M55">
        <v>241</v>
      </c>
    </row>
    <row r="56" spans="1:13" x14ac:dyDescent="0.2">
      <c r="A56" t="s">
        <v>141</v>
      </c>
      <c r="B56" t="s">
        <v>564</v>
      </c>
      <c r="C56">
        <v>5</v>
      </c>
      <c r="D56">
        <v>7</v>
      </c>
      <c r="E56">
        <f t="shared" si="0"/>
        <v>12</v>
      </c>
      <c r="F56">
        <v>247</v>
      </c>
      <c r="G56">
        <f t="shared" si="1"/>
        <v>35</v>
      </c>
      <c r="H56">
        <v>4</v>
      </c>
      <c r="I56">
        <v>31</v>
      </c>
      <c r="K56">
        <v>12</v>
      </c>
      <c r="L56">
        <v>35</v>
      </c>
      <c r="M56">
        <v>247</v>
      </c>
    </row>
    <row r="57" spans="1:13" x14ac:dyDescent="0.2">
      <c r="A57" t="s">
        <v>142</v>
      </c>
      <c r="B57" t="s">
        <v>564</v>
      </c>
      <c r="C57">
        <v>4</v>
      </c>
      <c r="D57">
        <v>4</v>
      </c>
      <c r="E57">
        <f t="shared" si="0"/>
        <v>8</v>
      </c>
      <c r="F57">
        <v>249</v>
      </c>
      <c r="G57">
        <f t="shared" si="1"/>
        <v>39</v>
      </c>
      <c r="H57">
        <v>6</v>
      </c>
      <c r="I57">
        <v>33</v>
      </c>
      <c r="K57">
        <v>8</v>
      </c>
      <c r="L57">
        <v>39</v>
      </c>
      <c r="M57">
        <v>249</v>
      </c>
    </row>
    <row r="58" spans="1:13" x14ac:dyDescent="0.2">
      <c r="A58" t="s">
        <v>143</v>
      </c>
      <c r="B58" t="s">
        <v>564</v>
      </c>
      <c r="C58">
        <v>5</v>
      </c>
      <c r="D58">
        <v>5</v>
      </c>
      <c r="E58">
        <f t="shared" si="0"/>
        <v>10</v>
      </c>
      <c r="F58">
        <v>250</v>
      </c>
      <c r="G58">
        <f t="shared" si="1"/>
        <v>36</v>
      </c>
      <c r="H58">
        <v>3</v>
      </c>
      <c r="I58">
        <v>33</v>
      </c>
      <c r="K58">
        <v>10</v>
      </c>
      <c r="L58">
        <v>36</v>
      </c>
      <c r="M58">
        <v>250</v>
      </c>
    </row>
    <row r="59" spans="1:13" x14ac:dyDescent="0.2">
      <c r="A59" t="s">
        <v>144</v>
      </c>
      <c r="B59" t="s">
        <v>564</v>
      </c>
      <c r="C59">
        <v>4</v>
      </c>
      <c r="D59">
        <v>6</v>
      </c>
      <c r="E59">
        <f t="shared" si="0"/>
        <v>10</v>
      </c>
      <c r="F59">
        <v>198</v>
      </c>
      <c r="G59">
        <f t="shared" si="1"/>
        <v>87</v>
      </c>
      <c r="H59">
        <v>40</v>
      </c>
      <c r="I59">
        <v>47</v>
      </c>
      <c r="K59">
        <v>10</v>
      </c>
      <c r="L59">
        <v>87</v>
      </c>
      <c r="M59">
        <v>198</v>
      </c>
    </row>
    <row r="60" spans="1:13" x14ac:dyDescent="0.2">
      <c r="A60" t="s">
        <v>145</v>
      </c>
      <c r="B60" t="s">
        <v>564</v>
      </c>
      <c r="C60">
        <v>4</v>
      </c>
      <c r="D60">
        <v>8</v>
      </c>
      <c r="E60">
        <f t="shared" si="0"/>
        <v>12</v>
      </c>
      <c r="F60">
        <v>228</v>
      </c>
      <c r="G60">
        <f t="shared" si="1"/>
        <v>49</v>
      </c>
      <c r="H60">
        <v>12</v>
      </c>
      <c r="I60">
        <v>37</v>
      </c>
      <c r="K60">
        <v>12</v>
      </c>
      <c r="L60">
        <v>49</v>
      </c>
      <c r="M60">
        <v>228</v>
      </c>
    </row>
    <row r="61" spans="1:13" x14ac:dyDescent="0.2">
      <c r="A61" t="s">
        <v>146</v>
      </c>
      <c r="B61" t="s">
        <v>564</v>
      </c>
      <c r="C61">
        <v>4</v>
      </c>
      <c r="D61">
        <v>6</v>
      </c>
      <c r="E61">
        <f t="shared" si="0"/>
        <v>10</v>
      </c>
      <c r="F61">
        <v>248</v>
      </c>
      <c r="G61">
        <f t="shared" si="1"/>
        <v>38</v>
      </c>
      <c r="H61">
        <v>5</v>
      </c>
      <c r="I61">
        <v>33</v>
      </c>
      <c r="K61">
        <v>10</v>
      </c>
      <c r="L61">
        <v>38</v>
      </c>
      <c r="M61">
        <v>248</v>
      </c>
    </row>
    <row r="62" spans="1:13" x14ac:dyDescent="0.2">
      <c r="A62" t="s">
        <v>147</v>
      </c>
      <c r="B62" t="s">
        <v>564</v>
      </c>
      <c r="C62">
        <v>6</v>
      </c>
      <c r="D62">
        <v>5</v>
      </c>
      <c r="E62">
        <f t="shared" si="0"/>
        <v>11</v>
      </c>
      <c r="F62">
        <v>246</v>
      </c>
      <c r="G62">
        <f t="shared" si="1"/>
        <v>36</v>
      </c>
      <c r="H62">
        <v>3</v>
      </c>
      <c r="I62">
        <v>33</v>
      </c>
      <c r="K62">
        <v>11</v>
      </c>
      <c r="L62">
        <v>36</v>
      </c>
      <c r="M62">
        <v>246</v>
      </c>
    </row>
    <row r="63" spans="1:13" x14ac:dyDescent="0.2">
      <c r="A63" t="s">
        <v>148</v>
      </c>
      <c r="B63" t="s">
        <v>564</v>
      </c>
      <c r="C63">
        <v>4</v>
      </c>
      <c r="D63">
        <v>6</v>
      </c>
      <c r="E63">
        <f t="shared" si="0"/>
        <v>10</v>
      </c>
      <c r="F63">
        <v>243</v>
      </c>
      <c r="G63">
        <f t="shared" si="1"/>
        <v>42</v>
      </c>
      <c r="H63">
        <v>9</v>
      </c>
      <c r="I63">
        <v>33</v>
      </c>
      <c r="K63">
        <v>10</v>
      </c>
      <c r="L63">
        <v>42</v>
      </c>
      <c r="M63">
        <v>243</v>
      </c>
    </row>
    <row r="64" spans="1:13" x14ac:dyDescent="0.2">
      <c r="A64" t="s">
        <v>149</v>
      </c>
      <c r="B64" t="s">
        <v>565</v>
      </c>
      <c r="C64">
        <v>7</v>
      </c>
      <c r="D64">
        <v>8</v>
      </c>
      <c r="E64">
        <f t="shared" si="0"/>
        <v>15</v>
      </c>
      <c r="F64">
        <v>242</v>
      </c>
      <c r="G64">
        <f t="shared" si="1"/>
        <v>27</v>
      </c>
      <c r="H64">
        <v>9</v>
      </c>
      <c r="I64">
        <v>18</v>
      </c>
      <c r="K64">
        <v>15</v>
      </c>
      <c r="L64">
        <v>27</v>
      </c>
      <c r="M64">
        <v>242</v>
      </c>
    </row>
    <row r="65" spans="1:13" x14ac:dyDescent="0.2">
      <c r="A65" t="s">
        <v>150</v>
      </c>
      <c r="B65" t="s">
        <v>565</v>
      </c>
      <c r="C65">
        <v>5</v>
      </c>
      <c r="D65">
        <v>5</v>
      </c>
      <c r="E65">
        <f t="shared" si="0"/>
        <v>10</v>
      </c>
      <c r="F65">
        <v>258</v>
      </c>
      <c r="G65">
        <f t="shared" si="1"/>
        <v>25</v>
      </c>
      <c r="H65">
        <v>8</v>
      </c>
      <c r="I65">
        <v>17</v>
      </c>
      <c r="K65">
        <v>10</v>
      </c>
      <c r="L65">
        <v>25</v>
      </c>
      <c r="M65">
        <v>258</v>
      </c>
    </row>
    <row r="66" spans="1:13" x14ac:dyDescent="0.2">
      <c r="A66" t="s">
        <v>151</v>
      </c>
      <c r="B66" t="s">
        <v>565</v>
      </c>
      <c r="C66">
        <v>5</v>
      </c>
      <c r="D66">
        <v>5</v>
      </c>
      <c r="E66">
        <f t="shared" ref="E66:E111" si="2">C66+D66</f>
        <v>10</v>
      </c>
      <c r="F66">
        <v>263</v>
      </c>
      <c r="G66">
        <f t="shared" ref="G66:G111" si="3">H66+I66</f>
        <v>23</v>
      </c>
      <c r="H66">
        <v>6</v>
      </c>
      <c r="I66">
        <v>17</v>
      </c>
      <c r="K66">
        <v>10</v>
      </c>
      <c r="L66">
        <v>23</v>
      </c>
      <c r="M66">
        <v>263</v>
      </c>
    </row>
    <row r="67" spans="1:13" x14ac:dyDescent="0.2">
      <c r="A67" t="s">
        <v>152</v>
      </c>
      <c r="B67" t="s">
        <v>565</v>
      </c>
      <c r="C67">
        <v>4</v>
      </c>
      <c r="D67">
        <v>4</v>
      </c>
      <c r="E67">
        <f t="shared" si="2"/>
        <v>8</v>
      </c>
      <c r="F67">
        <v>264</v>
      </c>
      <c r="G67">
        <f t="shared" si="3"/>
        <v>23</v>
      </c>
      <c r="H67">
        <v>6</v>
      </c>
      <c r="I67">
        <v>17</v>
      </c>
      <c r="K67">
        <v>8</v>
      </c>
      <c r="L67">
        <v>23</v>
      </c>
      <c r="M67">
        <v>264</v>
      </c>
    </row>
    <row r="68" spans="1:13" x14ac:dyDescent="0.2">
      <c r="A68" t="s">
        <v>153</v>
      </c>
      <c r="B68" t="s">
        <v>565</v>
      </c>
      <c r="C68">
        <v>6</v>
      </c>
      <c r="D68">
        <v>4</v>
      </c>
      <c r="E68">
        <f t="shared" si="2"/>
        <v>10</v>
      </c>
      <c r="F68">
        <v>260</v>
      </c>
      <c r="G68">
        <f t="shared" si="3"/>
        <v>23</v>
      </c>
      <c r="H68">
        <v>5</v>
      </c>
      <c r="I68">
        <v>18</v>
      </c>
      <c r="K68">
        <v>10</v>
      </c>
      <c r="L68">
        <v>23</v>
      </c>
      <c r="M68">
        <v>260</v>
      </c>
    </row>
    <row r="69" spans="1:13" x14ac:dyDescent="0.2">
      <c r="A69" t="s">
        <v>154</v>
      </c>
      <c r="B69" t="s">
        <v>565</v>
      </c>
      <c r="C69">
        <v>8</v>
      </c>
      <c r="D69">
        <v>4</v>
      </c>
      <c r="E69">
        <f t="shared" si="2"/>
        <v>12</v>
      </c>
      <c r="F69">
        <v>250</v>
      </c>
      <c r="G69">
        <f t="shared" si="3"/>
        <v>30</v>
      </c>
      <c r="H69">
        <v>8</v>
      </c>
      <c r="I69">
        <v>22</v>
      </c>
      <c r="K69">
        <v>12</v>
      </c>
      <c r="L69">
        <v>30</v>
      </c>
      <c r="M69">
        <v>250</v>
      </c>
    </row>
    <row r="70" spans="1:13" x14ac:dyDescent="0.2">
      <c r="A70" t="s">
        <v>155</v>
      </c>
      <c r="B70" t="s">
        <v>565</v>
      </c>
      <c r="C70">
        <v>8</v>
      </c>
      <c r="D70">
        <v>3</v>
      </c>
      <c r="E70">
        <f t="shared" si="2"/>
        <v>11</v>
      </c>
      <c r="F70">
        <v>250</v>
      </c>
      <c r="G70">
        <f t="shared" si="3"/>
        <v>34</v>
      </c>
      <c r="H70">
        <v>4</v>
      </c>
      <c r="I70">
        <v>30</v>
      </c>
      <c r="K70">
        <v>11</v>
      </c>
      <c r="L70">
        <v>34</v>
      </c>
      <c r="M70">
        <v>250</v>
      </c>
    </row>
    <row r="71" spans="1:13" x14ac:dyDescent="0.2">
      <c r="A71" t="s">
        <v>156</v>
      </c>
      <c r="B71" t="s">
        <v>565</v>
      </c>
      <c r="C71">
        <v>5</v>
      </c>
      <c r="D71">
        <v>8</v>
      </c>
      <c r="E71">
        <f t="shared" si="2"/>
        <v>13</v>
      </c>
      <c r="F71">
        <v>244</v>
      </c>
      <c r="G71">
        <f t="shared" si="3"/>
        <v>39</v>
      </c>
      <c r="H71">
        <v>8</v>
      </c>
      <c r="I71">
        <v>31</v>
      </c>
      <c r="K71">
        <v>13</v>
      </c>
      <c r="L71">
        <v>39</v>
      </c>
      <c r="M71">
        <v>244</v>
      </c>
    </row>
    <row r="72" spans="1:13" x14ac:dyDescent="0.2">
      <c r="A72" t="s">
        <v>157</v>
      </c>
      <c r="B72" t="s">
        <v>565</v>
      </c>
      <c r="C72">
        <v>5</v>
      </c>
      <c r="D72">
        <v>3</v>
      </c>
      <c r="E72">
        <f t="shared" si="2"/>
        <v>8</v>
      </c>
      <c r="F72">
        <v>244</v>
      </c>
      <c r="G72">
        <f t="shared" si="3"/>
        <v>39</v>
      </c>
      <c r="H72">
        <v>8</v>
      </c>
      <c r="I72">
        <v>31</v>
      </c>
      <c r="K72">
        <v>8</v>
      </c>
      <c r="L72">
        <v>39</v>
      </c>
      <c r="M72">
        <v>244</v>
      </c>
    </row>
    <row r="73" spans="1:13" x14ac:dyDescent="0.2">
      <c r="A73" t="s">
        <v>158</v>
      </c>
      <c r="B73" t="s">
        <v>565</v>
      </c>
      <c r="C73">
        <v>11</v>
      </c>
      <c r="D73">
        <v>35</v>
      </c>
      <c r="E73">
        <f t="shared" si="2"/>
        <v>46</v>
      </c>
      <c r="F73">
        <v>206</v>
      </c>
      <c r="G73">
        <f t="shared" si="3"/>
        <v>43</v>
      </c>
      <c r="H73">
        <v>11</v>
      </c>
      <c r="I73">
        <v>32</v>
      </c>
      <c r="K73">
        <v>46</v>
      </c>
      <c r="L73">
        <v>43</v>
      </c>
      <c r="M73">
        <v>206</v>
      </c>
    </row>
    <row r="74" spans="1:13" x14ac:dyDescent="0.2">
      <c r="A74" t="s">
        <v>159</v>
      </c>
      <c r="B74" t="s">
        <v>565</v>
      </c>
      <c r="C74">
        <v>4</v>
      </c>
      <c r="D74">
        <v>3</v>
      </c>
      <c r="E74">
        <f t="shared" si="2"/>
        <v>7</v>
      </c>
      <c r="F74">
        <v>205</v>
      </c>
      <c r="G74">
        <f t="shared" si="3"/>
        <v>82</v>
      </c>
      <c r="H74">
        <v>40</v>
      </c>
      <c r="I74">
        <v>42</v>
      </c>
      <c r="K74">
        <v>7</v>
      </c>
      <c r="L74">
        <v>82</v>
      </c>
      <c r="M74">
        <v>205</v>
      </c>
    </row>
    <row r="75" spans="1:13" x14ac:dyDescent="0.2">
      <c r="A75" t="s">
        <v>160</v>
      </c>
      <c r="B75" t="s">
        <v>565</v>
      </c>
      <c r="C75">
        <v>5</v>
      </c>
      <c r="D75">
        <v>2</v>
      </c>
      <c r="E75">
        <f t="shared" si="2"/>
        <v>7</v>
      </c>
      <c r="F75">
        <v>252</v>
      </c>
      <c r="G75">
        <f t="shared" si="3"/>
        <v>36</v>
      </c>
      <c r="H75">
        <v>5</v>
      </c>
      <c r="I75">
        <v>31</v>
      </c>
      <c r="K75">
        <v>7</v>
      </c>
      <c r="L75">
        <v>36</v>
      </c>
      <c r="M75">
        <v>252</v>
      </c>
    </row>
    <row r="76" spans="1:13" x14ac:dyDescent="0.2">
      <c r="A76" t="s">
        <v>161</v>
      </c>
      <c r="B76" t="s">
        <v>565</v>
      </c>
      <c r="C76">
        <v>9</v>
      </c>
      <c r="D76">
        <v>22</v>
      </c>
      <c r="E76">
        <f t="shared" si="2"/>
        <v>31</v>
      </c>
      <c r="F76">
        <v>221</v>
      </c>
      <c r="G76">
        <f t="shared" si="3"/>
        <v>43</v>
      </c>
      <c r="H76">
        <v>23</v>
      </c>
      <c r="I76">
        <v>20</v>
      </c>
      <c r="K76">
        <v>31</v>
      </c>
      <c r="L76">
        <v>43</v>
      </c>
      <c r="M76">
        <v>221</v>
      </c>
    </row>
    <row r="77" spans="1:13" x14ac:dyDescent="0.2">
      <c r="A77" t="s">
        <v>162</v>
      </c>
      <c r="B77" t="s">
        <v>565</v>
      </c>
      <c r="C77">
        <v>5</v>
      </c>
      <c r="D77">
        <v>7</v>
      </c>
      <c r="E77">
        <f t="shared" si="2"/>
        <v>12</v>
      </c>
      <c r="F77">
        <v>240</v>
      </c>
      <c r="G77">
        <f t="shared" si="3"/>
        <v>40</v>
      </c>
      <c r="H77">
        <v>22</v>
      </c>
      <c r="I77">
        <v>18</v>
      </c>
      <c r="K77">
        <v>12</v>
      </c>
      <c r="L77">
        <v>40</v>
      </c>
      <c r="M77">
        <v>240</v>
      </c>
    </row>
    <row r="78" spans="1:13" x14ac:dyDescent="0.2">
      <c r="A78" t="s">
        <v>163</v>
      </c>
      <c r="B78" t="s">
        <v>565</v>
      </c>
      <c r="C78">
        <v>4</v>
      </c>
      <c r="D78">
        <v>4</v>
      </c>
      <c r="E78">
        <f t="shared" si="2"/>
        <v>8</v>
      </c>
      <c r="F78">
        <v>250</v>
      </c>
      <c r="G78">
        <f t="shared" si="3"/>
        <v>35</v>
      </c>
      <c r="H78">
        <v>6</v>
      </c>
      <c r="I78">
        <v>29</v>
      </c>
      <c r="K78">
        <v>8</v>
      </c>
      <c r="L78">
        <v>35</v>
      </c>
      <c r="M78">
        <v>250</v>
      </c>
    </row>
    <row r="79" spans="1:13" x14ac:dyDescent="0.2">
      <c r="A79" t="s">
        <v>164</v>
      </c>
      <c r="B79" t="s">
        <v>565</v>
      </c>
      <c r="C79">
        <v>5</v>
      </c>
      <c r="D79">
        <v>9</v>
      </c>
      <c r="E79">
        <f t="shared" si="2"/>
        <v>14</v>
      </c>
      <c r="F79">
        <v>250</v>
      </c>
      <c r="G79">
        <f t="shared" si="3"/>
        <v>32</v>
      </c>
      <c r="H79">
        <v>16</v>
      </c>
      <c r="I79">
        <v>16</v>
      </c>
      <c r="K79">
        <v>14</v>
      </c>
      <c r="L79">
        <v>32</v>
      </c>
      <c r="M79">
        <v>250</v>
      </c>
    </row>
    <row r="80" spans="1:13" x14ac:dyDescent="0.2">
      <c r="A80" t="s">
        <v>165</v>
      </c>
      <c r="B80" t="s">
        <v>565</v>
      </c>
      <c r="C80">
        <v>14</v>
      </c>
      <c r="D80">
        <v>18</v>
      </c>
      <c r="E80">
        <f t="shared" si="2"/>
        <v>32</v>
      </c>
      <c r="F80">
        <v>230</v>
      </c>
      <c r="G80">
        <f t="shared" si="3"/>
        <v>32</v>
      </c>
      <c r="H80">
        <v>12</v>
      </c>
      <c r="I80">
        <v>20</v>
      </c>
      <c r="K80">
        <v>32</v>
      </c>
      <c r="L80">
        <v>32</v>
      </c>
      <c r="M80">
        <v>230</v>
      </c>
    </row>
    <row r="81" spans="1:13" x14ac:dyDescent="0.2">
      <c r="A81" t="s">
        <v>166</v>
      </c>
      <c r="B81" t="s">
        <v>565</v>
      </c>
      <c r="C81">
        <v>10</v>
      </c>
      <c r="D81">
        <v>20</v>
      </c>
      <c r="E81">
        <f t="shared" si="2"/>
        <v>30</v>
      </c>
      <c r="F81">
        <v>232</v>
      </c>
      <c r="G81">
        <f t="shared" si="3"/>
        <v>32</v>
      </c>
      <c r="H81">
        <v>15</v>
      </c>
      <c r="I81">
        <v>17</v>
      </c>
      <c r="K81">
        <v>30</v>
      </c>
      <c r="L81">
        <v>32</v>
      </c>
      <c r="M81">
        <v>232</v>
      </c>
    </row>
    <row r="82" spans="1:13" x14ac:dyDescent="0.2">
      <c r="A82" t="s">
        <v>167</v>
      </c>
      <c r="B82" t="s">
        <v>565</v>
      </c>
      <c r="C82">
        <v>6</v>
      </c>
      <c r="D82">
        <v>2</v>
      </c>
      <c r="E82">
        <f t="shared" si="2"/>
        <v>8</v>
      </c>
      <c r="F82">
        <v>234</v>
      </c>
      <c r="G82">
        <f t="shared" si="3"/>
        <v>38</v>
      </c>
      <c r="H82">
        <v>7</v>
      </c>
      <c r="I82">
        <v>31</v>
      </c>
      <c r="K82">
        <v>8</v>
      </c>
      <c r="L82">
        <v>38</v>
      </c>
      <c r="M82">
        <v>234</v>
      </c>
    </row>
    <row r="83" spans="1:13" x14ac:dyDescent="0.2">
      <c r="A83" t="s">
        <v>168</v>
      </c>
      <c r="B83" t="s">
        <v>565</v>
      </c>
      <c r="C83">
        <v>5</v>
      </c>
      <c r="D83">
        <v>1</v>
      </c>
      <c r="E83">
        <f t="shared" si="2"/>
        <v>6</v>
      </c>
      <c r="F83">
        <v>252</v>
      </c>
      <c r="G83">
        <f t="shared" si="3"/>
        <v>38</v>
      </c>
      <c r="H83">
        <v>8</v>
      </c>
      <c r="I83">
        <v>30</v>
      </c>
      <c r="K83">
        <v>6</v>
      </c>
      <c r="L83">
        <v>38</v>
      </c>
      <c r="M83">
        <v>252</v>
      </c>
    </row>
    <row r="84" spans="1:13" x14ac:dyDescent="0.2">
      <c r="A84" t="s">
        <v>169</v>
      </c>
      <c r="B84" t="s">
        <v>565</v>
      </c>
      <c r="C84">
        <v>5</v>
      </c>
      <c r="D84">
        <v>6</v>
      </c>
      <c r="E84">
        <f t="shared" si="2"/>
        <v>11</v>
      </c>
      <c r="F84">
        <v>244</v>
      </c>
      <c r="G84">
        <f t="shared" si="3"/>
        <v>35</v>
      </c>
      <c r="H84">
        <v>4</v>
      </c>
      <c r="I84">
        <v>31</v>
      </c>
      <c r="K84">
        <v>11</v>
      </c>
      <c r="L84">
        <v>35</v>
      </c>
      <c r="M84">
        <v>244</v>
      </c>
    </row>
    <row r="85" spans="1:13" x14ac:dyDescent="0.2">
      <c r="A85" t="s">
        <v>170</v>
      </c>
      <c r="B85" t="s">
        <v>565</v>
      </c>
      <c r="C85">
        <v>5</v>
      </c>
      <c r="D85">
        <v>1</v>
      </c>
      <c r="E85">
        <f t="shared" si="2"/>
        <v>6</v>
      </c>
      <c r="F85">
        <v>252</v>
      </c>
      <c r="G85">
        <f t="shared" si="3"/>
        <v>37</v>
      </c>
      <c r="H85">
        <v>7</v>
      </c>
      <c r="I85">
        <v>30</v>
      </c>
      <c r="K85">
        <v>6</v>
      </c>
      <c r="L85">
        <v>37</v>
      </c>
      <c r="M85">
        <v>252</v>
      </c>
    </row>
    <row r="86" spans="1:13" x14ac:dyDescent="0.2">
      <c r="A86" t="s">
        <v>171</v>
      </c>
      <c r="B86" t="s">
        <v>565</v>
      </c>
      <c r="C86">
        <v>5</v>
      </c>
      <c r="D86">
        <v>1</v>
      </c>
      <c r="E86">
        <f t="shared" si="2"/>
        <v>6</v>
      </c>
      <c r="F86">
        <v>255</v>
      </c>
      <c r="G86">
        <f t="shared" si="3"/>
        <v>36</v>
      </c>
      <c r="H86">
        <v>6</v>
      </c>
      <c r="I86">
        <v>30</v>
      </c>
      <c r="K86">
        <v>6</v>
      </c>
      <c r="L86">
        <v>36</v>
      </c>
      <c r="M86">
        <v>255</v>
      </c>
    </row>
    <row r="87" spans="1:13" x14ac:dyDescent="0.2">
      <c r="A87" t="s">
        <v>172</v>
      </c>
      <c r="B87" t="s">
        <v>565</v>
      </c>
      <c r="C87">
        <v>5</v>
      </c>
      <c r="D87">
        <v>2</v>
      </c>
      <c r="E87">
        <f t="shared" si="2"/>
        <v>7</v>
      </c>
      <c r="F87">
        <v>246</v>
      </c>
      <c r="G87">
        <f t="shared" si="3"/>
        <v>40</v>
      </c>
      <c r="H87">
        <v>3</v>
      </c>
      <c r="I87">
        <v>37</v>
      </c>
      <c r="K87">
        <v>7</v>
      </c>
      <c r="L87">
        <v>40</v>
      </c>
      <c r="M87">
        <v>246</v>
      </c>
    </row>
    <row r="88" spans="1:13" x14ac:dyDescent="0.2">
      <c r="A88" t="s">
        <v>173</v>
      </c>
      <c r="B88" t="s">
        <v>565</v>
      </c>
      <c r="C88">
        <v>4</v>
      </c>
      <c r="D88">
        <v>7</v>
      </c>
      <c r="E88">
        <f t="shared" si="2"/>
        <v>11</v>
      </c>
      <c r="F88">
        <v>250</v>
      </c>
      <c r="G88">
        <f t="shared" si="3"/>
        <v>34</v>
      </c>
      <c r="H88">
        <v>5</v>
      </c>
      <c r="I88">
        <v>29</v>
      </c>
      <c r="K88">
        <v>11</v>
      </c>
      <c r="L88">
        <v>34</v>
      </c>
      <c r="M88">
        <v>250</v>
      </c>
    </row>
    <row r="89" spans="1:13" x14ac:dyDescent="0.2">
      <c r="A89" t="s">
        <v>174</v>
      </c>
      <c r="B89" t="s">
        <v>565</v>
      </c>
      <c r="C89">
        <v>5</v>
      </c>
      <c r="D89">
        <v>11</v>
      </c>
      <c r="E89">
        <f t="shared" si="2"/>
        <v>16</v>
      </c>
      <c r="F89">
        <v>240</v>
      </c>
      <c r="G89">
        <f t="shared" si="3"/>
        <v>36</v>
      </c>
      <c r="H89">
        <v>3</v>
      </c>
      <c r="I89">
        <v>33</v>
      </c>
      <c r="K89">
        <v>16</v>
      </c>
      <c r="L89">
        <v>36</v>
      </c>
      <c r="M89">
        <v>240</v>
      </c>
    </row>
    <row r="90" spans="1:13" x14ac:dyDescent="0.2">
      <c r="A90" t="s">
        <v>175</v>
      </c>
      <c r="B90" t="s">
        <v>565</v>
      </c>
      <c r="C90">
        <v>4</v>
      </c>
      <c r="D90">
        <v>5</v>
      </c>
      <c r="E90">
        <f t="shared" si="2"/>
        <v>9</v>
      </c>
      <c r="F90">
        <v>253</v>
      </c>
      <c r="G90">
        <f t="shared" si="3"/>
        <v>33</v>
      </c>
      <c r="H90">
        <v>5</v>
      </c>
      <c r="I90">
        <v>28</v>
      </c>
      <c r="K90">
        <v>9</v>
      </c>
      <c r="L90">
        <v>33</v>
      </c>
      <c r="M90">
        <v>253</v>
      </c>
    </row>
    <row r="91" spans="1:13" x14ac:dyDescent="0.2">
      <c r="A91" t="s">
        <v>176</v>
      </c>
      <c r="B91" t="s">
        <v>565</v>
      </c>
      <c r="C91">
        <v>6</v>
      </c>
      <c r="D91">
        <v>3</v>
      </c>
      <c r="E91">
        <f t="shared" si="2"/>
        <v>9</v>
      </c>
      <c r="F91">
        <v>248</v>
      </c>
      <c r="G91">
        <f t="shared" si="3"/>
        <v>38</v>
      </c>
      <c r="H91">
        <v>7</v>
      </c>
      <c r="I91">
        <v>31</v>
      </c>
      <c r="K91">
        <v>9</v>
      </c>
      <c r="L91">
        <v>38</v>
      </c>
      <c r="M91">
        <v>248</v>
      </c>
    </row>
    <row r="92" spans="1:13" x14ac:dyDescent="0.2">
      <c r="A92" t="s">
        <v>177</v>
      </c>
      <c r="B92" t="s">
        <v>565</v>
      </c>
      <c r="C92">
        <v>5</v>
      </c>
      <c r="D92">
        <v>5</v>
      </c>
      <c r="E92">
        <f t="shared" si="2"/>
        <v>10</v>
      </c>
      <c r="F92">
        <v>241</v>
      </c>
      <c r="G92">
        <f t="shared" si="3"/>
        <v>42</v>
      </c>
      <c r="H92">
        <v>14</v>
      </c>
      <c r="I92">
        <v>28</v>
      </c>
      <c r="K92">
        <v>10</v>
      </c>
      <c r="L92">
        <v>42</v>
      </c>
      <c r="M92">
        <v>241</v>
      </c>
    </row>
    <row r="93" spans="1:13" x14ac:dyDescent="0.2">
      <c r="A93" t="s">
        <v>178</v>
      </c>
      <c r="B93" t="s">
        <v>565</v>
      </c>
      <c r="C93">
        <v>6</v>
      </c>
      <c r="D93">
        <v>1</v>
      </c>
      <c r="E93">
        <f t="shared" si="2"/>
        <v>7</v>
      </c>
      <c r="F93">
        <v>247</v>
      </c>
      <c r="G93">
        <f t="shared" si="3"/>
        <v>37</v>
      </c>
      <c r="H93">
        <v>7</v>
      </c>
      <c r="I93">
        <v>30</v>
      </c>
      <c r="K93">
        <v>7</v>
      </c>
      <c r="L93">
        <v>37</v>
      </c>
      <c r="M93">
        <v>247</v>
      </c>
    </row>
    <row r="94" spans="1:13" x14ac:dyDescent="0.2">
      <c r="A94" t="s">
        <v>179</v>
      </c>
      <c r="B94" t="s">
        <v>565</v>
      </c>
      <c r="C94">
        <v>6</v>
      </c>
      <c r="D94">
        <v>2</v>
      </c>
      <c r="E94">
        <f t="shared" si="2"/>
        <v>8</v>
      </c>
      <c r="F94">
        <v>251</v>
      </c>
      <c r="G94">
        <f t="shared" si="3"/>
        <v>36</v>
      </c>
      <c r="H94">
        <v>4</v>
      </c>
      <c r="I94">
        <v>32</v>
      </c>
      <c r="K94">
        <v>8</v>
      </c>
      <c r="L94">
        <v>36</v>
      </c>
      <c r="M94">
        <v>251</v>
      </c>
    </row>
    <row r="95" spans="1:13" x14ac:dyDescent="0.2">
      <c r="A95" t="s">
        <v>180</v>
      </c>
      <c r="B95" t="s">
        <v>565</v>
      </c>
      <c r="C95">
        <v>7</v>
      </c>
      <c r="D95">
        <v>8</v>
      </c>
      <c r="E95">
        <f t="shared" si="2"/>
        <v>15</v>
      </c>
      <c r="F95">
        <v>247</v>
      </c>
      <c r="G95">
        <f t="shared" si="3"/>
        <v>33</v>
      </c>
      <c r="H95">
        <v>2</v>
      </c>
      <c r="I95">
        <v>31</v>
      </c>
      <c r="K95">
        <v>15</v>
      </c>
      <c r="L95">
        <v>33</v>
      </c>
      <c r="M95">
        <v>247</v>
      </c>
    </row>
    <row r="96" spans="1:13" x14ac:dyDescent="0.2">
      <c r="A96" t="s">
        <v>181</v>
      </c>
      <c r="B96" t="s">
        <v>565</v>
      </c>
      <c r="C96">
        <v>5</v>
      </c>
      <c r="D96">
        <v>4</v>
      </c>
      <c r="E96">
        <f t="shared" si="2"/>
        <v>9</v>
      </c>
      <c r="F96">
        <v>249</v>
      </c>
      <c r="G96">
        <f t="shared" si="3"/>
        <v>37</v>
      </c>
      <c r="H96">
        <v>4</v>
      </c>
      <c r="I96">
        <v>33</v>
      </c>
      <c r="K96">
        <v>9</v>
      </c>
      <c r="L96">
        <v>37</v>
      </c>
      <c r="M96">
        <v>249</v>
      </c>
    </row>
    <row r="97" spans="1:13" x14ac:dyDescent="0.2">
      <c r="A97" t="s">
        <v>182</v>
      </c>
      <c r="B97" t="s">
        <v>565</v>
      </c>
      <c r="C97">
        <v>5</v>
      </c>
      <c r="D97">
        <v>1</v>
      </c>
      <c r="E97">
        <f t="shared" si="2"/>
        <v>6</v>
      </c>
      <c r="F97">
        <v>251</v>
      </c>
      <c r="G97">
        <f t="shared" si="3"/>
        <v>38</v>
      </c>
      <c r="H97">
        <v>6</v>
      </c>
      <c r="I97">
        <v>32</v>
      </c>
      <c r="K97">
        <v>6</v>
      </c>
      <c r="L97">
        <v>38</v>
      </c>
      <c r="M97">
        <v>251</v>
      </c>
    </row>
    <row r="98" spans="1:13" x14ac:dyDescent="0.2">
      <c r="A98" t="s">
        <v>183</v>
      </c>
      <c r="B98" t="s">
        <v>565</v>
      </c>
      <c r="C98">
        <v>7</v>
      </c>
      <c r="D98">
        <v>11</v>
      </c>
      <c r="E98">
        <f t="shared" si="2"/>
        <v>18</v>
      </c>
      <c r="F98">
        <v>236</v>
      </c>
      <c r="G98">
        <f t="shared" si="3"/>
        <v>40</v>
      </c>
      <c r="H98">
        <v>8</v>
      </c>
      <c r="I98">
        <v>32</v>
      </c>
      <c r="K98">
        <v>18</v>
      </c>
      <c r="L98">
        <v>40</v>
      </c>
      <c r="M98">
        <v>236</v>
      </c>
    </row>
    <row r="99" spans="1:13" x14ac:dyDescent="0.2">
      <c r="A99" t="s">
        <v>184</v>
      </c>
      <c r="B99" t="s">
        <v>565</v>
      </c>
      <c r="C99">
        <v>5</v>
      </c>
      <c r="D99">
        <v>6</v>
      </c>
      <c r="E99">
        <f t="shared" si="2"/>
        <v>11</v>
      </c>
      <c r="F99">
        <v>249</v>
      </c>
      <c r="G99">
        <f t="shared" si="3"/>
        <v>35</v>
      </c>
      <c r="H99">
        <v>3</v>
      </c>
      <c r="I99">
        <v>32</v>
      </c>
      <c r="K99">
        <v>11</v>
      </c>
      <c r="L99">
        <v>35</v>
      </c>
      <c r="M99">
        <v>249</v>
      </c>
    </row>
    <row r="100" spans="1:13" x14ac:dyDescent="0.2">
      <c r="A100" t="s">
        <v>185</v>
      </c>
      <c r="B100" t="s">
        <v>565</v>
      </c>
      <c r="C100">
        <v>11</v>
      </c>
      <c r="D100">
        <v>34</v>
      </c>
      <c r="E100">
        <f t="shared" si="2"/>
        <v>45</v>
      </c>
      <c r="F100">
        <v>213</v>
      </c>
      <c r="G100">
        <f t="shared" si="3"/>
        <v>36</v>
      </c>
      <c r="H100">
        <v>6</v>
      </c>
      <c r="I100">
        <v>30</v>
      </c>
      <c r="K100">
        <v>45</v>
      </c>
      <c r="L100">
        <v>36</v>
      </c>
      <c r="M100">
        <v>213</v>
      </c>
    </row>
    <row r="101" spans="1:13" x14ac:dyDescent="0.2">
      <c r="A101" t="s">
        <v>186</v>
      </c>
      <c r="B101" t="s">
        <v>565</v>
      </c>
      <c r="C101">
        <v>4</v>
      </c>
      <c r="D101">
        <v>6</v>
      </c>
      <c r="E101">
        <f t="shared" si="2"/>
        <v>10</v>
      </c>
      <c r="F101">
        <v>247</v>
      </c>
      <c r="G101">
        <f t="shared" si="3"/>
        <v>38</v>
      </c>
      <c r="H101">
        <v>6</v>
      </c>
      <c r="I101">
        <v>32</v>
      </c>
      <c r="K101">
        <v>10</v>
      </c>
      <c r="L101">
        <v>38</v>
      </c>
      <c r="M101">
        <v>247</v>
      </c>
    </row>
    <row r="102" spans="1:13" x14ac:dyDescent="0.2">
      <c r="A102" t="s">
        <v>187</v>
      </c>
      <c r="B102" t="s">
        <v>565</v>
      </c>
      <c r="C102">
        <v>4</v>
      </c>
      <c r="D102">
        <v>4</v>
      </c>
      <c r="E102">
        <f t="shared" si="2"/>
        <v>8</v>
      </c>
      <c r="F102">
        <v>250</v>
      </c>
      <c r="G102">
        <f t="shared" si="3"/>
        <v>38</v>
      </c>
      <c r="H102">
        <v>6</v>
      </c>
      <c r="I102">
        <v>32</v>
      </c>
      <c r="K102">
        <v>8</v>
      </c>
      <c r="L102">
        <v>38</v>
      </c>
      <c r="M102">
        <v>250</v>
      </c>
    </row>
    <row r="103" spans="1:13" x14ac:dyDescent="0.2">
      <c r="A103" t="s">
        <v>188</v>
      </c>
      <c r="B103" t="s">
        <v>565</v>
      </c>
      <c r="C103">
        <v>4</v>
      </c>
      <c r="D103">
        <v>5</v>
      </c>
      <c r="E103">
        <f t="shared" si="2"/>
        <v>9</v>
      </c>
      <c r="F103">
        <v>249</v>
      </c>
      <c r="G103">
        <f t="shared" si="3"/>
        <v>38</v>
      </c>
      <c r="H103">
        <v>6</v>
      </c>
      <c r="I103">
        <v>32</v>
      </c>
      <c r="K103">
        <v>9</v>
      </c>
      <c r="L103">
        <v>38</v>
      </c>
      <c r="M103">
        <v>249</v>
      </c>
    </row>
    <row r="104" spans="1:13" x14ac:dyDescent="0.2">
      <c r="A104" t="s">
        <v>189</v>
      </c>
      <c r="B104" t="s">
        <v>565</v>
      </c>
      <c r="C104">
        <v>6</v>
      </c>
      <c r="D104">
        <v>12</v>
      </c>
      <c r="E104">
        <f t="shared" si="2"/>
        <v>18</v>
      </c>
      <c r="F104">
        <v>241</v>
      </c>
      <c r="G104">
        <f t="shared" si="3"/>
        <v>38</v>
      </c>
      <c r="H104">
        <v>6</v>
      </c>
      <c r="I104">
        <v>32</v>
      </c>
      <c r="K104">
        <v>18</v>
      </c>
      <c r="L104">
        <v>38</v>
      </c>
      <c r="M104">
        <v>241</v>
      </c>
    </row>
    <row r="105" spans="1:13" x14ac:dyDescent="0.2">
      <c r="A105" t="s">
        <v>190</v>
      </c>
      <c r="B105" t="s">
        <v>565</v>
      </c>
      <c r="C105">
        <v>6</v>
      </c>
      <c r="D105">
        <v>10</v>
      </c>
      <c r="E105">
        <f t="shared" si="2"/>
        <v>16</v>
      </c>
      <c r="F105">
        <v>226</v>
      </c>
      <c r="G105">
        <f t="shared" si="3"/>
        <v>53</v>
      </c>
      <c r="H105">
        <v>17</v>
      </c>
      <c r="I105">
        <v>36</v>
      </c>
      <c r="K105">
        <v>16</v>
      </c>
      <c r="L105">
        <v>53</v>
      </c>
      <c r="M105">
        <v>226</v>
      </c>
    </row>
    <row r="106" spans="1:13" x14ac:dyDescent="0.2">
      <c r="A106" t="s">
        <v>191</v>
      </c>
      <c r="B106" t="s">
        <v>565</v>
      </c>
      <c r="C106">
        <v>4</v>
      </c>
      <c r="D106">
        <v>6</v>
      </c>
      <c r="E106">
        <f t="shared" si="2"/>
        <v>10</v>
      </c>
      <c r="F106">
        <v>233</v>
      </c>
      <c r="G106">
        <f t="shared" si="3"/>
        <v>51</v>
      </c>
      <c r="H106">
        <v>13</v>
      </c>
      <c r="I106">
        <v>38</v>
      </c>
      <c r="K106">
        <v>10</v>
      </c>
      <c r="L106">
        <v>51</v>
      </c>
      <c r="M106">
        <v>233</v>
      </c>
    </row>
    <row r="107" spans="1:13" x14ac:dyDescent="0.2">
      <c r="A107" t="s">
        <v>192</v>
      </c>
      <c r="B107" t="s">
        <v>565</v>
      </c>
      <c r="C107">
        <v>4</v>
      </c>
      <c r="D107">
        <v>11</v>
      </c>
      <c r="E107">
        <f t="shared" si="2"/>
        <v>15</v>
      </c>
      <c r="F107">
        <v>227</v>
      </c>
      <c r="G107">
        <f t="shared" si="3"/>
        <v>53</v>
      </c>
      <c r="H107">
        <v>16</v>
      </c>
      <c r="I107">
        <v>37</v>
      </c>
      <c r="K107">
        <v>15</v>
      </c>
      <c r="L107">
        <v>53</v>
      </c>
      <c r="M107">
        <v>227</v>
      </c>
    </row>
    <row r="108" spans="1:13" x14ac:dyDescent="0.2">
      <c r="A108" t="s">
        <v>193</v>
      </c>
      <c r="B108" t="s">
        <v>565</v>
      </c>
      <c r="C108">
        <v>5</v>
      </c>
      <c r="D108">
        <v>5</v>
      </c>
      <c r="E108">
        <f t="shared" si="2"/>
        <v>10</v>
      </c>
      <c r="F108">
        <v>237</v>
      </c>
      <c r="G108">
        <f t="shared" si="3"/>
        <v>48</v>
      </c>
      <c r="H108">
        <v>10</v>
      </c>
      <c r="I108">
        <v>38</v>
      </c>
      <c r="K108">
        <v>10</v>
      </c>
      <c r="L108">
        <v>48</v>
      </c>
      <c r="M108">
        <v>237</v>
      </c>
    </row>
    <row r="109" spans="1:13" x14ac:dyDescent="0.2">
      <c r="A109" t="s">
        <v>194</v>
      </c>
      <c r="B109" t="s">
        <v>565</v>
      </c>
      <c r="C109">
        <v>5</v>
      </c>
      <c r="D109">
        <v>7</v>
      </c>
      <c r="E109">
        <f t="shared" si="2"/>
        <v>12</v>
      </c>
      <c r="F109">
        <v>223</v>
      </c>
      <c r="G109">
        <f t="shared" si="3"/>
        <v>62</v>
      </c>
      <c r="H109">
        <v>26</v>
      </c>
      <c r="I109">
        <v>36</v>
      </c>
      <c r="K109">
        <v>12</v>
      </c>
      <c r="L109">
        <v>62</v>
      </c>
      <c r="M109">
        <v>223</v>
      </c>
    </row>
    <row r="110" spans="1:13" x14ac:dyDescent="0.2">
      <c r="A110" t="s">
        <v>195</v>
      </c>
      <c r="B110" t="s">
        <v>565</v>
      </c>
      <c r="C110">
        <v>6</v>
      </c>
      <c r="D110">
        <v>27</v>
      </c>
      <c r="E110">
        <f t="shared" si="2"/>
        <v>33</v>
      </c>
      <c r="F110">
        <v>227</v>
      </c>
      <c r="G110">
        <f t="shared" si="3"/>
        <v>37</v>
      </c>
      <c r="H110">
        <v>5</v>
      </c>
      <c r="I110">
        <v>32</v>
      </c>
      <c r="K110">
        <v>33</v>
      </c>
      <c r="L110">
        <v>37</v>
      </c>
      <c r="M110">
        <v>227</v>
      </c>
    </row>
    <row r="111" spans="1:13" x14ac:dyDescent="0.2">
      <c r="A111" t="s">
        <v>196</v>
      </c>
      <c r="B111" t="s">
        <v>565</v>
      </c>
      <c r="C111">
        <v>5</v>
      </c>
      <c r="D111">
        <v>4</v>
      </c>
      <c r="E111">
        <f t="shared" si="2"/>
        <v>9</v>
      </c>
      <c r="F111">
        <v>238</v>
      </c>
      <c r="G111">
        <f t="shared" si="3"/>
        <v>47</v>
      </c>
      <c r="H111">
        <v>11</v>
      </c>
      <c r="I111">
        <v>36</v>
      </c>
      <c r="K111">
        <v>9</v>
      </c>
      <c r="L111">
        <v>47</v>
      </c>
      <c r="M111">
        <v>238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9E66-BF30-F74F-A052-A080AF9A6B82}">
  <dimension ref="A1:CK187"/>
  <sheetViews>
    <sheetView topLeftCell="Q1" zoomScale="85" zoomScaleNormal="85" workbookViewId="0">
      <selection activeCell="W1" sqref="W1:X1048576"/>
    </sheetView>
  </sheetViews>
  <sheetFormatPr baseColWidth="10" defaultRowHeight="16" x14ac:dyDescent="0.2"/>
  <cols>
    <col min="1" max="1" width="22.1640625" customWidth="1"/>
    <col min="10" max="10" width="10.83203125" style="63"/>
    <col min="12" max="14" width="11" bestFit="1" customWidth="1"/>
    <col min="15" max="15" width="10.83203125" style="64"/>
    <col min="16" max="18" width="11" bestFit="1" customWidth="1"/>
    <col min="22" max="22" width="10.83203125" style="64"/>
    <col min="23" max="24" width="11" bestFit="1" customWidth="1"/>
    <col min="26" max="26" width="20.33203125" customWidth="1"/>
    <col min="27" max="28" width="11" bestFit="1" customWidth="1"/>
    <col min="30" max="31" width="11" bestFit="1" customWidth="1"/>
    <col min="33" max="33" width="17" customWidth="1"/>
    <col min="34" max="37" width="11" bestFit="1" customWidth="1"/>
    <col min="38" max="38" width="12.1640625" bestFit="1" customWidth="1"/>
    <col min="39" max="39" width="11" bestFit="1" customWidth="1"/>
    <col min="42" max="43" width="11" bestFit="1" customWidth="1"/>
    <col min="49" max="49" width="10.83203125" style="76"/>
    <col min="52" max="52" width="11" bestFit="1" customWidth="1"/>
    <col min="70" max="70" width="10.83203125" style="68"/>
  </cols>
  <sheetData>
    <row r="1" spans="1:89" ht="51" x14ac:dyDescent="0.2">
      <c r="A1" t="s">
        <v>611</v>
      </c>
      <c r="B1" t="s">
        <v>197</v>
      </c>
      <c r="C1" s="4" t="s">
        <v>0</v>
      </c>
      <c r="D1" s="4" t="s">
        <v>1</v>
      </c>
      <c r="E1" s="4" t="s">
        <v>644</v>
      </c>
      <c r="F1" s="4" t="s">
        <v>2</v>
      </c>
      <c r="G1" s="4" t="s">
        <v>645</v>
      </c>
      <c r="H1" s="4" t="s">
        <v>3</v>
      </c>
      <c r="I1" s="4" t="s">
        <v>4</v>
      </c>
      <c r="J1" s="62"/>
      <c r="K1" s="4" t="s">
        <v>644</v>
      </c>
      <c r="L1" s="4" t="s">
        <v>645</v>
      </c>
      <c r="M1" s="4" t="s">
        <v>2</v>
      </c>
      <c r="N1" s="4" t="s">
        <v>656</v>
      </c>
      <c r="O1" s="65"/>
      <c r="P1" s="4" t="s">
        <v>654</v>
      </c>
      <c r="Q1" s="4" t="s">
        <v>875</v>
      </c>
      <c r="R1" s="4" t="s">
        <v>655</v>
      </c>
      <c r="S1" s="4" t="s">
        <v>876</v>
      </c>
      <c r="T1" s="4" t="s">
        <v>877</v>
      </c>
      <c r="U1" s="4" t="s">
        <v>878</v>
      </c>
      <c r="W1" s="4" t="s">
        <v>655</v>
      </c>
      <c r="X1" s="4" t="s">
        <v>654</v>
      </c>
      <c r="Z1" s="93"/>
      <c r="AA1" s="93" t="s">
        <v>198</v>
      </c>
      <c r="AB1" s="93" t="s">
        <v>657</v>
      </c>
      <c r="AG1" s="51" t="s">
        <v>630</v>
      </c>
      <c r="AW1" s="177" t="s">
        <v>897</v>
      </c>
      <c r="AY1" s="4" t="s">
        <v>878</v>
      </c>
      <c r="AZ1" s="4" t="s">
        <v>877</v>
      </c>
      <c r="BA1" s="4"/>
      <c r="BB1" s="4"/>
      <c r="BE1" s="8" t="s">
        <v>874</v>
      </c>
      <c r="BT1" s="152" t="s">
        <v>665</v>
      </c>
      <c r="BU1" s="68"/>
      <c r="BV1" s="68"/>
      <c r="BW1" s="68"/>
      <c r="BX1" s="68"/>
      <c r="BY1" s="68"/>
    </row>
    <row r="2" spans="1:89" ht="51" x14ac:dyDescent="0.2">
      <c r="A2" t="s">
        <v>5</v>
      </c>
      <c r="B2" t="s">
        <v>220</v>
      </c>
      <c r="C2">
        <v>9</v>
      </c>
      <c r="D2">
        <v>6</v>
      </c>
      <c r="E2">
        <f>C2+D2</f>
        <v>15</v>
      </c>
      <c r="F2">
        <v>230</v>
      </c>
      <c r="G2">
        <f>H2+I2</f>
        <v>49</v>
      </c>
      <c r="H2">
        <v>3</v>
      </c>
      <c r="I2">
        <v>46</v>
      </c>
      <c r="K2">
        <v>15</v>
      </c>
      <c r="L2">
        <v>49</v>
      </c>
      <c r="M2">
        <v>230</v>
      </c>
      <c r="N2">
        <f>SUM(K2:L2)</f>
        <v>64</v>
      </c>
      <c r="P2">
        <v>64</v>
      </c>
      <c r="Q2">
        <v>230</v>
      </c>
      <c r="R2">
        <v>35</v>
      </c>
      <c r="S2">
        <v>260</v>
      </c>
      <c r="T2" s="14">
        <f>P2/(SUM(P2:Q2))</f>
        <v>0.21768707482993196</v>
      </c>
      <c r="U2" s="14">
        <f>R2/(SUM(R2:S2))</f>
        <v>0.11864406779661017</v>
      </c>
      <c r="W2">
        <v>35</v>
      </c>
      <c r="X2">
        <v>64</v>
      </c>
      <c r="Z2" s="93" t="s">
        <v>655</v>
      </c>
      <c r="AA2" s="149">
        <f>AVERAGE(R2:R111)</f>
        <v>49.763636363636365</v>
      </c>
      <c r="AB2" s="149">
        <f>STDEV(R2:R111)</f>
        <v>12.865519862580193</v>
      </c>
      <c r="AG2" t="s">
        <v>658</v>
      </c>
      <c r="AW2" s="177"/>
      <c r="AY2" s="14">
        <v>0.11864406779661017</v>
      </c>
      <c r="AZ2" s="14">
        <v>0.21768707482993196</v>
      </c>
      <c r="BC2" t="s">
        <v>698</v>
      </c>
      <c r="BH2" s="93"/>
      <c r="BI2" s="93" t="s">
        <v>879</v>
      </c>
      <c r="BJ2" s="93" t="s">
        <v>199</v>
      </c>
      <c r="BT2" s="4" t="s">
        <v>654</v>
      </c>
      <c r="BU2" s="4" t="s">
        <v>655</v>
      </c>
      <c r="BW2" s="96"/>
      <c r="BX2" s="96" t="s">
        <v>198</v>
      </c>
      <c r="BY2" s="96" t="s">
        <v>663</v>
      </c>
      <c r="CA2" s="68" t="s">
        <v>698</v>
      </c>
      <c r="CB2" s="68"/>
      <c r="CC2" s="68"/>
      <c r="CG2" t="s">
        <v>869</v>
      </c>
      <c r="CH2" t="s">
        <v>870</v>
      </c>
    </row>
    <row r="3" spans="1:89" ht="17" thickBot="1" x14ac:dyDescent="0.25">
      <c r="A3" t="s">
        <v>6</v>
      </c>
      <c r="B3" t="s">
        <v>220</v>
      </c>
      <c r="C3">
        <v>6</v>
      </c>
      <c r="D3">
        <v>8</v>
      </c>
      <c r="E3">
        <f t="shared" ref="E3:E67" si="0">C3+D3</f>
        <v>14</v>
      </c>
      <c r="F3">
        <v>233</v>
      </c>
      <c r="G3">
        <f t="shared" ref="G3:G67" si="1">H3+I3</f>
        <v>48</v>
      </c>
      <c r="H3">
        <v>2</v>
      </c>
      <c r="I3">
        <v>46</v>
      </c>
      <c r="K3">
        <v>14</v>
      </c>
      <c r="L3">
        <v>48</v>
      </c>
      <c r="M3">
        <v>233</v>
      </c>
      <c r="N3">
        <f t="shared" ref="N3:N67" si="2">SUM(K3:L3)</f>
        <v>62</v>
      </c>
      <c r="P3">
        <v>62</v>
      </c>
      <c r="Q3">
        <v>233</v>
      </c>
      <c r="R3">
        <v>32</v>
      </c>
      <c r="S3">
        <v>265</v>
      </c>
      <c r="T3" s="14">
        <f t="shared" ref="T3:T67" si="3">P3/(SUM(P3:Q3))</f>
        <v>0.21016949152542372</v>
      </c>
      <c r="U3" s="14">
        <f t="shared" ref="U3:U7" si="4">R3/(SUM(R3:S3))</f>
        <v>0.10774410774410774</v>
      </c>
      <c r="W3">
        <v>32</v>
      </c>
      <c r="X3">
        <v>62</v>
      </c>
      <c r="Z3" s="93" t="s">
        <v>654</v>
      </c>
      <c r="AA3" s="149">
        <f>AVERAGE(P2:P77)</f>
        <v>66.44736842105263</v>
      </c>
      <c r="AB3" s="149">
        <f>STDEV(P2:P77)</f>
        <v>18.616404763428129</v>
      </c>
      <c r="AG3" t="s">
        <v>631</v>
      </c>
      <c r="AW3" s="177"/>
      <c r="AY3" s="14">
        <v>0.10774410774410774</v>
      </c>
      <c r="AZ3" s="14">
        <v>0.21016949152542372</v>
      </c>
      <c r="BH3" s="93" t="s">
        <v>878</v>
      </c>
      <c r="BI3" s="153">
        <f>AVERAGE(AY2:AY112)</f>
        <v>0.16978899330698111</v>
      </c>
      <c r="BJ3" s="148">
        <f>STDEV(AY2:AY112)</f>
        <v>4.5218526530452649E-2</v>
      </c>
      <c r="BT3">
        <v>64</v>
      </c>
      <c r="BU3">
        <v>35</v>
      </c>
      <c r="BW3" s="96" t="s">
        <v>661</v>
      </c>
      <c r="BX3" s="96">
        <f>AVERAGE(BT3:BT77)</f>
        <v>66.573333333333338</v>
      </c>
      <c r="BY3" s="96">
        <f>STDEV(BT3:BT77)</f>
        <v>18.709134445818489</v>
      </c>
      <c r="CG3">
        <v>35</v>
      </c>
      <c r="CH3">
        <v>64</v>
      </c>
    </row>
    <row r="4" spans="1:89" ht="51" x14ac:dyDescent="0.2">
      <c r="A4" t="s">
        <v>7</v>
      </c>
      <c r="B4" t="s">
        <v>220</v>
      </c>
      <c r="C4">
        <v>21</v>
      </c>
      <c r="D4">
        <v>5</v>
      </c>
      <c r="E4">
        <f t="shared" si="0"/>
        <v>26</v>
      </c>
      <c r="F4">
        <v>215</v>
      </c>
      <c r="G4">
        <f t="shared" si="1"/>
        <v>55</v>
      </c>
      <c r="H4">
        <v>3</v>
      </c>
      <c r="I4">
        <v>52</v>
      </c>
      <c r="K4">
        <v>26</v>
      </c>
      <c r="L4">
        <v>55</v>
      </c>
      <c r="M4">
        <v>215</v>
      </c>
      <c r="N4">
        <f t="shared" si="2"/>
        <v>81</v>
      </c>
      <c r="P4">
        <v>81</v>
      </c>
      <c r="Q4">
        <v>215</v>
      </c>
      <c r="R4">
        <v>32</v>
      </c>
      <c r="S4">
        <v>264</v>
      </c>
      <c r="T4" s="14">
        <f t="shared" si="3"/>
        <v>0.27364864864864863</v>
      </c>
      <c r="U4" s="14">
        <f t="shared" si="4"/>
        <v>0.10810810810810811</v>
      </c>
      <c r="W4">
        <v>32</v>
      </c>
      <c r="X4">
        <v>81</v>
      </c>
      <c r="AG4" s="51" t="s">
        <v>632</v>
      </c>
      <c r="AW4" s="177"/>
      <c r="AY4" s="14">
        <v>0.10810810810810811</v>
      </c>
      <c r="AZ4" s="14">
        <v>0.27364864864864863</v>
      </c>
      <c r="BC4" s="8"/>
      <c r="BD4" s="8" t="s">
        <v>878</v>
      </c>
      <c r="BE4" s="8" t="s">
        <v>877</v>
      </c>
      <c r="BH4" s="93" t="s">
        <v>877</v>
      </c>
      <c r="BI4" s="153">
        <f>AVERAGE(AZ2:AZ77)</f>
        <v>0.22642101945090004</v>
      </c>
      <c r="BJ4" s="148">
        <f>STDEV(AZ2:AZ77)</f>
        <v>6.6901366271473764E-2</v>
      </c>
      <c r="BT4">
        <v>62</v>
      </c>
      <c r="BU4">
        <v>32</v>
      </c>
      <c r="BW4" s="96" t="s">
        <v>662</v>
      </c>
      <c r="BX4" s="96">
        <f>AVERAGE(BU3:BU77)</f>
        <v>50.56</v>
      </c>
      <c r="BY4" s="96">
        <f>STDEV(BU3:BU77)</f>
        <v>13.861515848622826</v>
      </c>
      <c r="CA4" s="8"/>
      <c r="CB4" s="150" t="s">
        <v>654</v>
      </c>
      <c r="CC4" s="150" t="s">
        <v>655</v>
      </c>
      <c r="CG4">
        <v>32</v>
      </c>
      <c r="CH4">
        <v>62</v>
      </c>
    </row>
    <row r="5" spans="1:89" x14ac:dyDescent="0.2">
      <c r="A5" t="s">
        <v>8</v>
      </c>
      <c r="B5" t="s">
        <v>220</v>
      </c>
      <c r="C5">
        <v>5</v>
      </c>
      <c r="D5">
        <v>6</v>
      </c>
      <c r="E5">
        <f t="shared" si="0"/>
        <v>11</v>
      </c>
      <c r="F5">
        <v>249</v>
      </c>
      <c r="G5">
        <f t="shared" si="1"/>
        <v>36</v>
      </c>
      <c r="H5">
        <v>2</v>
      </c>
      <c r="I5">
        <v>34</v>
      </c>
      <c r="K5">
        <v>11</v>
      </c>
      <c r="L5">
        <v>36</v>
      </c>
      <c r="M5">
        <v>249</v>
      </c>
      <c r="N5">
        <f t="shared" si="2"/>
        <v>47</v>
      </c>
      <c r="P5">
        <v>47</v>
      </c>
      <c r="Q5">
        <v>249</v>
      </c>
      <c r="R5">
        <v>34</v>
      </c>
      <c r="S5">
        <v>262</v>
      </c>
      <c r="T5" s="14">
        <f t="shared" si="3"/>
        <v>0.15878378378378377</v>
      </c>
      <c r="U5" s="14">
        <f t="shared" si="4"/>
        <v>0.11486486486486487</v>
      </c>
      <c r="W5">
        <v>34</v>
      </c>
      <c r="X5">
        <v>47</v>
      </c>
      <c r="AG5" t="s">
        <v>639</v>
      </c>
      <c r="AW5" s="177"/>
      <c r="AY5" s="14">
        <v>0.11486486486486487</v>
      </c>
      <c r="AZ5" s="14">
        <v>0.15878378378378377</v>
      </c>
      <c r="BC5" t="s">
        <v>218</v>
      </c>
      <c r="BD5">
        <v>0.16978899330698111</v>
      </c>
      <c r="BE5">
        <v>0.22642101945090004</v>
      </c>
      <c r="BT5">
        <v>81</v>
      </c>
      <c r="BU5">
        <v>34</v>
      </c>
      <c r="CA5" t="s">
        <v>218</v>
      </c>
      <c r="CB5">
        <v>66.573333333333338</v>
      </c>
      <c r="CC5">
        <v>50.56</v>
      </c>
      <c r="CD5" s="67"/>
      <c r="CE5" s="67"/>
      <c r="CG5">
        <v>34</v>
      </c>
      <c r="CH5">
        <v>81</v>
      </c>
      <c r="CI5" s="67"/>
      <c r="CJ5" s="67"/>
      <c r="CK5" s="67"/>
    </row>
    <row r="6" spans="1:89" x14ac:dyDescent="0.2">
      <c r="A6" t="s">
        <v>9</v>
      </c>
      <c r="B6" t="s">
        <v>220</v>
      </c>
      <c r="C6">
        <v>16</v>
      </c>
      <c r="D6">
        <v>12</v>
      </c>
      <c r="E6">
        <f t="shared" si="0"/>
        <v>28</v>
      </c>
      <c r="F6">
        <v>219</v>
      </c>
      <c r="G6">
        <f t="shared" si="1"/>
        <v>49</v>
      </c>
      <c r="H6">
        <v>14</v>
      </c>
      <c r="I6">
        <v>35</v>
      </c>
      <c r="K6">
        <v>28</v>
      </c>
      <c r="L6">
        <v>49</v>
      </c>
      <c r="M6">
        <v>219</v>
      </c>
      <c r="N6">
        <f t="shared" si="2"/>
        <v>77</v>
      </c>
      <c r="P6">
        <v>77</v>
      </c>
      <c r="Q6">
        <v>219</v>
      </c>
      <c r="R6">
        <v>32</v>
      </c>
      <c r="S6">
        <v>264</v>
      </c>
      <c r="T6" s="14">
        <f t="shared" si="3"/>
        <v>0.26013513513513514</v>
      </c>
      <c r="U6" s="14">
        <f t="shared" si="4"/>
        <v>0.10810810810810811</v>
      </c>
      <c r="W6">
        <v>32</v>
      </c>
      <c r="X6">
        <v>77</v>
      </c>
      <c r="AG6" t="s">
        <v>640</v>
      </c>
      <c r="AW6" s="177"/>
      <c r="AY6" s="14">
        <v>0.10810810810810811</v>
      </c>
      <c r="AZ6" s="14">
        <v>0.26013513513513514</v>
      </c>
      <c r="BC6" t="s">
        <v>208</v>
      </c>
      <c r="BD6">
        <v>2.0447151415852504E-3</v>
      </c>
      <c r="BE6">
        <v>4.4757928089898865E-3</v>
      </c>
      <c r="BT6">
        <v>47</v>
      </c>
      <c r="BU6">
        <v>32</v>
      </c>
      <c r="CA6" t="s">
        <v>208</v>
      </c>
      <c r="CB6">
        <v>350.03171171171186</v>
      </c>
      <c r="CC6">
        <v>192.14162162162177</v>
      </c>
      <c r="CG6">
        <v>32</v>
      </c>
      <c r="CH6">
        <v>47</v>
      </c>
    </row>
    <row r="7" spans="1:89" x14ac:dyDescent="0.2">
      <c r="A7" t="s">
        <v>10</v>
      </c>
      <c r="B7" t="s">
        <v>220</v>
      </c>
      <c r="C7">
        <v>8</v>
      </c>
      <c r="D7">
        <v>5</v>
      </c>
      <c r="E7">
        <f t="shared" si="0"/>
        <v>13</v>
      </c>
      <c r="F7">
        <v>216</v>
      </c>
      <c r="G7">
        <f t="shared" si="1"/>
        <v>69</v>
      </c>
      <c r="H7">
        <v>12</v>
      </c>
      <c r="I7">
        <v>57</v>
      </c>
      <c r="K7">
        <v>13</v>
      </c>
      <c r="L7">
        <v>69</v>
      </c>
      <c r="M7">
        <v>216</v>
      </c>
      <c r="N7">
        <f t="shared" si="2"/>
        <v>82</v>
      </c>
      <c r="P7">
        <v>82</v>
      </c>
      <c r="Q7">
        <v>216</v>
      </c>
      <c r="R7">
        <v>38</v>
      </c>
      <c r="S7">
        <v>256</v>
      </c>
      <c r="T7" s="14">
        <f t="shared" si="3"/>
        <v>0.27516778523489932</v>
      </c>
      <c r="U7" s="14">
        <f t="shared" si="4"/>
        <v>0.12925170068027211</v>
      </c>
      <c r="W7">
        <v>38</v>
      </c>
      <c r="X7">
        <v>82</v>
      </c>
      <c r="AG7" t="s">
        <v>659</v>
      </c>
      <c r="AW7" s="177"/>
      <c r="AY7" s="14">
        <v>0.12925170068027211</v>
      </c>
      <c r="AZ7" s="14">
        <v>0.27516778523489932</v>
      </c>
      <c r="BC7" t="s">
        <v>219</v>
      </c>
      <c r="BD7">
        <v>111</v>
      </c>
      <c r="BE7">
        <v>76</v>
      </c>
      <c r="BT7">
        <v>77</v>
      </c>
      <c r="BU7">
        <v>31</v>
      </c>
      <c r="CA7" t="s">
        <v>219</v>
      </c>
      <c r="CB7">
        <v>75</v>
      </c>
      <c r="CC7">
        <v>75</v>
      </c>
      <c r="CG7">
        <v>31</v>
      </c>
      <c r="CH7">
        <v>77</v>
      </c>
    </row>
    <row r="8" spans="1:89" x14ac:dyDescent="0.2">
      <c r="A8" t="s">
        <v>11</v>
      </c>
      <c r="B8" t="s">
        <v>220</v>
      </c>
      <c r="C8">
        <v>17</v>
      </c>
      <c r="D8">
        <v>7</v>
      </c>
      <c r="E8">
        <f t="shared" si="0"/>
        <v>24</v>
      </c>
      <c r="F8">
        <v>237</v>
      </c>
      <c r="G8">
        <f t="shared" si="1"/>
        <v>34</v>
      </c>
      <c r="H8">
        <v>2</v>
      </c>
      <c r="I8">
        <v>32</v>
      </c>
      <c r="K8">
        <v>24</v>
      </c>
      <c r="L8">
        <v>34</v>
      </c>
      <c r="M8">
        <v>237</v>
      </c>
      <c r="N8">
        <f>SUM(K8:L8)</f>
        <v>58</v>
      </c>
      <c r="P8">
        <v>58</v>
      </c>
      <c r="Q8">
        <v>237</v>
      </c>
      <c r="R8">
        <v>31</v>
      </c>
      <c r="S8">
        <v>265</v>
      </c>
      <c r="T8" s="14">
        <f>P8/(SUM(P8:Q8))</f>
        <v>0.19661016949152543</v>
      </c>
      <c r="U8" s="14">
        <f>R8/(SUM(R8:S8))</f>
        <v>0.10472972972972973</v>
      </c>
      <c r="W8">
        <v>31</v>
      </c>
      <c r="X8">
        <v>58</v>
      </c>
      <c r="AG8" t="s">
        <v>742</v>
      </c>
      <c r="AW8" s="177"/>
      <c r="AY8" s="14">
        <v>0.10472972972972973</v>
      </c>
      <c r="AZ8" s="14">
        <v>0.19661016949152543</v>
      </c>
      <c r="BC8" t="s">
        <v>212</v>
      </c>
      <c r="BD8">
        <v>110</v>
      </c>
      <c r="BE8">
        <v>75</v>
      </c>
      <c r="BT8">
        <v>82</v>
      </c>
      <c r="BU8">
        <v>45</v>
      </c>
      <c r="CA8" t="s">
        <v>212</v>
      </c>
      <c r="CB8">
        <v>74</v>
      </c>
      <c r="CC8">
        <v>74</v>
      </c>
      <c r="CG8">
        <v>45</v>
      </c>
      <c r="CH8">
        <v>82</v>
      </c>
    </row>
    <row r="9" spans="1:89" x14ac:dyDescent="0.2">
      <c r="A9" t="s">
        <v>12</v>
      </c>
      <c r="B9" t="s">
        <v>220</v>
      </c>
      <c r="C9">
        <v>5</v>
      </c>
      <c r="D9">
        <v>6</v>
      </c>
      <c r="E9">
        <v>11</v>
      </c>
      <c r="F9">
        <v>119</v>
      </c>
      <c r="G9">
        <v>131</v>
      </c>
      <c r="H9">
        <v>15</v>
      </c>
      <c r="I9">
        <v>116</v>
      </c>
      <c r="K9">
        <v>11</v>
      </c>
      <c r="L9">
        <v>131</v>
      </c>
      <c r="M9">
        <v>119</v>
      </c>
      <c r="N9">
        <f>SUM(K9:L9)</f>
        <v>142</v>
      </c>
      <c r="P9">
        <v>142</v>
      </c>
      <c r="Q9">
        <v>119</v>
      </c>
      <c r="R9">
        <v>45</v>
      </c>
      <c r="S9">
        <v>250</v>
      </c>
      <c r="T9" s="14">
        <f>P9/(SUM(P9:Q9))</f>
        <v>0.54406130268199238</v>
      </c>
      <c r="U9" s="14">
        <f>R9/(SUM(R9:S9))</f>
        <v>0.15254237288135594</v>
      </c>
      <c r="W9">
        <v>45</v>
      </c>
      <c r="X9">
        <v>142</v>
      </c>
      <c r="AG9" t="s">
        <v>712</v>
      </c>
      <c r="AW9" s="177"/>
      <c r="AY9" s="14">
        <v>0.15254237288135594</v>
      </c>
      <c r="AZ9" s="14">
        <v>0.54406130268199238</v>
      </c>
      <c r="BC9" t="s">
        <v>214</v>
      </c>
      <c r="BD9" s="28">
        <v>0.45683864934013985</v>
      </c>
      <c r="BT9">
        <v>58</v>
      </c>
      <c r="BU9">
        <v>47</v>
      </c>
      <c r="CA9" t="s">
        <v>214</v>
      </c>
      <c r="CB9" s="28">
        <v>1.8217380948362032</v>
      </c>
      <c r="CG9">
        <v>47</v>
      </c>
      <c r="CH9">
        <v>58</v>
      </c>
    </row>
    <row r="10" spans="1:89" x14ac:dyDescent="0.2">
      <c r="A10" t="s">
        <v>13</v>
      </c>
      <c r="B10" t="s">
        <v>220</v>
      </c>
      <c r="C10">
        <v>16</v>
      </c>
      <c r="D10">
        <v>13</v>
      </c>
      <c r="E10">
        <f t="shared" si="0"/>
        <v>29</v>
      </c>
      <c r="F10">
        <v>235</v>
      </c>
      <c r="G10">
        <f t="shared" si="1"/>
        <v>31</v>
      </c>
      <c r="H10">
        <v>1</v>
      </c>
      <c r="I10">
        <v>30</v>
      </c>
      <c r="K10">
        <v>29</v>
      </c>
      <c r="L10">
        <v>31</v>
      </c>
      <c r="M10">
        <v>235</v>
      </c>
      <c r="N10">
        <f t="shared" si="2"/>
        <v>60</v>
      </c>
      <c r="P10">
        <v>60</v>
      </c>
      <c r="Q10">
        <v>235</v>
      </c>
      <c r="R10">
        <v>45</v>
      </c>
      <c r="S10">
        <v>248</v>
      </c>
      <c r="T10" s="14">
        <f t="shared" si="3"/>
        <v>0.20338983050847459</v>
      </c>
      <c r="U10" s="14">
        <f t="shared" ref="U10:U41" si="5">R9/(SUM(R9:S9))</f>
        <v>0.15254237288135594</v>
      </c>
      <c r="W10">
        <v>45</v>
      </c>
      <c r="X10">
        <v>60</v>
      </c>
      <c r="AG10" t="s">
        <v>741</v>
      </c>
      <c r="AW10" s="177"/>
      <c r="AY10" s="14">
        <v>0.15254237288135594</v>
      </c>
      <c r="AZ10" s="14">
        <v>0.20338983050847459</v>
      </c>
      <c r="BC10" t="s">
        <v>699</v>
      </c>
      <c r="BD10">
        <v>8.922501804264904E-5</v>
      </c>
      <c r="BT10">
        <v>60</v>
      </c>
      <c r="BU10">
        <v>74</v>
      </c>
      <c r="CA10" t="s">
        <v>699</v>
      </c>
      <c r="CB10">
        <v>5.3511305236085367E-3</v>
      </c>
      <c r="CG10">
        <v>74</v>
      </c>
      <c r="CH10">
        <v>60</v>
      </c>
    </row>
    <row r="11" spans="1:89" ht="17" thickBot="1" x14ac:dyDescent="0.25">
      <c r="A11" t="s">
        <v>14</v>
      </c>
      <c r="B11" t="s">
        <v>220</v>
      </c>
      <c r="C11">
        <v>11</v>
      </c>
      <c r="D11">
        <v>7</v>
      </c>
      <c r="E11">
        <f t="shared" si="0"/>
        <v>18</v>
      </c>
      <c r="F11">
        <v>236</v>
      </c>
      <c r="G11">
        <f t="shared" si="1"/>
        <v>40</v>
      </c>
      <c r="H11">
        <v>3</v>
      </c>
      <c r="I11">
        <v>37</v>
      </c>
      <c r="K11">
        <v>18</v>
      </c>
      <c r="L11">
        <v>40</v>
      </c>
      <c r="M11">
        <v>236</v>
      </c>
      <c r="N11">
        <f t="shared" si="2"/>
        <v>58</v>
      </c>
      <c r="P11">
        <v>58</v>
      </c>
      <c r="Q11">
        <v>236</v>
      </c>
      <c r="R11">
        <v>47</v>
      </c>
      <c r="S11">
        <v>245</v>
      </c>
      <c r="T11" s="14">
        <f t="shared" si="3"/>
        <v>0.19727891156462585</v>
      </c>
      <c r="U11" s="14">
        <f t="shared" si="5"/>
        <v>0.15358361774744028</v>
      </c>
      <c r="W11">
        <v>47</v>
      </c>
      <c r="X11">
        <v>58</v>
      </c>
      <c r="AG11" t="s">
        <v>899</v>
      </c>
      <c r="AW11" s="177"/>
      <c r="AY11" s="14">
        <v>0.15358361774744028</v>
      </c>
      <c r="AZ11" s="14">
        <v>0.19727891156462585</v>
      </c>
      <c r="BC11" s="7" t="s">
        <v>700</v>
      </c>
      <c r="BD11" s="7">
        <v>0.70925596440645922</v>
      </c>
      <c r="BE11" s="7"/>
      <c r="BT11">
        <v>58</v>
      </c>
      <c r="BU11">
        <v>45</v>
      </c>
      <c r="CA11" s="7" t="s">
        <v>700</v>
      </c>
      <c r="CB11" s="7">
        <v>1.4694510058334262</v>
      </c>
      <c r="CC11" s="7"/>
      <c r="CD11" s="67"/>
      <c r="CE11" s="67"/>
      <c r="CG11" s="147">
        <v>45</v>
      </c>
      <c r="CH11" s="147">
        <v>58</v>
      </c>
    </row>
    <row r="12" spans="1:89" x14ac:dyDescent="0.2">
      <c r="A12" t="s">
        <v>15</v>
      </c>
      <c r="B12" t="s">
        <v>220</v>
      </c>
      <c r="C12">
        <v>12</v>
      </c>
      <c r="D12">
        <v>5</v>
      </c>
      <c r="E12">
        <f t="shared" si="0"/>
        <v>17</v>
      </c>
      <c r="F12">
        <v>222</v>
      </c>
      <c r="G12">
        <f t="shared" si="1"/>
        <v>43</v>
      </c>
      <c r="H12">
        <v>13</v>
      </c>
      <c r="I12">
        <v>30</v>
      </c>
      <c r="K12">
        <v>17</v>
      </c>
      <c r="L12">
        <v>43</v>
      </c>
      <c r="M12">
        <v>222</v>
      </c>
      <c r="N12">
        <f t="shared" si="2"/>
        <v>60</v>
      </c>
      <c r="P12">
        <v>60</v>
      </c>
      <c r="Q12">
        <v>222</v>
      </c>
      <c r="R12">
        <v>74</v>
      </c>
      <c r="S12">
        <v>222</v>
      </c>
      <c r="T12" s="14">
        <f t="shared" si="3"/>
        <v>0.21276595744680851</v>
      </c>
      <c r="U12" s="14">
        <f t="shared" si="5"/>
        <v>0.16095890410958905</v>
      </c>
      <c r="W12">
        <v>74</v>
      </c>
      <c r="X12">
        <v>60</v>
      </c>
      <c r="AG12" t="s">
        <v>953</v>
      </c>
      <c r="AW12" s="177"/>
      <c r="AY12" s="14">
        <v>0.16095890410958905</v>
      </c>
      <c r="AZ12" s="14">
        <v>0.21276595744680851</v>
      </c>
      <c r="BT12">
        <v>142</v>
      </c>
      <c r="BU12">
        <v>47</v>
      </c>
      <c r="CG12">
        <v>47</v>
      </c>
      <c r="CH12" s="147">
        <v>142</v>
      </c>
    </row>
    <row r="13" spans="1:89" x14ac:dyDescent="0.2">
      <c r="A13" t="s">
        <v>16</v>
      </c>
      <c r="B13" t="s">
        <v>220</v>
      </c>
      <c r="C13">
        <v>11</v>
      </c>
      <c r="D13">
        <v>11</v>
      </c>
      <c r="E13">
        <f t="shared" si="0"/>
        <v>22</v>
      </c>
      <c r="F13">
        <v>242</v>
      </c>
      <c r="G13">
        <f t="shared" si="1"/>
        <v>32</v>
      </c>
      <c r="H13">
        <v>2</v>
      </c>
      <c r="I13">
        <v>30</v>
      </c>
      <c r="K13">
        <v>22</v>
      </c>
      <c r="L13">
        <v>32</v>
      </c>
      <c r="M13">
        <v>242</v>
      </c>
      <c r="N13">
        <f t="shared" si="2"/>
        <v>54</v>
      </c>
      <c r="P13">
        <v>54</v>
      </c>
      <c r="Q13">
        <v>242</v>
      </c>
      <c r="R13">
        <v>75</v>
      </c>
      <c r="S13">
        <v>221</v>
      </c>
      <c r="T13" s="14">
        <f t="shared" si="3"/>
        <v>0.18243243243243243</v>
      </c>
      <c r="U13" s="14">
        <f t="shared" si="5"/>
        <v>0.25</v>
      </c>
      <c r="W13">
        <v>75</v>
      </c>
      <c r="X13">
        <v>54</v>
      </c>
      <c r="AG13" s="51" t="s">
        <v>634</v>
      </c>
      <c r="AW13" s="177"/>
      <c r="AY13" s="14">
        <v>0.25</v>
      </c>
      <c r="AZ13" s="14">
        <v>0.18243243243243243</v>
      </c>
      <c r="BT13">
        <v>60</v>
      </c>
      <c r="BU13">
        <v>40</v>
      </c>
      <c r="CG13">
        <v>40</v>
      </c>
      <c r="CH13">
        <v>60</v>
      </c>
    </row>
    <row r="14" spans="1:89" x14ac:dyDescent="0.2">
      <c r="A14" t="s">
        <v>17</v>
      </c>
      <c r="B14" t="s">
        <v>220</v>
      </c>
      <c r="C14">
        <v>16</v>
      </c>
      <c r="D14">
        <v>8</v>
      </c>
      <c r="E14">
        <f t="shared" si="0"/>
        <v>24</v>
      </c>
      <c r="F14">
        <v>240</v>
      </c>
      <c r="G14">
        <f t="shared" si="1"/>
        <v>32</v>
      </c>
      <c r="H14">
        <v>0</v>
      </c>
      <c r="I14">
        <v>32</v>
      </c>
      <c r="K14">
        <v>24</v>
      </c>
      <c r="L14">
        <v>32</v>
      </c>
      <c r="M14">
        <v>240</v>
      </c>
      <c r="N14">
        <f t="shared" si="2"/>
        <v>56</v>
      </c>
      <c r="P14">
        <v>56</v>
      </c>
      <c r="Q14">
        <v>240</v>
      </c>
      <c r="R14">
        <v>45</v>
      </c>
      <c r="S14">
        <v>250</v>
      </c>
      <c r="T14" s="14">
        <f t="shared" si="3"/>
        <v>0.1891891891891892</v>
      </c>
      <c r="U14" s="14">
        <f t="shared" si="5"/>
        <v>0.2533783783783784</v>
      </c>
      <c r="W14">
        <v>45</v>
      </c>
      <c r="X14">
        <v>56</v>
      </c>
      <c r="AG14" t="s">
        <v>898</v>
      </c>
      <c r="AW14" s="177"/>
      <c r="AY14" s="14">
        <v>0.2533783783783784</v>
      </c>
      <c r="AZ14" s="14">
        <v>0.1891891891891892</v>
      </c>
      <c r="BC14" s="76" t="s">
        <v>693</v>
      </c>
      <c r="BD14" s="76"/>
      <c r="BE14" s="76"/>
      <c r="BF14" s="76"/>
      <c r="BT14">
        <v>54</v>
      </c>
      <c r="BU14">
        <v>62</v>
      </c>
      <c r="CA14" s="68" t="s">
        <v>743</v>
      </c>
      <c r="CB14" s="68"/>
      <c r="CC14" s="68"/>
      <c r="CG14">
        <v>62</v>
      </c>
      <c r="CH14">
        <v>54</v>
      </c>
    </row>
    <row r="15" spans="1:89" ht="17" thickBot="1" x14ac:dyDescent="0.25">
      <c r="A15" t="s">
        <v>18</v>
      </c>
      <c r="B15" t="s">
        <v>214</v>
      </c>
      <c r="C15">
        <v>8</v>
      </c>
      <c r="D15">
        <v>10</v>
      </c>
      <c r="E15">
        <f t="shared" si="0"/>
        <v>18</v>
      </c>
      <c r="F15">
        <v>201</v>
      </c>
      <c r="G15">
        <f t="shared" si="1"/>
        <v>74</v>
      </c>
      <c r="H15">
        <v>5</v>
      </c>
      <c r="I15">
        <v>69</v>
      </c>
      <c r="K15">
        <v>18</v>
      </c>
      <c r="L15">
        <v>74</v>
      </c>
      <c r="M15">
        <v>201</v>
      </c>
      <c r="N15">
        <f t="shared" si="2"/>
        <v>92</v>
      </c>
      <c r="P15">
        <v>92</v>
      </c>
      <c r="Q15">
        <v>201</v>
      </c>
      <c r="R15">
        <v>47</v>
      </c>
      <c r="S15">
        <v>248</v>
      </c>
      <c r="T15" s="14">
        <f t="shared" si="3"/>
        <v>0.31399317406143346</v>
      </c>
      <c r="U15" s="14">
        <f t="shared" si="5"/>
        <v>0.15254237288135594</v>
      </c>
      <c r="W15">
        <v>47</v>
      </c>
      <c r="X15">
        <v>92</v>
      </c>
      <c r="AG15" t="s">
        <v>894</v>
      </c>
      <c r="AW15" s="177"/>
      <c r="AY15" s="14">
        <v>0.15254237288135594</v>
      </c>
      <c r="AZ15" s="14">
        <v>0.31399317406143346</v>
      </c>
      <c r="BT15">
        <v>56</v>
      </c>
      <c r="BU15">
        <v>32</v>
      </c>
      <c r="CG15">
        <v>32</v>
      </c>
      <c r="CH15">
        <v>56</v>
      </c>
    </row>
    <row r="16" spans="1:89" ht="51" x14ac:dyDescent="0.2">
      <c r="A16" t="s">
        <v>19</v>
      </c>
      <c r="B16" t="s">
        <v>214</v>
      </c>
      <c r="C16">
        <v>10</v>
      </c>
      <c r="D16">
        <v>6</v>
      </c>
      <c r="E16">
        <f t="shared" si="0"/>
        <v>16</v>
      </c>
      <c r="F16">
        <v>238</v>
      </c>
      <c r="G16">
        <f t="shared" si="1"/>
        <v>40</v>
      </c>
      <c r="H16">
        <v>6</v>
      </c>
      <c r="I16">
        <v>34</v>
      </c>
      <c r="K16">
        <v>16</v>
      </c>
      <c r="L16">
        <v>40</v>
      </c>
      <c r="M16">
        <v>238</v>
      </c>
      <c r="N16">
        <f t="shared" si="2"/>
        <v>56</v>
      </c>
      <c r="P16">
        <v>56</v>
      </c>
      <c r="Q16">
        <v>238</v>
      </c>
      <c r="R16">
        <v>47</v>
      </c>
      <c r="S16">
        <v>247</v>
      </c>
      <c r="T16" s="14">
        <f t="shared" si="3"/>
        <v>0.19047619047619047</v>
      </c>
      <c r="U16" s="14">
        <f t="shared" si="5"/>
        <v>0.15932203389830507</v>
      </c>
      <c r="W16">
        <v>47</v>
      </c>
      <c r="X16">
        <v>56</v>
      </c>
      <c r="AJ16" s="8" t="s">
        <v>874</v>
      </c>
      <c r="AK16" s="8"/>
      <c r="AL16" s="8"/>
      <c r="AW16" s="177"/>
      <c r="AY16" s="14">
        <v>0.15932203389830507</v>
      </c>
      <c r="AZ16" s="14">
        <v>0.19047619047619047</v>
      </c>
      <c r="BC16" s="8"/>
      <c r="BD16" s="8" t="s">
        <v>878</v>
      </c>
      <c r="BE16" s="8" t="s">
        <v>877</v>
      </c>
      <c r="BT16">
        <v>92</v>
      </c>
      <c r="BU16">
        <v>63</v>
      </c>
      <c r="CA16" s="8"/>
      <c r="CB16" s="150" t="s">
        <v>654</v>
      </c>
      <c r="CC16" s="150" t="s">
        <v>655</v>
      </c>
      <c r="CG16">
        <v>63</v>
      </c>
      <c r="CH16">
        <v>92</v>
      </c>
    </row>
    <row r="17" spans="1:86" x14ac:dyDescent="0.2">
      <c r="A17" t="s">
        <v>20</v>
      </c>
      <c r="B17" t="s">
        <v>214</v>
      </c>
      <c r="C17">
        <v>23</v>
      </c>
      <c r="D17">
        <v>7</v>
      </c>
      <c r="E17">
        <f t="shared" si="0"/>
        <v>30</v>
      </c>
      <c r="F17">
        <v>200</v>
      </c>
      <c r="G17">
        <f t="shared" si="1"/>
        <v>66</v>
      </c>
      <c r="H17">
        <v>25</v>
      </c>
      <c r="I17">
        <v>41</v>
      </c>
      <c r="K17">
        <v>30</v>
      </c>
      <c r="L17">
        <v>66</v>
      </c>
      <c r="M17">
        <v>200</v>
      </c>
      <c r="N17">
        <f t="shared" si="2"/>
        <v>96</v>
      </c>
      <c r="P17">
        <v>96</v>
      </c>
      <c r="Q17">
        <v>200</v>
      </c>
      <c r="R17">
        <v>40</v>
      </c>
      <c r="S17">
        <v>256</v>
      </c>
      <c r="T17" s="14">
        <f t="shared" si="3"/>
        <v>0.32432432432432434</v>
      </c>
      <c r="U17" s="14">
        <f t="shared" si="5"/>
        <v>0.1598639455782313</v>
      </c>
      <c r="W17">
        <v>40</v>
      </c>
      <c r="X17">
        <v>96</v>
      </c>
      <c r="AG17" t="s">
        <v>895</v>
      </c>
      <c r="AW17" s="177"/>
      <c r="AY17" s="14">
        <v>0.1598639455782313</v>
      </c>
      <c r="AZ17" s="14">
        <v>0.32432432432432434</v>
      </c>
      <c r="BC17" t="s">
        <v>218</v>
      </c>
      <c r="BD17">
        <v>0.16994578076539588</v>
      </c>
      <c r="BE17">
        <v>0.22218581567448548</v>
      </c>
      <c r="BT17">
        <v>56</v>
      </c>
      <c r="BU17">
        <v>40</v>
      </c>
      <c r="CA17" t="s">
        <v>218</v>
      </c>
      <c r="CB17">
        <v>66.573333333333338</v>
      </c>
      <c r="CC17">
        <v>50.56</v>
      </c>
      <c r="CG17">
        <v>40</v>
      </c>
      <c r="CH17">
        <v>56</v>
      </c>
    </row>
    <row r="18" spans="1:86" x14ac:dyDescent="0.2">
      <c r="A18" t="s">
        <v>21</v>
      </c>
      <c r="B18" t="s">
        <v>214</v>
      </c>
      <c r="C18">
        <v>17</v>
      </c>
      <c r="D18">
        <v>15</v>
      </c>
      <c r="E18">
        <f t="shared" si="0"/>
        <v>32</v>
      </c>
      <c r="F18">
        <v>198</v>
      </c>
      <c r="G18">
        <f t="shared" si="1"/>
        <v>64</v>
      </c>
      <c r="H18">
        <v>20</v>
      </c>
      <c r="I18">
        <v>44</v>
      </c>
      <c r="K18">
        <v>32</v>
      </c>
      <c r="L18">
        <v>64</v>
      </c>
      <c r="M18">
        <v>198</v>
      </c>
      <c r="N18">
        <f t="shared" si="2"/>
        <v>96</v>
      </c>
      <c r="P18">
        <v>96</v>
      </c>
      <c r="Q18">
        <v>198</v>
      </c>
      <c r="R18">
        <v>62</v>
      </c>
      <c r="S18">
        <v>232</v>
      </c>
      <c r="T18" s="14">
        <f t="shared" si="3"/>
        <v>0.32653061224489793</v>
      </c>
      <c r="U18" s="14">
        <f t="shared" si="5"/>
        <v>0.13513513513513514</v>
      </c>
      <c r="W18">
        <v>62</v>
      </c>
      <c r="X18">
        <v>96</v>
      </c>
      <c r="AG18" t="s">
        <v>952</v>
      </c>
      <c r="AW18" s="177"/>
      <c r="AY18" s="14">
        <v>0.13513513513513514</v>
      </c>
      <c r="AZ18" s="14">
        <v>0.32653061224489793</v>
      </c>
      <c r="BC18" t="s">
        <v>208</v>
      </c>
      <c r="BD18">
        <v>2.0607203266466991E-3</v>
      </c>
      <c r="BE18">
        <v>3.1546464840004279E-3</v>
      </c>
      <c r="BT18">
        <v>96</v>
      </c>
      <c r="BU18">
        <v>36</v>
      </c>
      <c r="CA18" t="s">
        <v>208</v>
      </c>
      <c r="CB18">
        <v>350.03171171171186</v>
      </c>
      <c r="CC18">
        <v>192.14162162162177</v>
      </c>
      <c r="CG18">
        <v>36</v>
      </c>
      <c r="CH18">
        <v>96</v>
      </c>
    </row>
    <row r="19" spans="1:86" x14ac:dyDescent="0.2">
      <c r="A19" t="s">
        <v>22</v>
      </c>
      <c r="B19" t="s">
        <v>214</v>
      </c>
      <c r="C19">
        <v>6</v>
      </c>
      <c r="D19">
        <v>8</v>
      </c>
      <c r="E19">
        <f t="shared" si="0"/>
        <v>14</v>
      </c>
      <c r="F19">
        <v>228</v>
      </c>
      <c r="G19">
        <f t="shared" si="1"/>
        <v>36</v>
      </c>
      <c r="H19">
        <v>3</v>
      </c>
      <c r="I19">
        <v>33</v>
      </c>
      <c r="K19">
        <v>14</v>
      </c>
      <c r="L19">
        <v>36</v>
      </c>
      <c r="M19">
        <v>228</v>
      </c>
      <c r="N19">
        <f t="shared" si="2"/>
        <v>50</v>
      </c>
      <c r="P19">
        <v>50</v>
      </c>
      <c r="Q19">
        <v>228</v>
      </c>
      <c r="R19">
        <v>43</v>
      </c>
      <c r="S19">
        <v>252</v>
      </c>
      <c r="T19" s="14">
        <f t="shared" si="3"/>
        <v>0.17985611510791366</v>
      </c>
      <c r="U19" s="14">
        <f t="shared" si="5"/>
        <v>0.21088435374149661</v>
      </c>
      <c r="W19">
        <v>43</v>
      </c>
      <c r="X19">
        <v>50</v>
      </c>
      <c r="AG19" t="s">
        <v>951</v>
      </c>
      <c r="AW19" s="177"/>
      <c r="AY19" s="14">
        <v>0.21088435374149661</v>
      </c>
      <c r="AZ19" s="14">
        <v>0.17985611510791366</v>
      </c>
      <c r="BC19" t="s">
        <v>219</v>
      </c>
      <c r="BD19">
        <v>110</v>
      </c>
      <c r="BE19">
        <v>75</v>
      </c>
      <c r="BT19">
        <v>96</v>
      </c>
      <c r="BU19">
        <v>40</v>
      </c>
      <c r="CA19" t="s">
        <v>219</v>
      </c>
      <c r="CB19">
        <v>75</v>
      </c>
      <c r="CC19">
        <v>75</v>
      </c>
      <c r="CG19">
        <v>40</v>
      </c>
      <c r="CH19">
        <v>96</v>
      </c>
    </row>
    <row r="20" spans="1:86" x14ac:dyDescent="0.2">
      <c r="A20" t="s">
        <v>23</v>
      </c>
      <c r="B20" t="s">
        <v>214</v>
      </c>
      <c r="C20">
        <v>8</v>
      </c>
      <c r="D20">
        <v>7</v>
      </c>
      <c r="E20">
        <f t="shared" si="0"/>
        <v>15</v>
      </c>
      <c r="F20">
        <v>239</v>
      </c>
      <c r="G20">
        <f t="shared" si="1"/>
        <v>39</v>
      </c>
      <c r="H20">
        <v>4</v>
      </c>
      <c r="I20">
        <v>35</v>
      </c>
      <c r="K20">
        <v>15</v>
      </c>
      <c r="L20">
        <v>39</v>
      </c>
      <c r="M20">
        <v>239</v>
      </c>
      <c r="N20">
        <f t="shared" si="2"/>
        <v>54</v>
      </c>
      <c r="P20">
        <v>54</v>
      </c>
      <c r="Q20">
        <v>239</v>
      </c>
      <c r="R20">
        <v>32</v>
      </c>
      <c r="S20">
        <v>263</v>
      </c>
      <c r="T20" s="14">
        <f t="shared" si="3"/>
        <v>0.18430034129692832</v>
      </c>
      <c r="U20" s="14">
        <f t="shared" si="5"/>
        <v>0.14576271186440679</v>
      </c>
      <c r="W20">
        <v>32</v>
      </c>
      <c r="X20">
        <v>54</v>
      </c>
      <c r="AG20" s="51" t="s">
        <v>629</v>
      </c>
      <c r="AW20" s="177"/>
      <c r="AY20" s="14">
        <v>0.14576271186440679</v>
      </c>
      <c r="AZ20" s="14">
        <v>0.18430034129692832</v>
      </c>
      <c r="BC20" t="s">
        <v>694</v>
      </c>
      <c r="BD20">
        <v>2.5030729804400103E-3</v>
      </c>
      <c r="BT20">
        <v>50</v>
      </c>
      <c r="BU20">
        <v>44</v>
      </c>
      <c r="CA20" t="s">
        <v>226</v>
      </c>
      <c r="CB20">
        <v>0</v>
      </c>
      <c r="CG20">
        <v>44</v>
      </c>
      <c r="CH20">
        <v>50</v>
      </c>
    </row>
    <row r="21" spans="1:86" x14ac:dyDescent="0.2">
      <c r="A21" t="s">
        <v>25</v>
      </c>
      <c r="B21" t="s">
        <v>214</v>
      </c>
      <c r="C21">
        <v>8</v>
      </c>
      <c r="D21">
        <v>4</v>
      </c>
      <c r="E21">
        <f t="shared" si="0"/>
        <v>12</v>
      </c>
      <c r="F21">
        <v>237</v>
      </c>
      <c r="G21">
        <f t="shared" si="1"/>
        <v>47</v>
      </c>
      <c r="H21">
        <v>2</v>
      </c>
      <c r="I21">
        <v>45</v>
      </c>
      <c r="K21">
        <v>12</v>
      </c>
      <c r="L21">
        <v>47</v>
      </c>
      <c r="M21">
        <v>237</v>
      </c>
      <c r="N21">
        <f t="shared" si="2"/>
        <v>59</v>
      </c>
      <c r="P21">
        <v>59</v>
      </c>
      <c r="Q21">
        <v>237</v>
      </c>
      <c r="R21">
        <v>63</v>
      </c>
      <c r="S21">
        <v>143</v>
      </c>
      <c r="T21" s="14">
        <f t="shared" si="3"/>
        <v>0.19932432432432431</v>
      </c>
      <c r="U21" s="14">
        <f t="shared" si="5"/>
        <v>0.10847457627118644</v>
      </c>
      <c r="W21">
        <v>63</v>
      </c>
      <c r="X21">
        <v>59</v>
      </c>
      <c r="AG21" t="s">
        <v>896</v>
      </c>
      <c r="AW21" s="177"/>
      <c r="AY21" s="14">
        <v>0.10847457627118644</v>
      </c>
      <c r="AZ21" s="14">
        <v>0.19932432432432431</v>
      </c>
      <c r="BC21" t="s">
        <v>226</v>
      </c>
      <c r="BD21">
        <v>0</v>
      </c>
      <c r="BT21">
        <v>54</v>
      </c>
      <c r="BU21">
        <v>33</v>
      </c>
      <c r="CA21" t="s">
        <v>212</v>
      </c>
      <c r="CB21">
        <v>136</v>
      </c>
      <c r="CG21">
        <v>33</v>
      </c>
      <c r="CH21">
        <v>54</v>
      </c>
    </row>
    <row r="22" spans="1:86" x14ac:dyDescent="0.2">
      <c r="A22" t="s">
        <v>26</v>
      </c>
      <c r="B22" t="s">
        <v>214</v>
      </c>
      <c r="C22">
        <v>8</v>
      </c>
      <c r="D22">
        <v>7</v>
      </c>
      <c r="E22">
        <f t="shared" si="0"/>
        <v>15</v>
      </c>
      <c r="F22">
        <v>242</v>
      </c>
      <c r="G22">
        <f t="shared" si="1"/>
        <v>37</v>
      </c>
      <c r="H22">
        <v>2</v>
      </c>
      <c r="I22">
        <v>35</v>
      </c>
      <c r="K22">
        <v>15</v>
      </c>
      <c r="L22">
        <v>37</v>
      </c>
      <c r="M22">
        <v>242</v>
      </c>
      <c r="N22">
        <f t="shared" si="2"/>
        <v>52</v>
      </c>
      <c r="P22">
        <v>52</v>
      </c>
      <c r="Q22">
        <v>242</v>
      </c>
      <c r="R22">
        <v>41</v>
      </c>
      <c r="S22">
        <v>250</v>
      </c>
      <c r="T22" s="14">
        <f t="shared" si="3"/>
        <v>0.17687074829931973</v>
      </c>
      <c r="U22" s="14">
        <f t="shared" si="5"/>
        <v>0.30582524271844658</v>
      </c>
      <c r="W22">
        <v>41</v>
      </c>
      <c r="X22">
        <v>52</v>
      </c>
      <c r="AW22" s="177"/>
      <c r="AY22" s="14">
        <v>0.30582524271844658</v>
      </c>
      <c r="AZ22" s="14">
        <v>0.17687074829931973</v>
      </c>
      <c r="BC22" t="s">
        <v>212</v>
      </c>
      <c r="BD22">
        <v>183</v>
      </c>
      <c r="BT22">
        <v>59</v>
      </c>
      <c r="BU22">
        <v>49</v>
      </c>
      <c r="CA22" t="s">
        <v>227</v>
      </c>
      <c r="CB22">
        <v>5.955843798409779</v>
      </c>
      <c r="CG22">
        <v>49</v>
      </c>
      <c r="CH22">
        <v>59</v>
      </c>
    </row>
    <row r="23" spans="1:86" x14ac:dyDescent="0.2">
      <c r="A23" t="s">
        <v>28</v>
      </c>
      <c r="B23" t="s">
        <v>214</v>
      </c>
      <c r="C23">
        <v>10</v>
      </c>
      <c r="D23">
        <v>10</v>
      </c>
      <c r="E23">
        <f t="shared" si="0"/>
        <v>20</v>
      </c>
      <c r="F23">
        <v>238</v>
      </c>
      <c r="G23">
        <f t="shared" si="1"/>
        <v>37</v>
      </c>
      <c r="H23">
        <v>1</v>
      </c>
      <c r="I23">
        <v>36</v>
      </c>
      <c r="K23">
        <v>20</v>
      </c>
      <c r="L23">
        <v>37</v>
      </c>
      <c r="M23">
        <v>238</v>
      </c>
      <c r="N23">
        <f t="shared" si="2"/>
        <v>57</v>
      </c>
      <c r="P23">
        <v>57</v>
      </c>
      <c r="Q23">
        <v>238</v>
      </c>
      <c r="R23">
        <v>40</v>
      </c>
      <c r="S23">
        <v>254</v>
      </c>
      <c r="T23" s="14">
        <f t="shared" si="3"/>
        <v>0.19322033898305085</v>
      </c>
      <c r="U23" s="14">
        <f t="shared" si="5"/>
        <v>0.14089347079037801</v>
      </c>
      <c r="W23">
        <v>40</v>
      </c>
      <c r="X23">
        <v>57</v>
      </c>
      <c r="AW23" s="177"/>
      <c r="AY23" s="14">
        <v>0.14089347079037801</v>
      </c>
      <c r="AZ23" s="14">
        <v>0.19322033898305085</v>
      </c>
      <c r="BC23" t="s">
        <v>227</v>
      </c>
      <c r="BD23">
        <v>-6.9728096954925878</v>
      </c>
      <c r="BT23">
        <v>52</v>
      </c>
      <c r="BU23">
        <v>41</v>
      </c>
      <c r="CA23" t="s">
        <v>228</v>
      </c>
      <c r="CB23">
        <v>1.0462977331212579E-8</v>
      </c>
      <c r="CG23">
        <v>41</v>
      </c>
      <c r="CH23">
        <v>52</v>
      </c>
    </row>
    <row r="24" spans="1:86" x14ac:dyDescent="0.2">
      <c r="A24" t="s">
        <v>29</v>
      </c>
      <c r="B24" t="s">
        <v>214</v>
      </c>
      <c r="C24">
        <v>8</v>
      </c>
      <c r="D24">
        <v>6</v>
      </c>
      <c r="E24">
        <f t="shared" si="0"/>
        <v>14</v>
      </c>
      <c r="F24">
        <v>244</v>
      </c>
      <c r="G24">
        <f t="shared" si="1"/>
        <v>38</v>
      </c>
      <c r="H24">
        <v>2</v>
      </c>
      <c r="I24">
        <v>36</v>
      </c>
      <c r="K24">
        <v>14</v>
      </c>
      <c r="L24">
        <v>38</v>
      </c>
      <c r="M24">
        <v>244</v>
      </c>
      <c r="N24">
        <f t="shared" si="2"/>
        <v>52</v>
      </c>
      <c r="P24">
        <v>52</v>
      </c>
      <c r="Q24">
        <v>244</v>
      </c>
      <c r="R24">
        <v>36</v>
      </c>
      <c r="S24">
        <v>259</v>
      </c>
      <c r="T24" s="14">
        <f t="shared" si="3"/>
        <v>0.17567567567567569</v>
      </c>
      <c r="U24" s="14">
        <f t="shared" si="5"/>
        <v>0.1360544217687075</v>
      </c>
      <c r="W24">
        <v>36</v>
      </c>
      <c r="X24">
        <v>52</v>
      </c>
      <c r="AY24" s="14">
        <v>0.1360544217687075</v>
      </c>
      <c r="AZ24" s="14">
        <v>0.17567567567567569</v>
      </c>
      <c r="BC24" t="s">
        <v>228</v>
      </c>
      <c r="BD24">
        <v>2.7345988954444837E-11</v>
      </c>
      <c r="BT24">
        <v>52</v>
      </c>
      <c r="BU24">
        <v>51</v>
      </c>
      <c r="CA24" t="s">
        <v>229</v>
      </c>
      <c r="CB24">
        <v>1.656134988247995</v>
      </c>
      <c r="CG24">
        <v>51</v>
      </c>
      <c r="CH24">
        <v>52</v>
      </c>
    </row>
    <row r="25" spans="1:86" ht="17" thickBot="1" x14ac:dyDescent="0.25">
      <c r="A25" t="s">
        <v>30</v>
      </c>
      <c r="B25" t="s">
        <v>214</v>
      </c>
      <c r="C25">
        <v>12</v>
      </c>
      <c r="D25">
        <v>25</v>
      </c>
      <c r="E25">
        <f t="shared" si="0"/>
        <v>37</v>
      </c>
      <c r="F25">
        <v>222</v>
      </c>
      <c r="G25">
        <f t="shared" si="1"/>
        <v>36</v>
      </c>
      <c r="H25">
        <v>2</v>
      </c>
      <c r="I25">
        <v>34</v>
      </c>
      <c r="K25">
        <v>37</v>
      </c>
      <c r="L25">
        <v>36</v>
      </c>
      <c r="M25">
        <v>222</v>
      </c>
      <c r="N25">
        <f t="shared" si="2"/>
        <v>73</v>
      </c>
      <c r="P25">
        <v>73</v>
      </c>
      <c r="Q25">
        <v>222</v>
      </c>
      <c r="R25">
        <v>41</v>
      </c>
      <c r="S25">
        <v>254</v>
      </c>
      <c r="T25" s="14">
        <f t="shared" si="3"/>
        <v>0.24745762711864408</v>
      </c>
      <c r="U25" s="14">
        <f t="shared" si="5"/>
        <v>0.12203389830508475</v>
      </c>
      <c r="W25">
        <v>41</v>
      </c>
      <c r="X25">
        <v>73</v>
      </c>
      <c r="AY25" s="14">
        <v>0.12203389830508475</v>
      </c>
      <c r="AZ25" s="14">
        <v>0.24745762711864408</v>
      </c>
      <c r="BC25" t="s">
        <v>229</v>
      </c>
      <c r="BD25">
        <v>1.6532228031457243</v>
      </c>
      <c r="BT25">
        <v>73</v>
      </c>
      <c r="BU25">
        <v>41</v>
      </c>
      <c r="CA25" t="s">
        <v>230</v>
      </c>
      <c r="CB25" s="28">
        <v>2.0925954662425157E-8</v>
      </c>
      <c r="CG25">
        <v>41</v>
      </c>
      <c r="CH25">
        <v>73</v>
      </c>
    </row>
    <row r="26" spans="1:86" ht="17" thickBot="1" x14ac:dyDescent="0.25">
      <c r="A26" t="s">
        <v>31</v>
      </c>
      <c r="B26" t="s">
        <v>221</v>
      </c>
      <c r="C26">
        <v>8</v>
      </c>
      <c r="D26">
        <v>7</v>
      </c>
      <c r="E26">
        <f t="shared" si="0"/>
        <v>15</v>
      </c>
      <c r="F26">
        <v>238</v>
      </c>
      <c r="G26">
        <f t="shared" si="1"/>
        <v>43</v>
      </c>
      <c r="H26">
        <v>3</v>
      </c>
      <c r="I26">
        <v>40</v>
      </c>
      <c r="K26">
        <v>15</v>
      </c>
      <c r="L26">
        <v>43</v>
      </c>
      <c r="M26">
        <v>238</v>
      </c>
      <c r="N26">
        <f t="shared" si="2"/>
        <v>58</v>
      </c>
      <c r="P26">
        <v>58</v>
      </c>
      <c r="Q26">
        <v>238</v>
      </c>
      <c r="R26">
        <v>40</v>
      </c>
      <c r="S26">
        <v>256</v>
      </c>
      <c r="T26" s="14">
        <f t="shared" si="3"/>
        <v>0.19594594594594594</v>
      </c>
      <c r="U26" s="14">
        <f t="shared" si="5"/>
        <v>0.13898305084745763</v>
      </c>
      <c r="W26">
        <v>40</v>
      </c>
      <c r="X26">
        <v>58</v>
      </c>
      <c r="AG26" s="8" t="s">
        <v>655</v>
      </c>
      <c r="AH26" s="8"/>
      <c r="AI26" s="8" t="s">
        <v>654</v>
      </c>
      <c r="AJ26" s="8"/>
      <c r="AY26" s="14">
        <v>0.13898305084745763</v>
      </c>
      <c r="AZ26" s="14">
        <v>0.19594594594594594</v>
      </c>
      <c r="BC26" s="28" t="s">
        <v>230</v>
      </c>
      <c r="BD26" s="28">
        <v>5.4691977908889673E-11</v>
      </c>
      <c r="BT26">
        <v>58</v>
      </c>
      <c r="BU26">
        <v>50</v>
      </c>
      <c r="CA26" s="7" t="s">
        <v>231</v>
      </c>
      <c r="CB26" s="7">
        <v>1.9775607765589338</v>
      </c>
      <c r="CC26" s="7"/>
      <c r="CG26">
        <v>50</v>
      </c>
      <c r="CH26">
        <v>58</v>
      </c>
    </row>
    <row r="27" spans="1:86" ht="17" thickBot="1" x14ac:dyDescent="0.25">
      <c r="A27" t="s">
        <v>32</v>
      </c>
      <c r="B27" t="s">
        <v>221</v>
      </c>
      <c r="C27">
        <v>15</v>
      </c>
      <c r="D27">
        <v>6</v>
      </c>
      <c r="E27">
        <f t="shared" si="0"/>
        <v>21</v>
      </c>
      <c r="F27">
        <v>227</v>
      </c>
      <c r="G27">
        <f t="shared" si="1"/>
        <v>48</v>
      </c>
      <c r="H27">
        <v>8</v>
      </c>
      <c r="I27">
        <v>40</v>
      </c>
      <c r="K27">
        <v>21</v>
      </c>
      <c r="L27">
        <v>48</v>
      </c>
      <c r="M27">
        <v>227</v>
      </c>
      <c r="N27">
        <f t="shared" si="2"/>
        <v>69</v>
      </c>
      <c r="P27">
        <v>69</v>
      </c>
      <c r="Q27">
        <v>227</v>
      </c>
      <c r="R27">
        <v>44</v>
      </c>
      <c r="S27">
        <v>251</v>
      </c>
      <c r="T27" s="14">
        <f t="shared" si="3"/>
        <v>0.23310810810810811</v>
      </c>
      <c r="U27" s="14">
        <f t="shared" si="5"/>
        <v>0.13513513513513514</v>
      </c>
      <c r="W27">
        <v>44</v>
      </c>
      <c r="X27">
        <v>69</v>
      </c>
      <c r="AY27" s="14">
        <v>0.13513513513513514</v>
      </c>
      <c r="AZ27" s="14">
        <v>0.23310810810810811</v>
      </c>
      <c r="BC27" s="7" t="s">
        <v>231</v>
      </c>
      <c r="BD27" s="7">
        <v>1.9730119151362655</v>
      </c>
      <c r="BE27" s="7"/>
      <c r="BT27">
        <v>69</v>
      </c>
      <c r="BU27">
        <v>56</v>
      </c>
      <c r="CG27">
        <v>56</v>
      </c>
      <c r="CH27">
        <v>69</v>
      </c>
    </row>
    <row r="28" spans="1:86" ht="17" thickBot="1" x14ac:dyDescent="0.25">
      <c r="A28" t="s">
        <v>34</v>
      </c>
      <c r="B28" t="s">
        <v>221</v>
      </c>
      <c r="C28">
        <v>9</v>
      </c>
      <c r="D28">
        <v>8</v>
      </c>
      <c r="E28">
        <f t="shared" si="0"/>
        <v>17</v>
      </c>
      <c r="F28">
        <v>236</v>
      </c>
      <c r="G28">
        <f t="shared" si="1"/>
        <v>42</v>
      </c>
      <c r="H28">
        <v>2</v>
      </c>
      <c r="I28">
        <v>40</v>
      </c>
      <c r="K28">
        <v>17</v>
      </c>
      <c r="L28">
        <v>42</v>
      </c>
      <c r="M28">
        <v>236</v>
      </c>
      <c r="N28">
        <f t="shared" si="2"/>
        <v>59</v>
      </c>
      <c r="P28">
        <v>59</v>
      </c>
      <c r="Q28">
        <v>236</v>
      </c>
      <c r="R28">
        <v>58</v>
      </c>
      <c r="S28">
        <v>238</v>
      </c>
      <c r="T28" s="14">
        <f t="shared" si="3"/>
        <v>0.2</v>
      </c>
      <c r="U28" s="14">
        <f t="shared" si="5"/>
        <v>0.14915254237288136</v>
      </c>
      <c r="W28">
        <v>58</v>
      </c>
      <c r="X28">
        <v>59</v>
      </c>
      <c r="AG28" t="s">
        <v>218</v>
      </c>
      <c r="AH28">
        <v>49.763636363636365</v>
      </c>
      <c r="AI28" t="s">
        <v>218</v>
      </c>
      <c r="AJ28">
        <v>66.44736842105263</v>
      </c>
      <c r="AY28" s="14">
        <v>0.14915254237288136</v>
      </c>
      <c r="AZ28" s="14">
        <v>0.2</v>
      </c>
      <c r="BT28">
        <v>59</v>
      </c>
      <c r="BU28">
        <v>49</v>
      </c>
      <c r="CG28">
        <v>49</v>
      </c>
      <c r="CH28">
        <v>59</v>
      </c>
    </row>
    <row r="29" spans="1:86" x14ac:dyDescent="0.2">
      <c r="A29" t="s">
        <v>35</v>
      </c>
      <c r="B29" t="s">
        <v>221</v>
      </c>
      <c r="C29">
        <v>13</v>
      </c>
      <c r="D29">
        <v>28</v>
      </c>
      <c r="E29">
        <f t="shared" si="0"/>
        <v>41</v>
      </c>
      <c r="F29">
        <v>183</v>
      </c>
      <c r="G29">
        <f t="shared" si="1"/>
        <v>70</v>
      </c>
      <c r="H29">
        <v>17</v>
      </c>
      <c r="I29">
        <v>53</v>
      </c>
      <c r="K29">
        <v>41</v>
      </c>
      <c r="L29">
        <v>70</v>
      </c>
      <c r="M29">
        <v>183</v>
      </c>
      <c r="N29">
        <f t="shared" si="2"/>
        <v>111</v>
      </c>
      <c r="P29">
        <v>111</v>
      </c>
      <c r="Q29">
        <v>183</v>
      </c>
      <c r="R29">
        <v>33</v>
      </c>
      <c r="S29">
        <v>263</v>
      </c>
      <c r="T29" s="14">
        <f t="shared" si="3"/>
        <v>0.37755102040816324</v>
      </c>
      <c r="U29" s="14">
        <f t="shared" si="5"/>
        <v>0.19594594594594594</v>
      </c>
      <c r="W29">
        <v>33</v>
      </c>
      <c r="X29">
        <v>111</v>
      </c>
      <c r="AG29" t="s">
        <v>816</v>
      </c>
      <c r="AH29">
        <v>1.2266791880166308</v>
      </c>
      <c r="AI29" t="s">
        <v>816</v>
      </c>
      <c r="AJ29">
        <v>2.1354480804166429</v>
      </c>
      <c r="AY29" s="14">
        <v>0.19594594594594594</v>
      </c>
      <c r="AZ29" s="14">
        <v>0.37755102040816324</v>
      </c>
      <c r="BC29" t="s">
        <v>944</v>
      </c>
      <c r="BT29">
        <v>111</v>
      </c>
      <c r="BU29">
        <v>47</v>
      </c>
      <c r="CA29" s="8" t="s">
        <v>874</v>
      </c>
      <c r="CB29" s="8"/>
      <c r="CC29" s="8"/>
      <c r="CG29">
        <v>47</v>
      </c>
      <c r="CH29">
        <v>111</v>
      </c>
    </row>
    <row r="30" spans="1:86" ht="17" thickBot="1" x14ac:dyDescent="0.25">
      <c r="A30" t="s">
        <v>36</v>
      </c>
      <c r="B30" t="s">
        <v>221</v>
      </c>
      <c r="C30">
        <v>11</v>
      </c>
      <c r="D30">
        <v>7</v>
      </c>
      <c r="E30">
        <f t="shared" si="0"/>
        <v>18</v>
      </c>
      <c r="F30">
        <v>229</v>
      </c>
      <c r="G30">
        <f t="shared" si="1"/>
        <v>47</v>
      </c>
      <c r="H30">
        <v>5</v>
      </c>
      <c r="I30">
        <v>42</v>
      </c>
      <c r="K30">
        <v>18</v>
      </c>
      <c r="L30">
        <v>47</v>
      </c>
      <c r="M30">
        <v>229</v>
      </c>
      <c r="N30">
        <f t="shared" si="2"/>
        <v>65</v>
      </c>
      <c r="P30">
        <v>65</v>
      </c>
      <c r="Q30">
        <v>229</v>
      </c>
      <c r="R30">
        <v>49</v>
      </c>
      <c r="S30">
        <v>245</v>
      </c>
      <c r="T30" s="14">
        <f t="shared" si="3"/>
        <v>0.22108843537414966</v>
      </c>
      <c r="U30" s="14">
        <f t="shared" si="5"/>
        <v>0.11148648648648649</v>
      </c>
      <c r="W30">
        <v>49</v>
      </c>
      <c r="X30">
        <v>65</v>
      </c>
      <c r="AG30" t="s">
        <v>817</v>
      </c>
      <c r="AH30">
        <v>46.5</v>
      </c>
      <c r="AI30" t="s">
        <v>817</v>
      </c>
      <c r="AJ30">
        <v>59</v>
      </c>
      <c r="AY30" s="14">
        <v>0.11148648648648649</v>
      </c>
      <c r="AZ30" s="14">
        <v>0.22108843537414966</v>
      </c>
      <c r="BT30">
        <v>65</v>
      </c>
      <c r="BU30">
        <v>48</v>
      </c>
      <c r="CG30">
        <v>48</v>
      </c>
      <c r="CH30">
        <v>65</v>
      </c>
    </row>
    <row r="31" spans="1:86" x14ac:dyDescent="0.2">
      <c r="A31" t="s">
        <v>37</v>
      </c>
      <c r="B31" t="s">
        <v>221</v>
      </c>
      <c r="C31">
        <v>12</v>
      </c>
      <c r="D31">
        <v>31</v>
      </c>
      <c r="E31">
        <f t="shared" si="0"/>
        <v>43</v>
      </c>
      <c r="F31">
        <v>191</v>
      </c>
      <c r="G31">
        <f t="shared" si="1"/>
        <v>60</v>
      </c>
      <c r="H31">
        <v>15</v>
      </c>
      <c r="I31">
        <v>45</v>
      </c>
      <c r="K31">
        <v>43</v>
      </c>
      <c r="L31">
        <v>60</v>
      </c>
      <c r="M31">
        <v>191</v>
      </c>
      <c r="N31">
        <f t="shared" si="2"/>
        <v>103</v>
      </c>
      <c r="P31">
        <v>103</v>
      </c>
      <c r="Q31">
        <v>191</v>
      </c>
      <c r="R31">
        <v>64</v>
      </c>
      <c r="S31">
        <v>220</v>
      </c>
      <c r="T31" s="14">
        <f t="shared" si="3"/>
        <v>0.35034013605442177</v>
      </c>
      <c r="U31" s="14">
        <f t="shared" si="5"/>
        <v>0.16666666666666666</v>
      </c>
      <c r="W31">
        <v>64</v>
      </c>
      <c r="X31">
        <v>103</v>
      </c>
      <c r="AG31" t="s">
        <v>818</v>
      </c>
      <c r="AH31">
        <v>47</v>
      </c>
      <c r="AI31" t="s">
        <v>818</v>
      </c>
      <c r="AJ31">
        <v>56</v>
      </c>
      <c r="AY31" s="14">
        <v>0.16666666666666666</v>
      </c>
      <c r="AZ31" s="14">
        <v>0.35034013605442177</v>
      </c>
      <c r="BC31" s="8"/>
      <c r="BD31" s="8" t="s">
        <v>878</v>
      </c>
      <c r="BE31" s="8" t="s">
        <v>877</v>
      </c>
      <c r="BT31">
        <v>103</v>
      </c>
      <c r="BU31">
        <v>43</v>
      </c>
      <c r="CA31" s="67"/>
      <c r="CB31" s="67"/>
      <c r="CC31" s="67"/>
      <c r="CG31">
        <v>43</v>
      </c>
      <c r="CH31">
        <v>103</v>
      </c>
    </row>
    <row r="32" spans="1:86" x14ac:dyDescent="0.2">
      <c r="A32" t="s">
        <v>38</v>
      </c>
      <c r="B32" t="s">
        <v>221</v>
      </c>
      <c r="C32">
        <v>8</v>
      </c>
      <c r="D32">
        <v>36</v>
      </c>
      <c r="E32">
        <f t="shared" si="0"/>
        <v>44</v>
      </c>
      <c r="F32">
        <v>204</v>
      </c>
      <c r="G32">
        <f t="shared" si="1"/>
        <v>47</v>
      </c>
      <c r="H32">
        <v>4</v>
      </c>
      <c r="I32">
        <v>43</v>
      </c>
      <c r="K32">
        <v>44</v>
      </c>
      <c r="L32">
        <v>47</v>
      </c>
      <c r="M32">
        <v>204</v>
      </c>
      <c r="N32">
        <f t="shared" si="2"/>
        <v>91</v>
      </c>
      <c r="P32">
        <v>91</v>
      </c>
      <c r="Q32">
        <v>204</v>
      </c>
      <c r="R32">
        <v>41</v>
      </c>
      <c r="S32">
        <v>253</v>
      </c>
      <c r="T32" s="14">
        <f t="shared" si="3"/>
        <v>0.30847457627118646</v>
      </c>
      <c r="U32" s="14">
        <f t="shared" si="5"/>
        <v>0.22535211267605634</v>
      </c>
      <c r="W32">
        <v>41</v>
      </c>
      <c r="X32">
        <v>91</v>
      </c>
      <c r="AG32" t="s">
        <v>819</v>
      </c>
      <c r="AH32">
        <v>12.865519862580193</v>
      </c>
      <c r="AI32" t="s">
        <v>819</v>
      </c>
      <c r="AJ32">
        <v>18.616404763428129</v>
      </c>
      <c r="AY32" s="14">
        <v>0.22535211267605634</v>
      </c>
      <c r="AZ32" s="14">
        <v>0.30847457627118646</v>
      </c>
      <c r="BC32" t="s">
        <v>218</v>
      </c>
      <c r="BD32">
        <v>0.16978899330698111</v>
      </c>
      <c r="BE32">
        <v>0.22642101945090004</v>
      </c>
      <c r="BT32">
        <v>91</v>
      </c>
      <c r="BU32">
        <v>42</v>
      </c>
      <c r="CG32">
        <v>42</v>
      </c>
      <c r="CH32">
        <v>91</v>
      </c>
    </row>
    <row r="33" spans="1:86" x14ac:dyDescent="0.2">
      <c r="A33" t="s">
        <v>39</v>
      </c>
      <c r="B33" t="s">
        <v>221</v>
      </c>
      <c r="C33">
        <v>7</v>
      </c>
      <c r="D33">
        <v>13</v>
      </c>
      <c r="E33">
        <f t="shared" si="0"/>
        <v>20</v>
      </c>
      <c r="F33">
        <v>205</v>
      </c>
      <c r="G33">
        <f t="shared" si="1"/>
        <v>66</v>
      </c>
      <c r="H33">
        <v>16</v>
      </c>
      <c r="I33">
        <v>50</v>
      </c>
      <c r="K33">
        <v>20</v>
      </c>
      <c r="L33">
        <v>66</v>
      </c>
      <c r="M33">
        <v>205</v>
      </c>
      <c r="N33">
        <f t="shared" si="2"/>
        <v>86</v>
      </c>
      <c r="P33">
        <v>86</v>
      </c>
      <c r="Q33">
        <v>205</v>
      </c>
      <c r="R33">
        <v>51</v>
      </c>
      <c r="S33">
        <v>245</v>
      </c>
      <c r="T33" s="14">
        <f t="shared" si="3"/>
        <v>0.29553264604810997</v>
      </c>
      <c r="U33" s="14">
        <f t="shared" si="5"/>
        <v>0.13945578231292516</v>
      </c>
      <c r="W33">
        <v>51</v>
      </c>
      <c r="X33">
        <v>86</v>
      </c>
      <c r="AG33" s="25" t="s">
        <v>820</v>
      </c>
      <c r="AH33" s="25">
        <v>165.52160133444545</v>
      </c>
      <c r="AI33" s="25" t="s">
        <v>820</v>
      </c>
      <c r="AJ33" s="25">
        <v>346.57052631578949</v>
      </c>
      <c r="AY33" s="14">
        <v>0.13945578231292516</v>
      </c>
      <c r="AZ33" s="14">
        <v>0.29553264604810997</v>
      </c>
      <c r="BC33" t="s">
        <v>945</v>
      </c>
      <c r="BD33">
        <v>2.0447199999999999E-3</v>
      </c>
      <c r="BE33">
        <v>4.4757900000000003E-3</v>
      </c>
      <c r="BT33">
        <v>86</v>
      </c>
      <c r="BU33">
        <v>67</v>
      </c>
      <c r="CG33">
        <v>67</v>
      </c>
      <c r="CH33">
        <v>86</v>
      </c>
    </row>
    <row r="34" spans="1:86" x14ac:dyDescent="0.2">
      <c r="A34" t="s">
        <v>40</v>
      </c>
      <c r="B34" t="s">
        <v>221</v>
      </c>
      <c r="C34">
        <v>8</v>
      </c>
      <c r="D34">
        <v>7</v>
      </c>
      <c r="E34">
        <f t="shared" si="0"/>
        <v>15</v>
      </c>
      <c r="F34">
        <v>230</v>
      </c>
      <c r="G34">
        <f t="shared" si="1"/>
        <v>49</v>
      </c>
      <c r="H34">
        <v>5</v>
      </c>
      <c r="I34">
        <v>44</v>
      </c>
      <c r="K34">
        <v>15</v>
      </c>
      <c r="L34">
        <v>49</v>
      </c>
      <c r="M34">
        <v>230</v>
      </c>
      <c r="N34">
        <f t="shared" si="2"/>
        <v>64</v>
      </c>
      <c r="P34">
        <v>64</v>
      </c>
      <c r="Q34">
        <v>230</v>
      </c>
      <c r="R34">
        <v>69</v>
      </c>
      <c r="S34">
        <v>226</v>
      </c>
      <c r="T34" s="14">
        <f t="shared" si="3"/>
        <v>0.21768707482993196</v>
      </c>
      <c r="U34" s="14">
        <f t="shared" si="5"/>
        <v>0.17229729729729729</v>
      </c>
      <c r="W34">
        <v>69</v>
      </c>
      <c r="X34">
        <v>64</v>
      </c>
      <c r="AG34" t="s">
        <v>821</v>
      </c>
      <c r="AH34">
        <v>1.9469036861073685</v>
      </c>
      <c r="AI34" t="s">
        <v>821</v>
      </c>
      <c r="AJ34">
        <v>2.6406505893571692</v>
      </c>
      <c r="AY34" s="14">
        <v>0.17229729729729729</v>
      </c>
      <c r="AZ34" s="14">
        <v>0.21768707482993196</v>
      </c>
      <c r="BC34" t="s">
        <v>219</v>
      </c>
      <c r="BD34">
        <v>111</v>
      </c>
      <c r="BE34">
        <v>76</v>
      </c>
      <c r="BT34">
        <v>64</v>
      </c>
      <c r="BU34">
        <v>44</v>
      </c>
      <c r="CG34">
        <v>44</v>
      </c>
      <c r="CH34">
        <v>64</v>
      </c>
    </row>
    <row r="35" spans="1:86" x14ac:dyDescent="0.2">
      <c r="A35" t="s">
        <v>41</v>
      </c>
      <c r="B35" t="s">
        <v>221</v>
      </c>
      <c r="C35">
        <v>8</v>
      </c>
      <c r="D35">
        <v>29</v>
      </c>
      <c r="E35">
        <f t="shared" si="0"/>
        <v>37</v>
      </c>
      <c r="F35">
        <v>213</v>
      </c>
      <c r="G35">
        <f t="shared" si="1"/>
        <v>45</v>
      </c>
      <c r="H35">
        <v>1</v>
      </c>
      <c r="I35">
        <v>44</v>
      </c>
      <c r="K35">
        <v>37</v>
      </c>
      <c r="L35">
        <v>45</v>
      </c>
      <c r="M35">
        <v>213</v>
      </c>
      <c r="N35">
        <f t="shared" si="2"/>
        <v>82</v>
      </c>
      <c r="P35">
        <v>82</v>
      </c>
      <c r="Q35">
        <v>213</v>
      </c>
      <c r="R35">
        <v>41</v>
      </c>
      <c r="S35">
        <v>254</v>
      </c>
      <c r="T35" s="14">
        <f t="shared" si="3"/>
        <v>0.27796610169491526</v>
      </c>
      <c r="U35" s="14">
        <f t="shared" si="5"/>
        <v>0.23389830508474577</v>
      </c>
      <c r="W35">
        <v>41</v>
      </c>
      <c r="X35">
        <v>82</v>
      </c>
      <c r="AG35" t="s">
        <v>822</v>
      </c>
      <c r="AH35">
        <v>1.2777092777150676</v>
      </c>
      <c r="AI35" t="s">
        <v>822</v>
      </c>
      <c r="AJ35">
        <v>1.5285863859849227</v>
      </c>
      <c r="AY35" s="14">
        <v>0.23389830508474577</v>
      </c>
      <c r="AZ35" s="14">
        <v>0.27796610169491526</v>
      </c>
      <c r="BC35" t="s">
        <v>226</v>
      </c>
      <c r="BD35">
        <v>0</v>
      </c>
      <c r="BT35">
        <v>82</v>
      </c>
      <c r="BU35">
        <v>58</v>
      </c>
      <c r="CG35">
        <v>58</v>
      </c>
      <c r="CH35">
        <v>82</v>
      </c>
    </row>
    <row r="36" spans="1:86" x14ac:dyDescent="0.2">
      <c r="A36" t="s">
        <v>42</v>
      </c>
      <c r="B36" t="s">
        <v>221</v>
      </c>
      <c r="C36">
        <v>9</v>
      </c>
      <c r="D36">
        <v>5</v>
      </c>
      <c r="E36">
        <f t="shared" si="0"/>
        <v>14</v>
      </c>
      <c r="F36">
        <v>235</v>
      </c>
      <c r="G36">
        <f t="shared" si="1"/>
        <v>47</v>
      </c>
      <c r="H36">
        <v>6</v>
      </c>
      <c r="I36">
        <v>41</v>
      </c>
      <c r="K36">
        <v>14</v>
      </c>
      <c r="L36">
        <v>47</v>
      </c>
      <c r="M36">
        <v>235</v>
      </c>
      <c r="N36">
        <f t="shared" si="2"/>
        <v>61</v>
      </c>
      <c r="P36">
        <v>61</v>
      </c>
      <c r="Q36">
        <v>235</v>
      </c>
      <c r="R36">
        <v>50</v>
      </c>
      <c r="S36">
        <v>246</v>
      </c>
      <c r="T36" s="14">
        <f t="shared" si="3"/>
        <v>0.20608108108108109</v>
      </c>
      <c r="U36" s="14">
        <f t="shared" si="5"/>
        <v>0.13898305084745763</v>
      </c>
      <c r="W36">
        <v>50</v>
      </c>
      <c r="X36">
        <v>61</v>
      </c>
      <c r="AG36" t="s">
        <v>823</v>
      </c>
      <c r="AH36">
        <v>66</v>
      </c>
      <c r="AI36" t="s">
        <v>823</v>
      </c>
      <c r="AJ36">
        <v>97</v>
      </c>
      <c r="AY36" s="14">
        <v>0.13898305084745763</v>
      </c>
      <c r="AZ36" s="14">
        <v>0.20608108108108109</v>
      </c>
      <c r="BC36" t="s">
        <v>946</v>
      </c>
      <c r="BD36">
        <v>-6.4407462485551807</v>
      </c>
      <c r="BT36">
        <v>61</v>
      </c>
      <c r="BU36">
        <v>55</v>
      </c>
      <c r="CG36">
        <v>55</v>
      </c>
      <c r="CH36">
        <v>61</v>
      </c>
    </row>
    <row r="37" spans="1:86" x14ac:dyDescent="0.2">
      <c r="A37" t="s">
        <v>43</v>
      </c>
      <c r="B37" t="s">
        <v>221</v>
      </c>
      <c r="C37">
        <v>16</v>
      </c>
      <c r="D37">
        <v>24</v>
      </c>
      <c r="E37">
        <f t="shared" si="0"/>
        <v>40</v>
      </c>
      <c r="F37">
        <v>193</v>
      </c>
      <c r="G37">
        <f t="shared" si="1"/>
        <v>61</v>
      </c>
      <c r="H37">
        <v>19</v>
      </c>
      <c r="I37">
        <v>42</v>
      </c>
      <c r="K37">
        <v>40</v>
      </c>
      <c r="L37">
        <v>61</v>
      </c>
      <c r="M37">
        <v>193</v>
      </c>
      <c r="N37">
        <f t="shared" si="2"/>
        <v>101</v>
      </c>
      <c r="P37">
        <v>101</v>
      </c>
      <c r="Q37">
        <v>193</v>
      </c>
      <c r="R37">
        <v>41</v>
      </c>
      <c r="S37">
        <v>254</v>
      </c>
      <c r="T37" s="14">
        <f t="shared" si="3"/>
        <v>0.34353741496598639</v>
      </c>
      <c r="U37" s="14">
        <f t="shared" si="5"/>
        <v>0.16891891891891891</v>
      </c>
      <c r="W37">
        <v>41</v>
      </c>
      <c r="X37">
        <v>101</v>
      </c>
      <c r="AG37" t="s">
        <v>825</v>
      </c>
      <c r="AH37">
        <v>31</v>
      </c>
      <c r="AI37" t="s">
        <v>825</v>
      </c>
      <c r="AJ37">
        <v>45</v>
      </c>
      <c r="AY37" s="14">
        <v>0.16891891891891891</v>
      </c>
      <c r="AZ37" s="14">
        <v>0.34353741496598639</v>
      </c>
      <c r="BC37" t="s">
        <v>947</v>
      </c>
      <c r="BD37">
        <v>5.9443783229085057E-11</v>
      </c>
      <c r="BT37">
        <v>101</v>
      </c>
      <c r="BU37">
        <v>55</v>
      </c>
      <c r="CG37">
        <v>55</v>
      </c>
      <c r="CH37">
        <v>101</v>
      </c>
    </row>
    <row r="38" spans="1:86" x14ac:dyDescent="0.2">
      <c r="A38" t="s">
        <v>44</v>
      </c>
      <c r="B38" t="s">
        <v>222</v>
      </c>
      <c r="C38">
        <v>11</v>
      </c>
      <c r="D38">
        <v>3</v>
      </c>
      <c r="E38">
        <f t="shared" si="0"/>
        <v>14</v>
      </c>
      <c r="F38">
        <v>230</v>
      </c>
      <c r="G38">
        <f t="shared" si="1"/>
        <v>48</v>
      </c>
      <c r="H38">
        <v>8</v>
      </c>
      <c r="I38">
        <v>40</v>
      </c>
      <c r="K38">
        <v>14</v>
      </c>
      <c r="L38">
        <v>48</v>
      </c>
      <c r="M38">
        <v>230</v>
      </c>
      <c r="N38">
        <f t="shared" si="2"/>
        <v>62</v>
      </c>
      <c r="P38">
        <v>62</v>
      </c>
      <c r="Q38">
        <v>230</v>
      </c>
      <c r="R38">
        <v>56</v>
      </c>
      <c r="S38">
        <v>239</v>
      </c>
      <c r="T38" s="14">
        <f t="shared" si="3"/>
        <v>0.21232876712328766</v>
      </c>
      <c r="U38" s="14">
        <f t="shared" si="5"/>
        <v>0.13898305084745763</v>
      </c>
      <c r="W38">
        <v>56</v>
      </c>
      <c r="X38">
        <v>62</v>
      </c>
      <c r="AG38" t="s">
        <v>824</v>
      </c>
      <c r="AH38">
        <v>97</v>
      </c>
      <c r="AI38" t="s">
        <v>824</v>
      </c>
      <c r="AJ38">
        <v>142</v>
      </c>
      <c r="AY38" s="14">
        <v>0.13898305084745763</v>
      </c>
      <c r="AZ38" s="14">
        <v>0.21232876712328766</v>
      </c>
      <c r="BC38" t="s">
        <v>948</v>
      </c>
      <c r="BD38">
        <v>1.6448536269514715</v>
      </c>
      <c r="BT38">
        <v>62</v>
      </c>
      <c r="BU38">
        <v>47</v>
      </c>
      <c r="CG38">
        <v>47</v>
      </c>
      <c r="CH38">
        <v>62</v>
      </c>
    </row>
    <row r="39" spans="1:86" x14ac:dyDescent="0.2">
      <c r="A39" t="s">
        <v>45</v>
      </c>
      <c r="B39" t="s">
        <v>222</v>
      </c>
      <c r="C39">
        <v>15</v>
      </c>
      <c r="D39">
        <v>1</v>
      </c>
      <c r="E39">
        <f t="shared" si="0"/>
        <v>16</v>
      </c>
      <c r="F39">
        <v>240</v>
      </c>
      <c r="G39">
        <f t="shared" si="1"/>
        <v>40</v>
      </c>
      <c r="H39">
        <v>5</v>
      </c>
      <c r="I39">
        <v>35</v>
      </c>
      <c r="K39">
        <v>16</v>
      </c>
      <c r="L39">
        <v>40</v>
      </c>
      <c r="M39">
        <v>240</v>
      </c>
      <c r="N39">
        <f t="shared" si="2"/>
        <v>56</v>
      </c>
      <c r="P39">
        <v>56</v>
      </c>
      <c r="Q39">
        <v>240</v>
      </c>
      <c r="R39">
        <v>49</v>
      </c>
      <c r="S39">
        <v>247</v>
      </c>
      <c r="T39" s="14">
        <f t="shared" si="3"/>
        <v>0.1891891891891892</v>
      </c>
      <c r="U39" s="14">
        <f t="shared" si="5"/>
        <v>0.18983050847457628</v>
      </c>
      <c r="W39">
        <v>49</v>
      </c>
      <c r="X39">
        <v>56</v>
      </c>
      <c r="AG39" t="s">
        <v>206</v>
      </c>
      <c r="AH39">
        <v>5474</v>
      </c>
      <c r="AI39" t="s">
        <v>206</v>
      </c>
      <c r="AJ39">
        <v>5050</v>
      </c>
      <c r="AY39" s="14">
        <v>0.18983050847457628</v>
      </c>
      <c r="AZ39" s="14">
        <v>0.1891891891891892</v>
      </c>
      <c r="BC39" s="28" t="s">
        <v>949</v>
      </c>
      <c r="BD39" s="28">
        <v>1.1888756645817011E-10</v>
      </c>
      <c r="BT39">
        <v>56</v>
      </c>
      <c r="BU39">
        <v>46</v>
      </c>
      <c r="CG39">
        <v>46</v>
      </c>
      <c r="CH39">
        <v>56</v>
      </c>
    </row>
    <row r="40" spans="1:86" ht="17" thickBot="1" x14ac:dyDescent="0.25">
      <c r="A40" t="s">
        <v>46</v>
      </c>
      <c r="B40" t="s">
        <v>222</v>
      </c>
      <c r="C40">
        <v>7</v>
      </c>
      <c r="D40">
        <v>5</v>
      </c>
      <c r="E40">
        <f t="shared" si="0"/>
        <v>12</v>
      </c>
      <c r="F40">
        <v>241</v>
      </c>
      <c r="G40">
        <f t="shared" si="1"/>
        <v>42</v>
      </c>
      <c r="H40">
        <v>3</v>
      </c>
      <c r="I40">
        <v>39</v>
      </c>
      <c r="K40">
        <v>12</v>
      </c>
      <c r="L40">
        <v>42</v>
      </c>
      <c r="M40">
        <v>241</v>
      </c>
      <c r="N40">
        <f t="shared" si="2"/>
        <v>54</v>
      </c>
      <c r="P40">
        <v>54</v>
      </c>
      <c r="Q40">
        <v>241</v>
      </c>
      <c r="R40">
        <v>64</v>
      </c>
      <c r="S40">
        <v>231</v>
      </c>
      <c r="T40" s="14">
        <f t="shared" si="3"/>
        <v>0.18305084745762712</v>
      </c>
      <c r="U40" s="14">
        <f t="shared" si="5"/>
        <v>0.16554054054054054</v>
      </c>
      <c r="W40">
        <v>64</v>
      </c>
      <c r="X40">
        <v>54</v>
      </c>
      <c r="AG40" s="7" t="s">
        <v>205</v>
      </c>
      <c r="AH40" s="7">
        <v>110</v>
      </c>
      <c r="AI40" s="7" t="s">
        <v>205</v>
      </c>
      <c r="AJ40" s="7">
        <v>76</v>
      </c>
      <c r="AY40" s="14">
        <v>0.16554054054054054</v>
      </c>
      <c r="AZ40" s="14">
        <v>0.18305084745762712</v>
      </c>
      <c r="BC40" s="7" t="s">
        <v>950</v>
      </c>
      <c r="BD40" s="7">
        <v>1.9599639845400536</v>
      </c>
      <c r="BE40" s="7"/>
      <c r="BT40">
        <v>54</v>
      </c>
      <c r="BU40">
        <v>97</v>
      </c>
      <c r="CG40">
        <v>97</v>
      </c>
      <c r="CH40">
        <v>54</v>
      </c>
    </row>
    <row r="41" spans="1:86" x14ac:dyDescent="0.2">
      <c r="A41" t="s">
        <v>48</v>
      </c>
      <c r="B41" t="s">
        <v>222</v>
      </c>
      <c r="C41">
        <v>5</v>
      </c>
      <c r="D41">
        <v>4</v>
      </c>
      <c r="E41">
        <f t="shared" si="0"/>
        <v>9</v>
      </c>
      <c r="F41">
        <v>214</v>
      </c>
      <c r="G41">
        <f t="shared" si="1"/>
        <v>72</v>
      </c>
      <c r="H41">
        <v>25</v>
      </c>
      <c r="I41">
        <v>47</v>
      </c>
      <c r="K41">
        <v>9</v>
      </c>
      <c r="L41">
        <v>72</v>
      </c>
      <c r="M41">
        <v>214</v>
      </c>
      <c r="N41">
        <f t="shared" si="2"/>
        <v>81</v>
      </c>
      <c r="P41">
        <v>81</v>
      </c>
      <c r="Q41">
        <v>214</v>
      </c>
      <c r="R41">
        <v>47</v>
      </c>
      <c r="S41">
        <v>247</v>
      </c>
      <c r="T41" s="14">
        <f t="shared" si="3"/>
        <v>0.27457627118644068</v>
      </c>
      <c r="U41" s="14">
        <f t="shared" si="5"/>
        <v>0.21694915254237288</v>
      </c>
      <c r="W41">
        <v>47</v>
      </c>
      <c r="X41">
        <v>81</v>
      </c>
      <c r="AY41" s="14">
        <v>0.21694915254237288</v>
      </c>
      <c r="AZ41" s="14">
        <v>0.27457627118644068</v>
      </c>
      <c r="BT41">
        <v>81</v>
      </c>
      <c r="BU41">
        <v>48</v>
      </c>
      <c r="CG41">
        <v>48</v>
      </c>
      <c r="CH41">
        <v>81</v>
      </c>
    </row>
    <row r="42" spans="1:86" x14ac:dyDescent="0.2">
      <c r="A42" t="s">
        <v>49</v>
      </c>
      <c r="B42" t="s">
        <v>222</v>
      </c>
      <c r="C42">
        <v>15</v>
      </c>
      <c r="D42">
        <v>5</v>
      </c>
      <c r="E42">
        <f t="shared" si="0"/>
        <v>20</v>
      </c>
      <c r="F42">
        <v>225</v>
      </c>
      <c r="G42">
        <f t="shared" si="1"/>
        <v>46</v>
      </c>
      <c r="H42">
        <v>4</v>
      </c>
      <c r="I42">
        <v>42</v>
      </c>
      <c r="K42">
        <v>20</v>
      </c>
      <c r="L42">
        <v>46</v>
      </c>
      <c r="M42">
        <v>225</v>
      </c>
      <c r="N42">
        <f t="shared" si="2"/>
        <v>66</v>
      </c>
      <c r="P42">
        <v>66</v>
      </c>
      <c r="Q42">
        <v>225</v>
      </c>
      <c r="R42">
        <v>48</v>
      </c>
      <c r="S42">
        <v>246</v>
      </c>
      <c r="T42" s="14">
        <f t="shared" si="3"/>
        <v>0.22680412371134021</v>
      </c>
      <c r="U42" s="14">
        <f t="shared" ref="U42:U67" si="6">R41/(SUM(R41:S41))</f>
        <v>0.1598639455782313</v>
      </c>
      <c r="W42">
        <v>48</v>
      </c>
      <c r="X42">
        <v>66</v>
      </c>
      <c r="AY42" s="14">
        <v>0.1598639455782313</v>
      </c>
      <c r="AZ42" s="14">
        <v>0.22680412371134021</v>
      </c>
      <c r="BT42">
        <v>66</v>
      </c>
      <c r="BU42">
        <v>47</v>
      </c>
      <c r="CG42">
        <v>47</v>
      </c>
      <c r="CH42">
        <v>66</v>
      </c>
    </row>
    <row r="43" spans="1:86" x14ac:dyDescent="0.2">
      <c r="A43" t="s">
        <v>50</v>
      </c>
      <c r="B43" t="s">
        <v>222</v>
      </c>
      <c r="C43">
        <v>38</v>
      </c>
      <c r="D43">
        <v>23</v>
      </c>
      <c r="E43">
        <f t="shared" si="0"/>
        <v>61</v>
      </c>
      <c r="F43">
        <v>195</v>
      </c>
      <c r="G43">
        <f t="shared" si="1"/>
        <v>40</v>
      </c>
      <c r="H43">
        <v>5</v>
      </c>
      <c r="I43">
        <v>35</v>
      </c>
      <c r="K43">
        <v>61</v>
      </c>
      <c r="L43">
        <v>40</v>
      </c>
      <c r="M43">
        <v>195</v>
      </c>
      <c r="N43">
        <f t="shared" si="2"/>
        <v>101</v>
      </c>
      <c r="P43">
        <v>101</v>
      </c>
      <c r="Q43">
        <v>195</v>
      </c>
      <c r="R43">
        <v>44</v>
      </c>
      <c r="S43">
        <v>250</v>
      </c>
      <c r="T43" s="14">
        <f t="shared" si="3"/>
        <v>0.34121621621621623</v>
      </c>
      <c r="U43" s="14">
        <f t="shared" si="6"/>
        <v>0.16326530612244897</v>
      </c>
      <c r="W43">
        <v>44</v>
      </c>
      <c r="X43">
        <v>101</v>
      </c>
      <c r="AG43" t="s">
        <v>944</v>
      </c>
      <c r="AY43" s="14">
        <v>0.16326530612244897</v>
      </c>
      <c r="AZ43" s="14">
        <v>0.34121621621621623</v>
      </c>
      <c r="BT43">
        <v>101</v>
      </c>
      <c r="BU43">
        <v>42</v>
      </c>
      <c r="CG43">
        <v>42</v>
      </c>
      <c r="CH43">
        <v>101</v>
      </c>
    </row>
    <row r="44" spans="1:86" ht="17" thickBot="1" x14ac:dyDescent="0.25">
      <c r="A44" t="s">
        <v>51</v>
      </c>
      <c r="B44" t="s">
        <v>222</v>
      </c>
      <c r="C44">
        <v>4</v>
      </c>
      <c r="D44">
        <v>5</v>
      </c>
      <c r="E44">
        <f t="shared" si="0"/>
        <v>9</v>
      </c>
      <c r="F44">
        <v>218</v>
      </c>
      <c r="G44">
        <f t="shared" si="1"/>
        <v>69</v>
      </c>
      <c r="H44">
        <v>28</v>
      </c>
      <c r="I44">
        <v>41</v>
      </c>
      <c r="K44">
        <v>9</v>
      </c>
      <c r="L44">
        <v>69</v>
      </c>
      <c r="M44">
        <v>218</v>
      </c>
      <c r="N44">
        <f t="shared" si="2"/>
        <v>78</v>
      </c>
      <c r="P44">
        <v>78</v>
      </c>
      <c r="Q44">
        <v>218</v>
      </c>
      <c r="R44">
        <v>43</v>
      </c>
      <c r="S44">
        <v>250</v>
      </c>
      <c r="T44" s="14">
        <f t="shared" si="3"/>
        <v>0.26351351351351349</v>
      </c>
      <c r="U44" s="14">
        <f t="shared" si="6"/>
        <v>0.14965986394557823</v>
      </c>
      <c r="W44">
        <v>43</v>
      </c>
      <c r="X44">
        <v>78</v>
      </c>
      <c r="AY44" s="14">
        <v>0.14965986394557823</v>
      </c>
      <c r="AZ44" s="14">
        <v>0.26351351351351349</v>
      </c>
      <c r="BT44">
        <v>78</v>
      </c>
      <c r="BU44">
        <v>35</v>
      </c>
      <c r="CG44">
        <v>35</v>
      </c>
      <c r="CH44">
        <v>78</v>
      </c>
    </row>
    <row r="45" spans="1:86" x14ac:dyDescent="0.2">
      <c r="A45" t="s">
        <v>52</v>
      </c>
      <c r="B45" t="s">
        <v>222</v>
      </c>
      <c r="C45">
        <v>9</v>
      </c>
      <c r="D45">
        <v>27</v>
      </c>
      <c r="E45">
        <f t="shared" si="0"/>
        <v>36</v>
      </c>
      <c r="F45">
        <v>205</v>
      </c>
      <c r="G45">
        <f t="shared" si="1"/>
        <v>54</v>
      </c>
      <c r="H45">
        <v>16</v>
      </c>
      <c r="I45">
        <v>38</v>
      </c>
      <c r="K45">
        <v>36</v>
      </c>
      <c r="L45">
        <v>54</v>
      </c>
      <c r="M45">
        <v>205</v>
      </c>
      <c r="N45">
        <f t="shared" si="2"/>
        <v>90</v>
      </c>
      <c r="P45">
        <v>90</v>
      </c>
      <c r="Q45">
        <v>205</v>
      </c>
      <c r="R45">
        <v>42</v>
      </c>
      <c r="S45">
        <v>252</v>
      </c>
      <c r="T45" s="14">
        <f t="shared" si="3"/>
        <v>0.30508474576271188</v>
      </c>
      <c r="U45" s="14">
        <f t="shared" si="6"/>
        <v>0.14675767918088736</v>
      </c>
      <c r="W45">
        <v>42</v>
      </c>
      <c r="X45">
        <v>90</v>
      </c>
      <c r="AG45" s="8"/>
      <c r="AH45" s="8" t="s">
        <v>655</v>
      </c>
      <c r="AI45" s="8" t="s">
        <v>654</v>
      </c>
      <c r="AY45" s="14">
        <v>0.14675767918088736</v>
      </c>
      <c r="AZ45" s="14">
        <v>0.30508474576271188</v>
      </c>
      <c r="BT45">
        <v>90</v>
      </c>
      <c r="BU45">
        <v>31</v>
      </c>
      <c r="CG45">
        <v>31</v>
      </c>
      <c r="CH45">
        <v>90</v>
      </c>
    </row>
    <row r="46" spans="1:86" x14ac:dyDescent="0.2">
      <c r="A46" t="s">
        <v>53</v>
      </c>
      <c r="B46" t="s">
        <v>222</v>
      </c>
      <c r="C46">
        <v>4</v>
      </c>
      <c r="D46">
        <v>3</v>
      </c>
      <c r="E46">
        <f t="shared" si="0"/>
        <v>7</v>
      </c>
      <c r="F46">
        <v>238</v>
      </c>
      <c r="G46">
        <f t="shared" si="1"/>
        <v>50</v>
      </c>
      <c r="H46">
        <v>12</v>
      </c>
      <c r="I46">
        <v>38</v>
      </c>
      <c r="K46">
        <v>7</v>
      </c>
      <c r="L46">
        <v>50</v>
      </c>
      <c r="M46">
        <v>238</v>
      </c>
      <c r="N46">
        <f t="shared" si="2"/>
        <v>57</v>
      </c>
      <c r="P46">
        <v>57</v>
      </c>
      <c r="Q46">
        <v>238</v>
      </c>
      <c r="R46">
        <v>45</v>
      </c>
      <c r="S46">
        <v>249</v>
      </c>
      <c r="T46" s="14">
        <f t="shared" si="3"/>
        <v>0.19322033898305085</v>
      </c>
      <c r="U46" s="14">
        <f t="shared" si="6"/>
        <v>0.14285714285714285</v>
      </c>
      <c r="W46">
        <v>45</v>
      </c>
      <c r="X46">
        <v>57</v>
      </c>
      <c r="AG46" t="s">
        <v>218</v>
      </c>
      <c r="AH46">
        <v>49.763636363636365</v>
      </c>
      <c r="AI46">
        <v>66.44736842105263</v>
      </c>
      <c r="AY46" s="14">
        <v>0.14285714285714285</v>
      </c>
      <c r="AZ46" s="14">
        <v>0.19322033898305085</v>
      </c>
      <c r="BT46">
        <v>57</v>
      </c>
      <c r="BU46">
        <v>42</v>
      </c>
      <c r="CG46">
        <v>42</v>
      </c>
      <c r="CH46">
        <v>57</v>
      </c>
    </row>
    <row r="47" spans="1:86" x14ac:dyDescent="0.2">
      <c r="A47" t="s">
        <v>54</v>
      </c>
      <c r="B47" t="s">
        <v>222</v>
      </c>
      <c r="C47">
        <v>4</v>
      </c>
      <c r="D47">
        <v>7</v>
      </c>
      <c r="E47">
        <f t="shared" si="0"/>
        <v>11</v>
      </c>
      <c r="F47">
        <v>238</v>
      </c>
      <c r="G47">
        <f t="shared" si="1"/>
        <v>47</v>
      </c>
      <c r="H47">
        <v>12</v>
      </c>
      <c r="I47">
        <v>35</v>
      </c>
      <c r="K47">
        <v>11</v>
      </c>
      <c r="L47">
        <v>47</v>
      </c>
      <c r="M47">
        <v>238</v>
      </c>
      <c r="N47">
        <f t="shared" si="2"/>
        <v>58</v>
      </c>
      <c r="P47">
        <v>58</v>
      </c>
      <c r="Q47">
        <v>238</v>
      </c>
      <c r="R47">
        <v>38</v>
      </c>
      <c r="S47">
        <v>257</v>
      </c>
      <c r="T47" s="14">
        <f t="shared" si="3"/>
        <v>0.19594594594594594</v>
      </c>
      <c r="U47" s="14">
        <f t="shared" si="6"/>
        <v>0.15306122448979592</v>
      </c>
      <c r="W47">
        <v>38</v>
      </c>
      <c r="X47">
        <v>58</v>
      </c>
      <c r="AG47" t="s">
        <v>945</v>
      </c>
      <c r="AH47">
        <v>165.52099999999999</v>
      </c>
      <c r="AI47">
        <v>346.57</v>
      </c>
      <c r="AY47" s="14">
        <v>0.15306122448979592</v>
      </c>
      <c r="AZ47" s="14">
        <v>0.19594594594594594</v>
      </c>
      <c r="BT47">
        <v>58</v>
      </c>
      <c r="BU47">
        <v>45</v>
      </c>
      <c r="CG47">
        <v>45</v>
      </c>
      <c r="CH47">
        <v>58</v>
      </c>
    </row>
    <row r="48" spans="1:86" x14ac:dyDescent="0.2">
      <c r="A48" t="s">
        <v>55</v>
      </c>
      <c r="B48" t="s">
        <v>223</v>
      </c>
      <c r="C48">
        <v>10</v>
      </c>
      <c r="D48">
        <v>9</v>
      </c>
      <c r="E48">
        <f t="shared" si="0"/>
        <v>19</v>
      </c>
      <c r="F48">
        <v>244</v>
      </c>
      <c r="G48">
        <f t="shared" si="1"/>
        <v>33</v>
      </c>
      <c r="H48">
        <v>2</v>
      </c>
      <c r="I48">
        <v>31</v>
      </c>
      <c r="K48">
        <v>19</v>
      </c>
      <c r="L48">
        <v>33</v>
      </c>
      <c r="M48">
        <v>244</v>
      </c>
      <c r="N48">
        <f t="shared" si="2"/>
        <v>52</v>
      </c>
      <c r="P48">
        <v>52</v>
      </c>
      <c r="Q48">
        <v>244</v>
      </c>
      <c r="R48">
        <v>45</v>
      </c>
      <c r="S48">
        <v>250</v>
      </c>
      <c r="T48" s="14">
        <f t="shared" si="3"/>
        <v>0.17567567567567569</v>
      </c>
      <c r="U48" s="14">
        <f t="shared" si="6"/>
        <v>0.12881355932203389</v>
      </c>
      <c r="W48">
        <v>45</v>
      </c>
      <c r="X48">
        <v>52</v>
      </c>
      <c r="AG48" t="s">
        <v>219</v>
      </c>
      <c r="AH48">
        <v>110</v>
      </c>
      <c r="AI48">
        <v>76</v>
      </c>
      <c r="AY48" s="14">
        <v>0.12881355932203389</v>
      </c>
      <c r="AZ48" s="14">
        <v>0.17567567567567569</v>
      </c>
      <c r="BT48">
        <v>52</v>
      </c>
      <c r="BU48">
        <v>52</v>
      </c>
      <c r="CG48">
        <v>52</v>
      </c>
      <c r="CH48">
        <v>52</v>
      </c>
    </row>
    <row r="49" spans="1:86" x14ac:dyDescent="0.2">
      <c r="A49" t="s">
        <v>56</v>
      </c>
      <c r="B49" t="s">
        <v>223</v>
      </c>
      <c r="C49">
        <v>9</v>
      </c>
      <c r="D49">
        <v>9</v>
      </c>
      <c r="E49">
        <f t="shared" si="0"/>
        <v>18</v>
      </c>
      <c r="F49">
        <v>246</v>
      </c>
      <c r="G49">
        <f t="shared" si="1"/>
        <v>32</v>
      </c>
      <c r="H49">
        <v>1</v>
      </c>
      <c r="I49">
        <v>31</v>
      </c>
      <c r="K49">
        <v>18</v>
      </c>
      <c r="L49">
        <v>32</v>
      </c>
      <c r="M49">
        <v>246</v>
      </c>
      <c r="N49">
        <f t="shared" si="2"/>
        <v>50</v>
      </c>
      <c r="P49">
        <v>50</v>
      </c>
      <c r="Q49">
        <v>246</v>
      </c>
      <c r="R49">
        <v>67</v>
      </c>
      <c r="S49">
        <v>228</v>
      </c>
      <c r="T49" s="14">
        <f t="shared" si="3"/>
        <v>0.16891891891891891</v>
      </c>
      <c r="U49" s="14">
        <f t="shared" si="6"/>
        <v>0.15254237288135594</v>
      </c>
      <c r="W49">
        <v>67</v>
      </c>
      <c r="X49">
        <v>50</v>
      </c>
      <c r="AG49" t="s">
        <v>226</v>
      </c>
      <c r="AH49">
        <v>0</v>
      </c>
      <c r="AY49" s="14">
        <v>0.15254237288135594</v>
      </c>
      <c r="AZ49" s="14">
        <v>0.16891891891891891</v>
      </c>
      <c r="BT49">
        <v>50</v>
      </c>
      <c r="BU49">
        <v>89</v>
      </c>
      <c r="CG49">
        <v>89</v>
      </c>
      <c r="CH49">
        <v>50</v>
      </c>
    </row>
    <row r="50" spans="1:86" x14ac:dyDescent="0.2">
      <c r="A50" t="s">
        <v>57</v>
      </c>
      <c r="B50" t="s">
        <v>223</v>
      </c>
      <c r="C50">
        <v>21</v>
      </c>
      <c r="D50">
        <v>17</v>
      </c>
      <c r="E50">
        <f t="shared" si="0"/>
        <v>38</v>
      </c>
      <c r="F50">
        <v>220</v>
      </c>
      <c r="G50">
        <f t="shared" si="1"/>
        <v>35</v>
      </c>
      <c r="H50">
        <v>6</v>
      </c>
      <c r="I50">
        <v>29</v>
      </c>
      <c r="K50">
        <v>38</v>
      </c>
      <c r="L50">
        <v>35</v>
      </c>
      <c r="M50">
        <v>220</v>
      </c>
      <c r="N50">
        <f t="shared" si="2"/>
        <v>73</v>
      </c>
      <c r="P50">
        <v>73</v>
      </c>
      <c r="Q50">
        <v>220</v>
      </c>
      <c r="R50">
        <v>44</v>
      </c>
      <c r="S50">
        <v>252</v>
      </c>
      <c r="T50" s="14">
        <f t="shared" si="3"/>
        <v>0.24914675767918087</v>
      </c>
      <c r="U50" s="14">
        <f t="shared" si="6"/>
        <v>0.22711864406779661</v>
      </c>
      <c r="W50">
        <v>44</v>
      </c>
      <c r="X50">
        <v>73</v>
      </c>
      <c r="AG50" t="s">
        <v>946</v>
      </c>
      <c r="AH50">
        <v>-6.7745824381253277</v>
      </c>
      <c r="AY50" s="14">
        <v>0.22711864406779661</v>
      </c>
      <c r="AZ50" s="14">
        <v>0.24914675767918087</v>
      </c>
      <c r="BT50">
        <v>73</v>
      </c>
      <c r="BU50">
        <v>89</v>
      </c>
      <c r="CG50">
        <v>89</v>
      </c>
      <c r="CH50">
        <v>73</v>
      </c>
    </row>
    <row r="51" spans="1:86" x14ac:dyDescent="0.2">
      <c r="A51" t="s">
        <v>58</v>
      </c>
      <c r="B51" t="s">
        <v>223</v>
      </c>
      <c r="C51">
        <v>19</v>
      </c>
      <c r="D51">
        <v>22</v>
      </c>
      <c r="E51">
        <f t="shared" si="0"/>
        <v>41</v>
      </c>
      <c r="F51">
        <v>202</v>
      </c>
      <c r="G51">
        <f t="shared" si="1"/>
        <v>50</v>
      </c>
      <c r="H51">
        <v>18</v>
      </c>
      <c r="I51">
        <v>32</v>
      </c>
      <c r="K51">
        <v>41</v>
      </c>
      <c r="L51">
        <v>50</v>
      </c>
      <c r="M51">
        <v>202</v>
      </c>
      <c r="N51">
        <f t="shared" si="2"/>
        <v>91</v>
      </c>
      <c r="P51">
        <v>91</v>
      </c>
      <c r="Q51">
        <v>202</v>
      </c>
      <c r="R51">
        <v>46</v>
      </c>
      <c r="S51">
        <v>250</v>
      </c>
      <c r="T51" s="14">
        <f t="shared" si="3"/>
        <v>0.31058020477815701</v>
      </c>
      <c r="U51" s="14">
        <f t="shared" si="6"/>
        <v>0.14864864864864866</v>
      </c>
      <c r="W51">
        <v>46</v>
      </c>
      <c r="X51">
        <v>91</v>
      </c>
      <c r="AG51" t="s">
        <v>947</v>
      </c>
      <c r="AH51">
        <v>6.2383431753687546E-12</v>
      </c>
      <c r="AY51" s="14">
        <v>0.14864864864864866</v>
      </c>
      <c r="AZ51" s="14">
        <v>0.31058020477815701</v>
      </c>
      <c r="BT51">
        <v>91</v>
      </c>
      <c r="BU51">
        <v>74</v>
      </c>
      <c r="CG51">
        <v>74</v>
      </c>
      <c r="CH51">
        <v>91</v>
      </c>
    </row>
    <row r="52" spans="1:86" x14ac:dyDescent="0.2">
      <c r="A52" t="s">
        <v>59</v>
      </c>
      <c r="B52" t="s">
        <v>223</v>
      </c>
      <c r="C52">
        <v>13</v>
      </c>
      <c r="D52">
        <v>2</v>
      </c>
      <c r="E52">
        <f t="shared" si="0"/>
        <v>15</v>
      </c>
      <c r="F52">
        <v>246</v>
      </c>
      <c r="G52">
        <f t="shared" si="1"/>
        <v>34</v>
      </c>
      <c r="H52">
        <v>3</v>
      </c>
      <c r="I52">
        <v>31</v>
      </c>
      <c r="K52">
        <v>15</v>
      </c>
      <c r="L52">
        <v>34</v>
      </c>
      <c r="M52">
        <v>246</v>
      </c>
      <c r="N52">
        <f t="shared" si="2"/>
        <v>49</v>
      </c>
      <c r="P52">
        <v>49</v>
      </c>
      <c r="Q52">
        <v>246</v>
      </c>
      <c r="R52">
        <v>58</v>
      </c>
      <c r="S52">
        <v>232</v>
      </c>
      <c r="T52" s="14">
        <f t="shared" si="3"/>
        <v>0.16610169491525423</v>
      </c>
      <c r="U52" s="14">
        <f t="shared" si="6"/>
        <v>0.1554054054054054</v>
      </c>
      <c r="W52">
        <v>58</v>
      </c>
      <c r="X52">
        <v>49</v>
      </c>
      <c r="AG52" t="s">
        <v>948</v>
      </c>
      <c r="AH52">
        <v>1.6448536269514715</v>
      </c>
      <c r="AY52" s="14">
        <v>0.1554054054054054</v>
      </c>
      <c r="AZ52" s="14">
        <v>0.16610169491525423</v>
      </c>
      <c r="BT52">
        <v>49</v>
      </c>
      <c r="BU52">
        <v>52</v>
      </c>
      <c r="CG52">
        <v>52</v>
      </c>
      <c r="CH52">
        <v>49</v>
      </c>
    </row>
    <row r="53" spans="1:86" x14ac:dyDescent="0.2">
      <c r="A53" t="s">
        <v>60</v>
      </c>
      <c r="B53" t="s">
        <v>223</v>
      </c>
      <c r="C53">
        <v>10</v>
      </c>
      <c r="D53">
        <v>11</v>
      </c>
      <c r="E53">
        <f t="shared" si="0"/>
        <v>21</v>
      </c>
      <c r="F53">
        <v>239</v>
      </c>
      <c r="G53">
        <f t="shared" si="1"/>
        <v>35</v>
      </c>
      <c r="H53">
        <v>3</v>
      </c>
      <c r="I53">
        <v>32</v>
      </c>
      <c r="K53">
        <v>21</v>
      </c>
      <c r="L53">
        <v>35</v>
      </c>
      <c r="M53">
        <v>239</v>
      </c>
      <c r="N53">
        <f t="shared" si="2"/>
        <v>56</v>
      </c>
      <c r="P53">
        <v>56</v>
      </c>
      <c r="Q53">
        <v>239</v>
      </c>
      <c r="R53">
        <v>55</v>
      </c>
      <c r="S53">
        <v>239</v>
      </c>
      <c r="T53" s="14">
        <f t="shared" si="3"/>
        <v>0.18983050847457628</v>
      </c>
      <c r="U53" s="14">
        <f t="shared" si="6"/>
        <v>0.2</v>
      </c>
      <c r="W53">
        <v>55</v>
      </c>
      <c r="X53">
        <v>56</v>
      </c>
      <c r="AG53" s="28" t="s">
        <v>949</v>
      </c>
      <c r="AH53" s="28">
        <v>1.2476686350737509E-11</v>
      </c>
      <c r="AY53" s="14">
        <v>0.2</v>
      </c>
      <c r="AZ53" s="14">
        <v>0.18983050847457628</v>
      </c>
      <c r="BT53">
        <v>56</v>
      </c>
      <c r="BU53">
        <v>43</v>
      </c>
      <c r="CG53">
        <v>43</v>
      </c>
      <c r="CH53">
        <v>56</v>
      </c>
    </row>
    <row r="54" spans="1:86" ht="17" thickBot="1" x14ac:dyDescent="0.25">
      <c r="A54" t="s">
        <v>61</v>
      </c>
      <c r="B54" t="s">
        <v>223</v>
      </c>
      <c r="C54">
        <v>10</v>
      </c>
      <c r="D54">
        <v>2</v>
      </c>
      <c r="E54">
        <f t="shared" si="0"/>
        <v>12</v>
      </c>
      <c r="F54">
        <v>247</v>
      </c>
      <c r="G54">
        <f t="shared" si="1"/>
        <v>37</v>
      </c>
      <c r="H54">
        <v>5</v>
      </c>
      <c r="I54">
        <v>32</v>
      </c>
      <c r="K54">
        <v>12</v>
      </c>
      <c r="L54">
        <v>37</v>
      </c>
      <c r="M54">
        <v>247</v>
      </c>
      <c r="N54">
        <f t="shared" si="2"/>
        <v>49</v>
      </c>
      <c r="P54">
        <v>49</v>
      </c>
      <c r="Q54">
        <v>247</v>
      </c>
      <c r="R54">
        <v>53</v>
      </c>
      <c r="S54">
        <v>243</v>
      </c>
      <c r="T54" s="14">
        <f t="shared" si="3"/>
        <v>0.16554054054054054</v>
      </c>
      <c r="U54" s="14">
        <f t="shared" si="6"/>
        <v>0.1870748299319728</v>
      </c>
      <c r="W54">
        <v>53</v>
      </c>
      <c r="X54">
        <v>49</v>
      </c>
      <c r="AG54" s="7" t="s">
        <v>950</v>
      </c>
      <c r="AH54" s="7">
        <v>1.9599639845400536</v>
      </c>
      <c r="AI54" s="7"/>
      <c r="AY54" s="14">
        <v>0.1870748299319728</v>
      </c>
      <c r="AZ54" s="14">
        <v>0.16554054054054054</v>
      </c>
      <c r="BT54">
        <v>49</v>
      </c>
      <c r="BU54">
        <v>64</v>
      </c>
      <c r="CG54">
        <v>64</v>
      </c>
      <c r="CH54">
        <v>49</v>
      </c>
    </row>
    <row r="55" spans="1:86" x14ac:dyDescent="0.2">
      <c r="A55" t="s">
        <v>62</v>
      </c>
      <c r="B55" t="s">
        <v>223</v>
      </c>
      <c r="C55">
        <v>21</v>
      </c>
      <c r="D55">
        <v>4</v>
      </c>
      <c r="E55">
        <f t="shared" si="0"/>
        <v>25</v>
      </c>
      <c r="F55">
        <v>240</v>
      </c>
      <c r="G55">
        <f t="shared" si="1"/>
        <v>31</v>
      </c>
      <c r="H55">
        <v>1</v>
      </c>
      <c r="I55">
        <v>30</v>
      </c>
      <c r="K55">
        <v>25</v>
      </c>
      <c r="L55">
        <v>31</v>
      </c>
      <c r="M55">
        <v>240</v>
      </c>
      <c r="N55">
        <f t="shared" si="2"/>
        <v>56</v>
      </c>
      <c r="P55">
        <v>56</v>
      </c>
      <c r="Q55">
        <v>240</v>
      </c>
      <c r="R55">
        <v>55</v>
      </c>
      <c r="S55">
        <v>241</v>
      </c>
      <c r="T55" s="14">
        <f t="shared" si="3"/>
        <v>0.1891891891891892</v>
      </c>
      <c r="U55" s="14">
        <f t="shared" si="6"/>
        <v>0.17905405405405406</v>
      </c>
      <c r="W55">
        <v>55</v>
      </c>
      <c r="X55">
        <v>56</v>
      </c>
      <c r="AY55" s="14">
        <v>0.17905405405405406</v>
      </c>
      <c r="AZ55" s="14">
        <v>0.1891891891891892</v>
      </c>
      <c r="BT55">
        <v>56</v>
      </c>
      <c r="BU55">
        <v>62</v>
      </c>
      <c r="CG55">
        <v>62</v>
      </c>
      <c r="CH55">
        <v>56</v>
      </c>
    </row>
    <row r="56" spans="1:86" ht="17" thickBot="1" x14ac:dyDescent="0.25">
      <c r="A56" t="s">
        <v>63</v>
      </c>
      <c r="B56" t="s">
        <v>223</v>
      </c>
      <c r="C56">
        <v>10</v>
      </c>
      <c r="D56">
        <v>2</v>
      </c>
      <c r="E56">
        <f t="shared" si="0"/>
        <v>12</v>
      </c>
      <c r="F56">
        <v>223</v>
      </c>
      <c r="G56">
        <f t="shared" si="1"/>
        <v>59</v>
      </c>
      <c r="H56">
        <v>4</v>
      </c>
      <c r="I56">
        <v>55</v>
      </c>
      <c r="K56">
        <v>12</v>
      </c>
      <c r="L56">
        <v>59</v>
      </c>
      <c r="M56">
        <v>223</v>
      </c>
      <c r="N56">
        <f t="shared" si="2"/>
        <v>71</v>
      </c>
      <c r="P56">
        <v>71</v>
      </c>
      <c r="Q56">
        <v>223</v>
      </c>
      <c r="R56">
        <v>47</v>
      </c>
      <c r="S56">
        <v>247</v>
      </c>
      <c r="T56" s="14">
        <f t="shared" si="3"/>
        <v>0.24149659863945577</v>
      </c>
      <c r="U56" s="14">
        <f t="shared" si="6"/>
        <v>0.1858108108108108</v>
      </c>
      <c r="W56">
        <v>47</v>
      </c>
      <c r="X56">
        <v>71</v>
      </c>
      <c r="AY56" s="14">
        <v>0.1858108108108108</v>
      </c>
      <c r="AZ56" s="14">
        <v>0.24149659863945577</v>
      </c>
      <c r="BT56">
        <v>71</v>
      </c>
      <c r="BU56">
        <v>44</v>
      </c>
      <c r="CA56" s="7"/>
      <c r="CB56" s="7"/>
      <c r="CC56" s="7"/>
      <c r="CG56">
        <v>44</v>
      </c>
      <c r="CH56">
        <v>71</v>
      </c>
    </row>
    <row r="57" spans="1:86" x14ac:dyDescent="0.2">
      <c r="A57" t="s">
        <v>64</v>
      </c>
      <c r="B57" t="s">
        <v>223</v>
      </c>
      <c r="C57">
        <v>12</v>
      </c>
      <c r="D57">
        <v>29</v>
      </c>
      <c r="E57">
        <f t="shared" si="0"/>
        <v>41</v>
      </c>
      <c r="F57">
        <v>222</v>
      </c>
      <c r="G57">
        <f t="shared" si="1"/>
        <v>33</v>
      </c>
      <c r="H57">
        <v>3</v>
      </c>
      <c r="I57">
        <v>30</v>
      </c>
      <c r="K57">
        <v>41</v>
      </c>
      <c r="L57">
        <v>33</v>
      </c>
      <c r="M57">
        <v>222</v>
      </c>
      <c r="N57">
        <f t="shared" si="2"/>
        <v>74</v>
      </c>
      <c r="P57">
        <v>74</v>
      </c>
      <c r="Q57">
        <v>222</v>
      </c>
      <c r="R57">
        <v>47</v>
      </c>
      <c r="S57">
        <v>249</v>
      </c>
      <c r="T57" s="14">
        <f t="shared" si="3"/>
        <v>0.25</v>
      </c>
      <c r="U57" s="14">
        <f t="shared" si="6"/>
        <v>0.1598639455782313</v>
      </c>
      <c r="W57">
        <v>47</v>
      </c>
      <c r="X57">
        <v>74</v>
      </c>
      <c r="AY57" s="14">
        <v>0.1598639455782313</v>
      </c>
      <c r="AZ57" s="14">
        <v>0.25</v>
      </c>
      <c r="BT57">
        <v>74</v>
      </c>
      <c r="BU57">
        <v>46</v>
      </c>
      <c r="CG57">
        <v>46</v>
      </c>
      <c r="CH57">
        <v>74</v>
      </c>
    </row>
    <row r="58" spans="1:86" x14ac:dyDescent="0.2">
      <c r="A58" t="s">
        <v>65</v>
      </c>
      <c r="B58" t="s">
        <v>223</v>
      </c>
      <c r="C58">
        <v>8</v>
      </c>
      <c r="D58">
        <v>8</v>
      </c>
      <c r="E58">
        <f t="shared" si="0"/>
        <v>16</v>
      </c>
      <c r="F58">
        <v>243</v>
      </c>
      <c r="G58">
        <f t="shared" si="1"/>
        <v>36</v>
      </c>
      <c r="H58">
        <v>3</v>
      </c>
      <c r="I58">
        <v>33</v>
      </c>
      <c r="K58">
        <v>16</v>
      </c>
      <c r="L58">
        <v>36</v>
      </c>
      <c r="M58">
        <v>243</v>
      </c>
      <c r="N58">
        <f t="shared" si="2"/>
        <v>52</v>
      </c>
      <c r="P58">
        <v>52</v>
      </c>
      <c r="Q58">
        <v>243</v>
      </c>
      <c r="R58">
        <v>46</v>
      </c>
      <c r="S58">
        <v>250</v>
      </c>
      <c r="T58" s="14">
        <f t="shared" si="3"/>
        <v>0.17627118644067796</v>
      </c>
      <c r="U58" s="14">
        <f t="shared" si="6"/>
        <v>0.15878378378378377</v>
      </c>
      <c r="W58">
        <v>46</v>
      </c>
      <c r="X58">
        <v>52</v>
      </c>
      <c r="AY58" s="14">
        <v>0.15878378378378377</v>
      </c>
      <c r="AZ58" s="14">
        <v>0.17627118644067796</v>
      </c>
      <c r="BT58">
        <v>52</v>
      </c>
      <c r="BU58">
        <v>43</v>
      </c>
      <c r="CG58">
        <v>43</v>
      </c>
      <c r="CH58">
        <v>52</v>
      </c>
    </row>
    <row r="59" spans="1:86" x14ac:dyDescent="0.2">
      <c r="A59" t="s">
        <v>66</v>
      </c>
      <c r="B59" t="s">
        <v>223</v>
      </c>
      <c r="C59">
        <v>12</v>
      </c>
      <c r="D59">
        <v>4</v>
      </c>
      <c r="E59">
        <f t="shared" si="0"/>
        <v>16</v>
      </c>
      <c r="F59">
        <v>241</v>
      </c>
      <c r="G59">
        <f t="shared" si="1"/>
        <v>38</v>
      </c>
      <c r="H59">
        <v>8</v>
      </c>
      <c r="I59">
        <v>30</v>
      </c>
      <c r="K59">
        <v>16</v>
      </c>
      <c r="L59">
        <v>38</v>
      </c>
      <c r="M59">
        <v>241</v>
      </c>
      <c r="N59">
        <f t="shared" si="2"/>
        <v>54</v>
      </c>
      <c r="P59">
        <v>54</v>
      </c>
      <c r="Q59">
        <v>241</v>
      </c>
      <c r="R59">
        <v>97</v>
      </c>
      <c r="S59">
        <v>198</v>
      </c>
      <c r="T59" s="14">
        <f t="shared" si="3"/>
        <v>0.18305084745762712</v>
      </c>
      <c r="U59" s="14">
        <f t="shared" si="6"/>
        <v>0.1554054054054054</v>
      </c>
      <c r="W59">
        <v>97</v>
      </c>
      <c r="X59">
        <v>54</v>
      </c>
      <c r="AY59" s="14">
        <v>0.1554054054054054</v>
      </c>
      <c r="AZ59" s="14">
        <v>0.18305084745762712</v>
      </c>
      <c r="BT59">
        <v>54</v>
      </c>
      <c r="BU59">
        <v>47</v>
      </c>
      <c r="CG59">
        <v>47</v>
      </c>
      <c r="CH59">
        <v>54</v>
      </c>
    </row>
    <row r="60" spans="1:86" x14ac:dyDescent="0.2">
      <c r="A60" t="s">
        <v>68</v>
      </c>
      <c r="B60" t="s">
        <v>224</v>
      </c>
      <c r="C60">
        <v>8</v>
      </c>
      <c r="D60">
        <v>4</v>
      </c>
      <c r="E60">
        <f t="shared" si="0"/>
        <v>12</v>
      </c>
      <c r="F60">
        <v>250</v>
      </c>
      <c r="G60">
        <f t="shared" si="1"/>
        <v>34</v>
      </c>
      <c r="H60">
        <v>3</v>
      </c>
      <c r="I60">
        <v>31</v>
      </c>
      <c r="K60">
        <v>12</v>
      </c>
      <c r="L60">
        <v>34</v>
      </c>
      <c r="M60">
        <v>250</v>
      </c>
      <c r="N60">
        <f t="shared" si="2"/>
        <v>46</v>
      </c>
      <c r="P60">
        <v>46</v>
      </c>
      <c r="Q60">
        <v>250</v>
      </c>
      <c r="R60">
        <v>61</v>
      </c>
      <c r="S60">
        <v>228</v>
      </c>
      <c r="T60" s="14">
        <f t="shared" si="3"/>
        <v>0.1554054054054054</v>
      </c>
      <c r="U60" s="14">
        <f t="shared" si="6"/>
        <v>0.32881355932203388</v>
      </c>
      <c r="W60">
        <v>61</v>
      </c>
      <c r="X60">
        <v>46</v>
      </c>
      <c r="AY60" s="14">
        <v>0.32881355932203388</v>
      </c>
      <c r="AZ60" s="14">
        <v>0.1554054054054054</v>
      </c>
      <c r="BT60">
        <v>46</v>
      </c>
      <c r="BU60">
        <v>45</v>
      </c>
      <c r="CG60">
        <v>45</v>
      </c>
      <c r="CH60">
        <v>46</v>
      </c>
    </row>
    <row r="61" spans="1:86" x14ac:dyDescent="0.2">
      <c r="A61" t="s">
        <v>69</v>
      </c>
      <c r="B61" t="s">
        <v>224</v>
      </c>
      <c r="C61">
        <v>11</v>
      </c>
      <c r="D61">
        <v>2</v>
      </c>
      <c r="E61">
        <f t="shared" si="0"/>
        <v>13</v>
      </c>
      <c r="F61">
        <v>250</v>
      </c>
      <c r="G61">
        <f t="shared" si="1"/>
        <v>32</v>
      </c>
      <c r="H61">
        <v>1</v>
      </c>
      <c r="I61">
        <v>31</v>
      </c>
      <c r="K61">
        <v>13</v>
      </c>
      <c r="L61">
        <v>32</v>
      </c>
      <c r="M61">
        <v>250</v>
      </c>
      <c r="N61">
        <f t="shared" si="2"/>
        <v>45</v>
      </c>
      <c r="P61">
        <v>45</v>
      </c>
      <c r="Q61">
        <v>250</v>
      </c>
      <c r="R61">
        <v>48</v>
      </c>
      <c r="S61">
        <v>248</v>
      </c>
      <c r="T61" s="14">
        <f t="shared" si="3"/>
        <v>0.15254237288135594</v>
      </c>
      <c r="U61" s="14">
        <f t="shared" si="6"/>
        <v>0.21107266435986158</v>
      </c>
      <c r="W61">
        <v>48</v>
      </c>
      <c r="X61">
        <v>45</v>
      </c>
      <c r="AY61" s="14">
        <v>0.21107266435986158</v>
      </c>
      <c r="AZ61" s="14">
        <v>0.15254237288135594</v>
      </c>
      <c r="BT61">
        <v>45</v>
      </c>
      <c r="BU61">
        <v>42</v>
      </c>
      <c r="CG61">
        <v>42</v>
      </c>
      <c r="CH61">
        <v>45</v>
      </c>
    </row>
    <row r="62" spans="1:86" x14ac:dyDescent="0.2">
      <c r="A62" t="s">
        <v>70</v>
      </c>
      <c r="B62" t="s">
        <v>224</v>
      </c>
      <c r="C62">
        <v>9</v>
      </c>
      <c r="D62">
        <v>4</v>
      </c>
      <c r="E62">
        <f t="shared" si="0"/>
        <v>13</v>
      </c>
      <c r="F62">
        <v>242</v>
      </c>
      <c r="G62">
        <f t="shared" si="1"/>
        <v>41</v>
      </c>
      <c r="H62">
        <v>1</v>
      </c>
      <c r="I62">
        <v>40</v>
      </c>
      <c r="K62">
        <v>13</v>
      </c>
      <c r="L62">
        <v>41</v>
      </c>
      <c r="M62">
        <v>242</v>
      </c>
      <c r="N62">
        <f t="shared" si="2"/>
        <v>54</v>
      </c>
      <c r="P62">
        <v>54</v>
      </c>
      <c r="Q62">
        <v>242</v>
      </c>
      <c r="R62">
        <v>47</v>
      </c>
      <c r="S62">
        <v>246</v>
      </c>
      <c r="T62" s="14">
        <f t="shared" si="3"/>
        <v>0.18243243243243243</v>
      </c>
      <c r="U62" s="14">
        <f t="shared" si="6"/>
        <v>0.16216216216216217</v>
      </c>
      <c r="W62">
        <v>47</v>
      </c>
      <c r="X62">
        <v>54</v>
      </c>
      <c r="AY62" s="14">
        <v>0.16216216216216217</v>
      </c>
      <c r="AZ62" s="14">
        <v>0.18243243243243243</v>
      </c>
      <c r="BT62">
        <v>54</v>
      </c>
      <c r="BU62">
        <v>47</v>
      </c>
      <c r="CG62">
        <v>47</v>
      </c>
      <c r="CH62">
        <v>54</v>
      </c>
    </row>
    <row r="63" spans="1:86" x14ac:dyDescent="0.2">
      <c r="A63" t="s">
        <v>71</v>
      </c>
      <c r="B63" t="s">
        <v>224</v>
      </c>
      <c r="C63">
        <v>9</v>
      </c>
      <c r="D63">
        <v>3</v>
      </c>
      <c r="E63">
        <f t="shared" si="0"/>
        <v>12</v>
      </c>
      <c r="F63">
        <v>239</v>
      </c>
      <c r="G63">
        <f t="shared" si="1"/>
        <v>45</v>
      </c>
      <c r="H63">
        <v>4</v>
      </c>
      <c r="I63">
        <v>41</v>
      </c>
      <c r="K63">
        <v>12</v>
      </c>
      <c r="L63">
        <v>45</v>
      </c>
      <c r="M63">
        <v>239</v>
      </c>
      <c r="N63">
        <f t="shared" si="2"/>
        <v>57</v>
      </c>
      <c r="P63">
        <v>57</v>
      </c>
      <c r="Q63">
        <v>239</v>
      </c>
      <c r="R63">
        <v>52</v>
      </c>
      <c r="S63">
        <v>243</v>
      </c>
      <c r="T63" s="14">
        <f t="shared" si="3"/>
        <v>0.19256756756756757</v>
      </c>
      <c r="U63" s="14">
        <f t="shared" si="6"/>
        <v>0.16040955631399317</v>
      </c>
      <c r="W63">
        <v>52</v>
      </c>
      <c r="X63">
        <v>57</v>
      </c>
      <c r="AY63" s="14">
        <v>0.16040955631399317</v>
      </c>
      <c r="AZ63" s="14">
        <v>0.19256756756756757</v>
      </c>
      <c r="BT63">
        <v>57</v>
      </c>
      <c r="BU63">
        <v>52</v>
      </c>
      <c r="CG63">
        <v>52</v>
      </c>
      <c r="CH63">
        <v>57</v>
      </c>
    </row>
    <row r="64" spans="1:86" x14ac:dyDescent="0.2">
      <c r="A64" t="s">
        <v>72</v>
      </c>
      <c r="B64" t="s">
        <v>224</v>
      </c>
      <c r="C64">
        <v>21</v>
      </c>
      <c r="D64">
        <v>2</v>
      </c>
      <c r="E64">
        <f t="shared" si="0"/>
        <v>23</v>
      </c>
      <c r="F64">
        <v>227</v>
      </c>
      <c r="G64">
        <f t="shared" si="1"/>
        <v>44</v>
      </c>
      <c r="H64">
        <v>3</v>
      </c>
      <c r="I64">
        <v>41</v>
      </c>
      <c r="K64">
        <v>23</v>
      </c>
      <c r="L64">
        <v>44</v>
      </c>
      <c r="M64">
        <v>227</v>
      </c>
      <c r="N64">
        <f t="shared" si="2"/>
        <v>67</v>
      </c>
      <c r="P64">
        <v>67</v>
      </c>
      <c r="Q64">
        <v>227</v>
      </c>
      <c r="R64">
        <v>42</v>
      </c>
      <c r="S64">
        <v>242</v>
      </c>
      <c r="T64" s="14">
        <f t="shared" si="3"/>
        <v>0.22789115646258504</v>
      </c>
      <c r="U64" s="14">
        <f t="shared" si="6"/>
        <v>0.17627118644067796</v>
      </c>
      <c r="W64">
        <v>42</v>
      </c>
      <c r="X64">
        <v>67</v>
      </c>
      <c r="AY64" s="14">
        <v>0.17627118644067796</v>
      </c>
      <c r="AZ64" s="14">
        <v>0.22789115646258504</v>
      </c>
      <c r="BT64">
        <v>67</v>
      </c>
      <c r="BU64">
        <v>44</v>
      </c>
      <c r="CG64">
        <v>44</v>
      </c>
      <c r="CH64">
        <v>67</v>
      </c>
    </row>
    <row r="65" spans="1:86" x14ac:dyDescent="0.2">
      <c r="A65" t="s">
        <v>73</v>
      </c>
      <c r="B65" t="s">
        <v>224</v>
      </c>
      <c r="C65">
        <v>10</v>
      </c>
      <c r="D65">
        <v>4</v>
      </c>
      <c r="E65">
        <f t="shared" si="0"/>
        <v>14</v>
      </c>
      <c r="F65">
        <v>241</v>
      </c>
      <c r="G65">
        <f t="shared" si="1"/>
        <v>42</v>
      </c>
      <c r="H65">
        <v>2</v>
      </c>
      <c r="I65">
        <v>40</v>
      </c>
      <c r="K65">
        <v>14</v>
      </c>
      <c r="L65">
        <v>42</v>
      </c>
      <c r="M65">
        <v>241</v>
      </c>
      <c r="N65">
        <f t="shared" si="2"/>
        <v>56</v>
      </c>
      <c r="P65">
        <v>56</v>
      </c>
      <c r="Q65">
        <v>241</v>
      </c>
      <c r="R65">
        <v>35</v>
      </c>
      <c r="S65">
        <v>258</v>
      </c>
      <c r="T65" s="14">
        <f t="shared" si="3"/>
        <v>0.18855218855218855</v>
      </c>
      <c r="U65" s="14">
        <f t="shared" si="6"/>
        <v>0.14788732394366197</v>
      </c>
      <c r="W65">
        <v>35</v>
      </c>
      <c r="X65">
        <v>56</v>
      </c>
      <c r="AY65" s="14">
        <v>0.14788732394366197</v>
      </c>
      <c r="AZ65" s="14">
        <v>0.18855218855218855</v>
      </c>
      <c r="BT65">
        <v>56</v>
      </c>
      <c r="BU65">
        <v>48</v>
      </c>
      <c r="CG65">
        <v>48</v>
      </c>
      <c r="CH65">
        <v>56</v>
      </c>
    </row>
    <row r="66" spans="1:86" x14ac:dyDescent="0.2">
      <c r="A66" t="s">
        <v>75</v>
      </c>
      <c r="B66" t="s">
        <v>224</v>
      </c>
      <c r="C66">
        <v>11</v>
      </c>
      <c r="D66">
        <v>9</v>
      </c>
      <c r="E66">
        <f t="shared" si="0"/>
        <v>20</v>
      </c>
      <c r="F66">
        <v>242</v>
      </c>
      <c r="G66">
        <f t="shared" si="1"/>
        <v>33</v>
      </c>
      <c r="H66">
        <v>2</v>
      </c>
      <c r="I66">
        <v>31</v>
      </c>
      <c r="K66">
        <v>20</v>
      </c>
      <c r="L66">
        <v>33</v>
      </c>
      <c r="M66">
        <v>242</v>
      </c>
      <c r="N66">
        <f t="shared" si="2"/>
        <v>53</v>
      </c>
      <c r="P66">
        <v>53</v>
      </c>
      <c r="Q66">
        <v>242</v>
      </c>
      <c r="R66">
        <v>33</v>
      </c>
      <c r="S66">
        <v>263</v>
      </c>
      <c r="T66" s="14">
        <f t="shared" si="3"/>
        <v>0.17966101694915254</v>
      </c>
      <c r="U66" s="14">
        <f t="shared" si="6"/>
        <v>0.11945392491467577</v>
      </c>
      <c r="W66">
        <v>33</v>
      </c>
      <c r="X66">
        <v>53</v>
      </c>
      <c r="AY66" s="14">
        <v>0.11945392491467577</v>
      </c>
      <c r="AZ66" s="14">
        <v>0.17966101694915254</v>
      </c>
      <c r="BT66">
        <v>53</v>
      </c>
      <c r="BU66">
        <v>44</v>
      </c>
      <c r="CG66">
        <v>44</v>
      </c>
      <c r="CH66">
        <v>53</v>
      </c>
    </row>
    <row r="67" spans="1:86" x14ac:dyDescent="0.2">
      <c r="A67" t="s">
        <v>76</v>
      </c>
      <c r="B67" t="s">
        <v>224</v>
      </c>
      <c r="C67">
        <v>10</v>
      </c>
      <c r="D67">
        <v>6</v>
      </c>
      <c r="E67">
        <f t="shared" si="0"/>
        <v>16</v>
      </c>
      <c r="F67">
        <v>247</v>
      </c>
      <c r="G67">
        <f t="shared" si="1"/>
        <v>33</v>
      </c>
      <c r="H67">
        <v>2</v>
      </c>
      <c r="I67">
        <v>31</v>
      </c>
      <c r="K67">
        <v>16</v>
      </c>
      <c r="L67">
        <v>33</v>
      </c>
      <c r="M67">
        <v>247</v>
      </c>
      <c r="N67">
        <f t="shared" si="2"/>
        <v>49</v>
      </c>
      <c r="P67">
        <v>49</v>
      </c>
      <c r="Q67">
        <v>247</v>
      </c>
      <c r="R67">
        <v>31</v>
      </c>
      <c r="S67">
        <v>264</v>
      </c>
      <c r="T67" s="14">
        <f t="shared" si="3"/>
        <v>0.16554054054054054</v>
      </c>
      <c r="U67" s="14">
        <f t="shared" si="6"/>
        <v>0.11148648648648649</v>
      </c>
      <c r="W67">
        <v>31</v>
      </c>
      <c r="X67">
        <v>49</v>
      </c>
      <c r="AY67" s="14">
        <v>0.11148648648648649</v>
      </c>
      <c r="AZ67" s="14">
        <v>0.16554054054054054</v>
      </c>
      <c r="BT67">
        <v>49</v>
      </c>
      <c r="BU67">
        <v>58</v>
      </c>
      <c r="CG67">
        <v>58</v>
      </c>
      <c r="CH67">
        <v>49</v>
      </c>
    </row>
    <row r="68" spans="1:86" x14ac:dyDescent="0.2">
      <c r="A68" t="s">
        <v>77</v>
      </c>
      <c r="B68" t="s">
        <v>224</v>
      </c>
      <c r="C68">
        <v>10</v>
      </c>
      <c r="D68">
        <v>6</v>
      </c>
      <c r="E68">
        <f t="shared" ref="E68:E131" si="7">C68+D68</f>
        <v>16</v>
      </c>
      <c r="F68">
        <v>244</v>
      </c>
      <c r="G68">
        <f t="shared" ref="G68:G131" si="8">H68+I68</f>
        <v>36</v>
      </c>
      <c r="H68">
        <v>2</v>
      </c>
      <c r="I68">
        <v>34</v>
      </c>
      <c r="K68">
        <v>16</v>
      </c>
      <c r="L68">
        <v>36</v>
      </c>
      <c r="M68">
        <v>244</v>
      </c>
      <c r="N68">
        <f t="shared" ref="N68:N131" si="9">SUM(K68:L68)</f>
        <v>52</v>
      </c>
      <c r="P68">
        <v>52</v>
      </c>
      <c r="Q68">
        <v>244</v>
      </c>
      <c r="R68">
        <v>33</v>
      </c>
      <c r="S68">
        <v>260</v>
      </c>
      <c r="T68" s="14">
        <f t="shared" ref="T68:T77" si="10">P68/(SUM(P68:Q68))</f>
        <v>0.17567567567567569</v>
      </c>
      <c r="U68" s="14">
        <f t="shared" ref="U68:U112" si="11">R67/(SUM(R67:S67))</f>
        <v>0.10508474576271186</v>
      </c>
      <c r="W68">
        <v>33</v>
      </c>
      <c r="X68">
        <v>52</v>
      </c>
      <c r="AY68" s="14">
        <v>0.10508474576271186</v>
      </c>
      <c r="AZ68" s="14">
        <v>0.17567567567567569</v>
      </c>
      <c r="BT68">
        <v>52</v>
      </c>
      <c r="BU68">
        <v>81</v>
      </c>
      <c r="CG68">
        <v>81</v>
      </c>
      <c r="CH68">
        <v>52</v>
      </c>
    </row>
    <row r="69" spans="1:86" x14ac:dyDescent="0.2">
      <c r="A69" t="s">
        <v>78</v>
      </c>
      <c r="B69" t="s">
        <v>224</v>
      </c>
      <c r="C69">
        <v>10</v>
      </c>
      <c r="D69">
        <v>5</v>
      </c>
      <c r="E69">
        <f t="shared" si="7"/>
        <v>15</v>
      </c>
      <c r="F69">
        <v>249</v>
      </c>
      <c r="G69">
        <f t="shared" si="8"/>
        <v>32</v>
      </c>
      <c r="H69">
        <v>1</v>
      </c>
      <c r="I69">
        <v>31</v>
      </c>
      <c r="K69">
        <v>15</v>
      </c>
      <c r="L69">
        <v>32</v>
      </c>
      <c r="M69">
        <v>249</v>
      </c>
      <c r="N69">
        <f t="shared" si="9"/>
        <v>47</v>
      </c>
      <c r="P69">
        <v>47</v>
      </c>
      <c r="Q69">
        <v>249</v>
      </c>
      <c r="R69">
        <v>42</v>
      </c>
      <c r="S69">
        <v>250</v>
      </c>
      <c r="T69" s="14">
        <f t="shared" si="10"/>
        <v>0.15878378378378377</v>
      </c>
      <c r="U69" s="14">
        <f t="shared" si="11"/>
        <v>0.11262798634812286</v>
      </c>
      <c r="W69">
        <v>42</v>
      </c>
      <c r="X69">
        <v>47</v>
      </c>
      <c r="AY69" s="14">
        <v>0.11262798634812286</v>
      </c>
      <c r="AZ69" s="14">
        <v>0.15878378378378377</v>
      </c>
      <c r="BT69">
        <v>47</v>
      </c>
      <c r="BU69">
        <v>48</v>
      </c>
      <c r="CG69">
        <v>48</v>
      </c>
      <c r="CH69">
        <v>47</v>
      </c>
    </row>
    <row r="70" spans="1:86" x14ac:dyDescent="0.2">
      <c r="A70" t="s">
        <v>79</v>
      </c>
      <c r="B70" t="s">
        <v>224</v>
      </c>
      <c r="C70">
        <v>9</v>
      </c>
      <c r="D70">
        <v>3</v>
      </c>
      <c r="E70">
        <f t="shared" si="7"/>
        <v>12</v>
      </c>
      <c r="F70">
        <v>244</v>
      </c>
      <c r="G70">
        <f t="shared" si="8"/>
        <v>39</v>
      </c>
      <c r="H70">
        <v>3</v>
      </c>
      <c r="I70">
        <v>36</v>
      </c>
      <c r="K70">
        <v>12</v>
      </c>
      <c r="L70">
        <v>39</v>
      </c>
      <c r="M70">
        <v>244</v>
      </c>
      <c r="N70">
        <f t="shared" si="9"/>
        <v>51</v>
      </c>
      <c r="P70">
        <v>51</v>
      </c>
      <c r="Q70">
        <v>244</v>
      </c>
      <c r="R70">
        <v>45</v>
      </c>
      <c r="S70">
        <v>250</v>
      </c>
      <c r="T70" s="14">
        <f t="shared" si="10"/>
        <v>0.17288135593220338</v>
      </c>
      <c r="U70" s="14">
        <f t="shared" si="11"/>
        <v>0.14383561643835616</v>
      </c>
      <c r="W70">
        <v>45</v>
      </c>
      <c r="X70">
        <v>51</v>
      </c>
      <c r="AY70" s="14">
        <v>0.14383561643835616</v>
      </c>
      <c r="AZ70" s="14">
        <v>0.17288135593220338</v>
      </c>
      <c r="BT70">
        <v>51</v>
      </c>
      <c r="BU70">
        <v>47</v>
      </c>
      <c r="CG70">
        <v>47</v>
      </c>
      <c r="CH70">
        <v>51</v>
      </c>
    </row>
    <row r="71" spans="1:86" x14ac:dyDescent="0.2">
      <c r="A71" t="s">
        <v>80</v>
      </c>
      <c r="B71" t="s">
        <v>225</v>
      </c>
      <c r="C71">
        <v>6</v>
      </c>
      <c r="D71">
        <v>6</v>
      </c>
      <c r="E71">
        <f t="shared" si="7"/>
        <v>12</v>
      </c>
      <c r="F71">
        <v>246</v>
      </c>
      <c r="G71">
        <f t="shared" si="8"/>
        <v>38</v>
      </c>
      <c r="H71">
        <v>2</v>
      </c>
      <c r="I71">
        <v>36</v>
      </c>
      <c r="K71">
        <v>12</v>
      </c>
      <c r="L71">
        <v>38</v>
      </c>
      <c r="M71">
        <v>246</v>
      </c>
      <c r="N71">
        <f t="shared" si="9"/>
        <v>50</v>
      </c>
      <c r="P71">
        <v>50</v>
      </c>
      <c r="Q71">
        <v>246</v>
      </c>
      <c r="R71">
        <v>52</v>
      </c>
      <c r="S71">
        <v>244</v>
      </c>
      <c r="T71" s="14">
        <f t="shared" si="10"/>
        <v>0.16891891891891891</v>
      </c>
      <c r="U71" s="14">
        <f t="shared" si="11"/>
        <v>0.15254237288135594</v>
      </c>
      <c r="W71">
        <v>52</v>
      </c>
      <c r="X71">
        <v>50</v>
      </c>
      <c r="AY71" s="14">
        <v>0.15254237288135594</v>
      </c>
      <c r="AZ71" s="14">
        <v>0.16891891891891891</v>
      </c>
      <c r="BT71">
        <v>50</v>
      </c>
      <c r="BU71">
        <v>56</v>
      </c>
      <c r="CG71">
        <v>56</v>
      </c>
      <c r="CH71">
        <v>50</v>
      </c>
    </row>
    <row r="72" spans="1:86" x14ac:dyDescent="0.2">
      <c r="A72" t="s">
        <v>81</v>
      </c>
      <c r="B72" t="s">
        <v>225</v>
      </c>
      <c r="C72">
        <v>18</v>
      </c>
      <c r="D72">
        <v>9</v>
      </c>
      <c r="E72">
        <f t="shared" si="7"/>
        <v>27</v>
      </c>
      <c r="F72">
        <v>192</v>
      </c>
      <c r="G72">
        <f t="shared" si="8"/>
        <v>75</v>
      </c>
      <c r="H72">
        <v>20</v>
      </c>
      <c r="I72">
        <v>55</v>
      </c>
      <c r="K72">
        <v>27</v>
      </c>
      <c r="L72">
        <v>75</v>
      </c>
      <c r="M72">
        <v>192</v>
      </c>
      <c r="N72">
        <f t="shared" si="9"/>
        <v>102</v>
      </c>
      <c r="P72">
        <v>102</v>
      </c>
      <c r="Q72">
        <v>192</v>
      </c>
      <c r="R72">
        <v>47</v>
      </c>
      <c r="S72">
        <v>244</v>
      </c>
      <c r="T72" s="14">
        <f t="shared" si="10"/>
        <v>0.34693877551020408</v>
      </c>
      <c r="U72" s="14">
        <f t="shared" si="11"/>
        <v>0.17567567567567569</v>
      </c>
      <c r="W72">
        <v>47</v>
      </c>
      <c r="X72">
        <v>102</v>
      </c>
      <c r="AY72" s="14">
        <v>0.17567567567567569</v>
      </c>
      <c r="AZ72" s="14">
        <v>0.34693877551020408</v>
      </c>
      <c r="BT72">
        <v>102</v>
      </c>
      <c r="BU72">
        <v>61</v>
      </c>
      <c r="CG72">
        <v>61</v>
      </c>
      <c r="CH72">
        <v>102</v>
      </c>
    </row>
    <row r="73" spans="1:86" x14ac:dyDescent="0.2">
      <c r="A73" t="s">
        <v>82</v>
      </c>
      <c r="B73" t="s">
        <v>225</v>
      </c>
      <c r="C73">
        <v>7</v>
      </c>
      <c r="D73">
        <v>5</v>
      </c>
      <c r="E73">
        <f t="shared" si="7"/>
        <v>12</v>
      </c>
      <c r="F73">
        <v>241</v>
      </c>
      <c r="G73">
        <f t="shared" si="8"/>
        <v>38</v>
      </c>
      <c r="H73">
        <v>1</v>
      </c>
      <c r="I73">
        <v>37</v>
      </c>
      <c r="K73">
        <v>12</v>
      </c>
      <c r="L73">
        <v>38</v>
      </c>
      <c r="M73">
        <v>241</v>
      </c>
      <c r="N73">
        <f t="shared" si="9"/>
        <v>50</v>
      </c>
      <c r="P73">
        <v>50</v>
      </c>
      <c r="Q73">
        <v>241</v>
      </c>
      <c r="R73">
        <v>89</v>
      </c>
      <c r="S73">
        <v>206</v>
      </c>
      <c r="T73" s="14">
        <f t="shared" si="10"/>
        <v>0.1718213058419244</v>
      </c>
      <c r="U73" s="14">
        <f t="shared" si="11"/>
        <v>0.16151202749140894</v>
      </c>
      <c r="W73">
        <v>89</v>
      </c>
      <c r="X73">
        <v>50</v>
      </c>
      <c r="AY73" s="14">
        <v>0.16151202749140894</v>
      </c>
      <c r="AZ73" s="14">
        <v>0.1718213058419244</v>
      </c>
      <c r="BT73">
        <v>50</v>
      </c>
      <c r="BU73">
        <v>74</v>
      </c>
      <c r="CG73">
        <v>74</v>
      </c>
      <c r="CH73">
        <v>50</v>
      </c>
    </row>
    <row r="74" spans="1:86" x14ac:dyDescent="0.2">
      <c r="A74" t="s">
        <v>83</v>
      </c>
      <c r="B74" t="s">
        <v>225</v>
      </c>
      <c r="C74">
        <v>6</v>
      </c>
      <c r="D74">
        <v>13</v>
      </c>
      <c r="E74">
        <f t="shared" si="7"/>
        <v>19</v>
      </c>
      <c r="F74">
        <v>234</v>
      </c>
      <c r="G74">
        <f t="shared" si="8"/>
        <v>43</v>
      </c>
      <c r="H74">
        <v>4</v>
      </c>
      <c r="I74">
        <v>39</v>
      </c>
      <c r="K74">
        <v>19</v>
      </c>
      <c r="L74">
        <v>43</v>
      </c>
      <c r="M74">
        <v>234</v>
      </c>
      <c r="N74">
        <f t="shared" si="9"/>
        <v>62</v>
      </c>
      <c r="P74">
        <v>62</v>
      </c>
      <c r="Q74">
        <v>234</v>
      </c>
      <c r="R74">
        <v>89</v>
      </c>
      <c r="S74">
        <v>205</v>
      </c>
      <c r="T74" s="14">
        <f t="shared" si="10"/>
        <v>0.20945945945945946</v>
      </c>
      <c r="U74" s="14">
        <f t="shared" si="11"/>
        <v>0.30169491525423731</v>
      </c>
      <c r="W74">
        <v>89</v>
      </c>
      <c r="X74">
        <v>62</v>
      </c>
      <c r="AY74" s="14">
        <v>0.30169491525423731</v>
      </c>
      <c r="AZ74" s="14">
        <v>0.20945945945945946</v>
      </c>
      <c r="BT74">
        <v>62</v>
      </c>
      <c r="BU74">
        <v>70</v>
      </c>
      <c r="CG74">
        <v>70</v>
      </c>
      <c r="CH74">
        <v>62</v>
      </c>
    </row>
    <row r="75" spans="1:86" x14ac:dyDescent="0.2">
      <c r="A75" t="s">
        <v>84</v>
      </c>
      <c r="B75" t="s">
        <v>225</v>
      </c>
      <c r="C75">
        <v>17</v>
      </c>
      <c r="D75">
        <v>3</v>
      </c>
      <c r="E75">
        <f t="shared" si="7"/>
        <v>20</v>
      </c>
      <c r="F75">
        <v>225</v>
      </c>
      <c r="G75">
        <f t="shared" si="8"/>
        <v>49</v>
      </c>
      <c r="H75">
        <v>14</v>
      </c>
      <c r="I75">
        <v>35</v>
      </c>
      <c r="K75">
        <v>20</v>
      </c>
      <c r="L75">
        <v>49</v>
      </c>
      <c r="M75">
        <v>225</v>
      </c>
      <c r="N75">
        <f t="shared" si="9"/>
        <v>69</v>
      </c>
      <c r="P75">
        <v>69</v>
      </c>
      <c r="Q75">
        <v>225</v>
      </c>
      <c r="R75">
        <v>43</v>
      </c>
      <c r="S75">
        <v>252</v>
      </c>
      <c r="T75" s="14">
        <f t="shared" si="10"/>
        <v>0.23469387755102042</v>
      </c>
      <c r="U75" s="14">
        <f t="shared" si="11"/>
        <v>0.30272108843537415</v>
      </c>
      <c r="W75">
        <v>43</v>
      </c>
      <c r="X75">
        <v>69</v>
      </c>
      <c r="AY75" s="14">
        <v>0.30272108843537415</v>
      </c>
      <c r="AZ75" s="14">
        <v>0.23469387755102042</v>
      </c>
      <c r="BT75">
        <v>69</v>
      </c>
      <c r="BU75">
        <v>56</v>
      </c>
      <c r="CG75">
        <v>56</v>
      </c>
      <c r="CH75">
        <v>69</v>
      </c>
    </row>
    <row r="76" spans="1:86" x14ac:dyDescent="0.2">
      <c r="A76" t="s">
        <v>85</v>
      </c>
      <c r="B76" t="s">
        <v>225</v>
      </c>
      <c r="C76">
        <v>16</v>
      </c>
      <c r="D76">
        <v>9</v>
      </c>
      <c r="E76">
        <f t="shared" si="7"/>
        <v>25</v>
      </c>
      <c r="F76">
        <v>233</v>
      </c>
      <c r="G76">
        <f t="shared" si="8"/>
        <v>38</v>
      </c>
      <c r="H76">
        <v>4</v>
      </c>
      <c r="I76">
        <v>34</v>
      </c>
      <c r="K76">
        <v>25</v>
      </c>
      <c r="L76">
        <v>38</v>
      </c>
      <c r="M76">
        <v>233</v>
      </c>
      <c r="N76">
        <f t="shared" si="9"/>
        <v>63</v>
      </c>
      <c r="P76">
        <v>63</v>
      </c>
      <c r="Q76">
        <v>233</v>
      </c>
      <c r="R76">
        <v>74</v>
      </c>
      <c r="S76">
        <v>221</v>
      </c>
      <c r="T76" s="14">
        <f t="shared" si="10"/>
        <v>0.21283783783783783</v>
      </c>
      <c r="U76" s="14">
        <f t="shared" si="11"/>
        <v>0.14576271186440679</v>
      </c>
      <c r="W76">
        <v>74</v>
      </c>
      <c r="X76">
        <v>63</v>
      </c>
      <c r="AY76" s="14">
        <v>0.14576271186440679</v>
      </c>
      <c r="AZ76" s="14">
        <v>0.21283783783783783</v>
      </c>
      <c r="BT76">
        <v>63</v>
      </c>
      <c r="BU76">
        <v>68</v>
      </c>
      <c r="CG76">
        <v>68</v>
      </c>
      <c r="CH76">
        <v>63</v>
      </c>
    </row>
    <row r="77" spans="1:86" x14ac:dyDescent="0.2">
      <c r="A77" t="s">
        <v>86</v>
      </c>
      <c r="B77" t="s">
        <v>225</v>
      </c>
      <c r="C77">
        <v>20</v>
      </c>
      <c r="D77">
        <v>3</v>
      </c>
      <c r="E77">
        <f t="shared" si="7"/>
        <v>23</v>
      </c>
      <c r="F77">
        <v>236</v>
      </c>
      <c r="G77">
        <f t="shared" si="8"/>
        <v>36</v>
      </c>
      <c r="H77">
        <v>2</v>
      </c>
      <c r="I77">
        <v>34</v>
      </c>
      <c r="K77">
        <v>23</v>
      </c>
      <c r="L77">
        <v>36</v>
      </c>
      <c r="M77">
        <v>236</v>
      </c>
      <c r="N77">
        <f t="shared" si="9"/>
        <v>59</v>
      </c>
      <c r="P77">
        <v>59</v>
      </c>
      <c r="Q77">
        <v>236</v>
      </c>
      <c r="R77">
        <v>52</v>
      </c>
      <c r="S77">
        <v>240</v>
      </c>
      <c r="T77" s="14">
        <f t="shared" si="10"/>
        <v>0.2</v>
      </c>
      <c r="U77" s="14">
        <f t="shared" si="11"/>
        <v>0.25084745762711863</v>
      </c>
      <c r="W77">
        <v>52</v>
      </c>
      <c r="X77">
        <v>59</v>
      </c>
      <c r="AY77" s="14">
        <v>0.25084745762711863</v>
      </c>
      <c r="AZ77" s="14">
        <v>0.2</v>
      </c>
      <c r="BT77">
        <v>59</v>
      </c>
      <c r="BU77">
        <v>58</v>
      </c>
      <c r="CG77">
        <v>58</v>
      </c>
      <c r="CH77">
        <v>59</v>
      </c>
    </row>
    <row r="78" spans="1:86" x14ac:dyDescent="0.2">
      <c r="A78" t="s">
        <v>87</v>
      </c>
      <c r="B78" t="s">
        <v>563</v>
      </c>
      <c r="C78">
        <v>5</v>
      </c>
      <c r="D78">
        <v>5</v>
      </c>
      <c r="E78">
        <f t="shared" si="7"/>
        <v>10</v>
      </c>
      <c r="F78">
        <v>260</v>
      </c>
      <c r="G78">
        <f t="shared" si="8"/>
        <v>25</v>
      </c>
      <c r="H78">
        <v>4</v>
      </c>
      <c r="I78">
        <v>21</v>
      </c>
      <c r="K78">
        <v>10</v>
      </c>
      <c r="L78">
        <v>25</v>
      </c>
      <c r="M78">
        <v>260</v>
      </c>
      <c r="N78">
        <f t="shared" si="9"/>
        <v>35</v>
      </c>
      <c r="P78" s="3" t="s">
        <v>660</v>
      </c>
      <c r="R78">
        <v>43</v>
      </c>
      <c r="S78">
        <v>250</v>
      </c>
      <c r="T78" s="14"/>
      <c r="U78" s="14">
        <f t="shared" si="11"/>
        <v>0.17808219178082191</v>
      </c>
      <c r="W78">
        <v>43</v>
      </c>
      <c r="X78" s="3"/>
      <c r="AY78" s="14">
        <v>0.17808219178082191</v>
      </c>
      <c r="AZ78" s="14"/>
      <c r="BA78" s="14"/>
      <c r="BT78" s="3" t="s">
        <v>660</v>
      </c>
    </row>
    <row r="79" spans="1:86" x14ac:dyDescent="0.2">
      <c r="A79" t="s">
        <v>88</v>
      </c>
      <c r="B79" t="s">
        <v>563</v>
      </c>
      <c r="C79">
        <v>5</v>
      </c>
      <c r="D79">
        <v>4</v>
      </c>
      <c r="E79">
        <f t="shared" si="7"/>
        <v>9</v>
      </c>
      <c r="F79">
        <v>265</v>
      </c>
      <c r="G79">
        <f t="shared" si="8"/>
        <v>23</v>
      </c>
      <c r="H79">
        <v>6</v>
      </c>
      <c r="I79">
        <v>17</v>
      </c>
      <c r="K79">
        <v>9</v>
      </c>
      <c r="L79">
        <v>23</v>
      </c>
      <c r="M79">
        <v>265</v>
      </c>
      <c r="N79">
        <f t="shared" si="9"/>
        <v>32</v>
      </c>
      <c r="P79" s="3" t="s">
        <v>660</v>
      </c>
      <c r="R79">
        <v>46</v>
      </c>
      <c r="S79">
        <v>250</v>
      </c>
      <c r="T79" s="14"/>
      <c r="U79" s="14">
        <f t="shared" si="11"/>
        <v>0.14675767918088736</v>
      </c>
      <c r="W79">
        <v>46</v>
      </c>
      <c r="X79" s="3"/>
      <c r="AY79" s="14">
        <v>0.14675767918088736</v>
      </c>
      <c r="AZ79" s="14"/>
      <c r="BA79" s="14"/>
      <c r="BT79" s="3" t="s">
        <v>660</v>
      </c>
    </row>
    <row r="80" spans="1:86" x14ac:dyDescent="0.2">
      <c r="A80" t="s">
        <v>89</v>
      </c>
      <c r="B80" t="s">
        <v>563</v>
      </c>
      <c r="C80">
        <v>5</v>
      </c>
      <c r="D80">
        <v>4</v>
      </c>
      <c r="E80">
        <f t="shared" si="7"/>
        <v>9</v>
      </c>
      <c r="F80">
        <v>264</v>
      </c>
      <c r="G80">
        <f t="shared" si="8"/>
        <v>23</v>
      </c>
      <c r="H80">
        <v>6</v>
      </c>
      <c r="I80">
        <v>17</v>
      </c>
      <c r="K80">
        <v>9</v>
      </c>
      <c r="L80">
        <v>23</v>
      </c>
      <c r="M80">
        <v>264</v>
      </c>
      <c r="N80">
        <f t="shared" si="9"/>
        <v>32</v>
      </c>
      <c r="P80" s="3" t="s">
        <v>660</v>
      </c>
      <c r="R80">
        <v>64</v>
      </c>
      <c r="S80">
        <v>230</v>
      </c>
      <c r="T80" s="14"/>
      <c r="U80" s="14">
        <f t="shared" si="11"/>
        <v>0.1554054054054054</v>
      </c>
      <c r="W80">
        <v>64</v>
      </c>
      <c r="X80" s="3"/>
      <c r="AY80" s="14">
        <v>0.1554054054054054</v>
      </c>
      <c r="AZ80" s="14"/>
      <c r="BA80" s="14"/>
      <c r="BT80" s="3" t="s">
        <v>660</v>
      </c>
    </row>
    <row r="81" spans="1:53" x14ac:dyDescent="0.2">
      <c r="A81" t="s">
        <v>90</v>
      </c>
      <c r="B81" t="s">
        <v>563</v>
      </c>
      <c r="C81">
        <v>5</v>
      </c>
      <c r="D81">
        <v>6</v>
      </c>
      <c r="E81">
        <f t="shared" si="7"/>
        <v>11</v>
      </c>
      <c r="F81">
        <v>262</v>
      </c>
      <c r="G81">
        <f t="shared" si="8"/>
        <v>23</v>
      </c>
      <c r="H81">
        <v>6</v>
      </c>
      <c r="I81">
        <v>17</v>
      </c>
      <c r="K81">
        <v>11</v>
      </c>
      <c r="L81">
        <v>23</v>
      </c>
      <c r="M81">
        <v>262</v>
      </c>
      <c r="N81">
        <f t="shared" si="9"/>
        <v>34</v>
      </c>
      <c r="P81" s="3" t="s">
        <v>660</v>
      </c>
      <c r="R81">
        <v>62</v>
      </c>
      <c r="S81">
        <v>232</v>
      </c>
      <c r="T81" s="14"/>
      <c r="U81" s="14">
        <f t="shared" si="11"/>
        <v>0.21768707482993196</v>
      </c>
      <c r="W81">
        <v>62</v>
      </c>
      <c r="X81" s="3"/>
      <c r="AY81" s="14">
        <v>0.21768707482993196</v>
      </c>
      <c r="AZ81" s="14"/>
      <c r="BA81" s="14"/>
    </row>
    <row r="82" spans="1:53" x14ac:dyDescent="0.2">
      <c r="A82" t="s">
        <v>91</v>
      </c>
      <c r="B82" t="s">
        <v>563</v>
      </c>
      <c r="C82">
        <v>5</v>
      </c>
      <c r="D82">
        <v>3</v>
      </c>
      <c r="E82">
        <f t="shared" si="7"/>
        <v>8</v>
      </c>
      <c r="F82">
        <v>264</v>
      </c>
      <c r="G82">
        <f t="shared" si="8"/>
        <v>24</v>
      </c>
      <c r="H82">
        <v>6</v>
      </c>
      <c r="I82">
        <v>18</v>
      </c>
      <c r="K82">
        <v>8</v>
      </c>
      <c r="L82">
        <v>24</v>
      </c>
      <c r="M82">
        <v>264</v>
      </c>
      <c r="N82">
        <f t="shared" si="9"/>
        <v>32</v>
      </c>
      <c r="P82" s="3" t="s">
        <v>660</v>
      </c>
      <c r="R82">
        <v>46</v>
      </c>
      <c r="S82">
        <v>234</v>
      </c>
      <c r="T82" s="14"/>
      <c r="U82" s="14">
        <f t="shared" si="11"/>
        <v>0.21088435374149661</v>
      </c>
      <c r="W82">
        <v>46</v>
      </c>
      <c r="X82" s="3"/>
      <c r="AY82" s="14">
        <v>0.21088435374149661</v>
      </c>
      <c r="AZ82" s="14"/>
      <c r="BA82" s="14"/>
    </row>
    <row r="83" spans="1:53" x14ac:dyDescent="0.2">
      <c r="A83" t="s">
        <v>92</v>
      </c>
      <c r="B83" t="s">
        <v>563</v>
      </c>
      <c r="C83">
        <v>5</v>
      </c>
      <c r="D83">
        <v>9</v>
      </c>
      <c r="E83">
        <f t="shared" si="7"/>
        <v>14</v>
      </c>
      <c r="F83">
        <v>256</v>
      </c>
      <c r="G83">
        <f t="shared" si="8"/>
        <v>24</v>
      </c>
      <c r="H83">
        <v>5</v>
      </c>
      <c r="I83">
        <v>19</v>
      </c>
      <c r="K83">
        <v>14</v>
      </c>
      <c r="L83">
        <v>24</v>
      </c>
      <c r="M83">
        <v>256</v>
      </c>
      <c r="N83">
        <f t="shared" si="9"/>
        <v>38</v>
      </c>
      <c r="P83" s="3" t="s">
        <v>660</v>
      </c>
      <c r="R83">
        <v>44</v>
      </c>
      <c r="S83">
        <v>252</v>
      </c>
      <c r="T83" s="14"/>
      <c r="U83" s="14">
        <f t="shared" si="11"/>
        <v>0.16428571428571428</v>
      </c>
      <c r="W83">
        <v>44</v>
      </c>
      <c r="X83" s="3"/>
      <c r="AY83" s="14">
        <v>0.16428571428571428</v>
      </c>
      <c r="AZ83" s="14"/>
      <c r="BA83" s="14"/>
    </row>
    <row r="84" spans="1:53" x14ac:dyDescent="0.2">
      <c r="A84" t="s">
        <v>93</v>
      </c>
      <c r="B84" t="s">
        <v>563</v>
      </c>
      <c r="C84">
        <v>4</v>
      </c>
      <c r="D84">
        <v>4</v>
      </c>
      <c r="E84">
        <f t="shared" si="7"/>
        <v>8</v>
      </c>
      <c r="F84">
        <v>265</v>
      </c>
      <c r="G84">
        <f t="shared" si="8"/>
        <v>23</v>
      </c>
      <c r="H84">
        <v>5</v>
      </c>
      <c r="I84">
        <v>18</v>
      </c>
      <c r="K84">
        <v>8</v>
      </c>
      <c r="L84">
        <v>23</v>
      </c>
      <c r="M84">
        <v>265</v>
      </c>
      <c r="N84">
        <f t="shared" si="9"/>
        <v>31</v>
      </c>
      <c r="P84" s="3" t="s">
        <v>660</v>
      </c>
      <c r="R84">
        <v>46</v>
      </c>
      <c r="S84">
        <v>244</v>
      </c>
      <c r="T84" s="14"/>
      <c r="U84" s="14">
        <f t="shared" si="11"/>
        <v>0.14864864864864866</v>
      </c>
      <c r="W84">
        <v>46</v>
      </c>
      <c r="X84" s="3"/>
      <c r="AY84" s="14">
        <v>0.14864864864864866</v>
      </c>
      <c r="AZ84" s="14"/>
      <c r="BA84" s="14"/>
    </row>
    <row r="85" spans="1:53" x14ac:dyDescent="0.2">
      <c r="A85" t="s">
        <v>94</v>
      </c>
      <c r="B85" t="s">
        <v>563</v>
      </c>
      <c r="C85">
        <v>5</v>
      </c>
      <c r="D85">
        <v>3</v>
      </c>
      <c r="E85">
        <f t="shared" si="7"/>
        <v>8</v>
      </c>
      <c r="F85">
        <v>250</v>
      </c>
      <c r="G85">
        <f t="shared" si="8"/>
        <v>37</v>
      </c>
      <c r="H85">
        <v>3</v>
      </c>
      <c r="I85">
        <v>34</v>
      </c>
      <c r="K85">
        <v>8</v>
      </c>
      <c r="L85">
        <v>37</v>
      </c>
      <c r="M85">
        <v>250</v>
      </c>
      <c r="N85">
        <f t="shared" si="9"/>
        <v>45</v>
      </c>
      <c r="P85" s="3" t="s">
        <v>660</v>
      </c>
      <c r="R85">
        <v>43</v>
      </c>
      <c r="S85">
        <v>252</v>
      </c>
      <c r="T85" s="14"/>
      <c r="U85" s="14">
        <f t="shared" si="11"/>
        <v>0.15862068965517243</v>
      </c>
      <c r="W85">
        <v>43</v>
      </c>
      <c r="X85" s="3"/>
      <c r="AY85" s="14">
        <v>0.15862068965517243</v>
      </c>
      <c r="AZ85" s="14"/>
      <c r="BA85" s="14"/>
    </row>
    <row r="86" spans="1:53" x14ac:dyDescent="0.2">
      <c r="A86" t="s">
        <v>95</v>
      </c>
      <c r="B86" t="s">
        <v>563</v>
      </c>
      <c r="C86">
        <v>5</v>
      </c>
      <c r="D86">
        <v>4</v>
      </c>
      <c r="E86">
        <f t="shared" si="7"/>
        <v>9</v>
      </c>
      <c r="F86">
        <v>248</v>
      </c>
      <c r="G86">
        <f t="shared" si="8"/>
        <v>36</v>
      </c>
      <c r="H86">
        <v>5</v>
      </c>
      <c r="I86">
        <v>31</v>
      </c>
      <c r="K86">
        <v>9</v>
      </c>
      <c r="L86">
        <v>36</v>
      </c>
      <c r="M86">
        <v>248</v>
      </c>
      <c r="N86">
        <f t="shared" si="9"/>
        <v>45</v>
      </c>
      <c r="P86" s="3" t="s">
        <v>660</v>
      </c>
      <c r="R86">
        <v>42</v>
      </c>
      <c r="S86">
        <v>255</v>
      </c>
      <c r="T86" s="14"/>
      <c r="U86" s="14">
        <f t="shared" si="11"/>
        <v>0.14576271186440679</v>
      </c>
      <c r="W86">
        <v>42</v>
      </c>
      <c r="X86" s="3"/>
      <c r="AY86" s="14">
        <v>0.14576271186440679</v>
      </c>
      <c r="AZ86" s="14"/>
      <c r="BA86" s="14"/>
    </row>
    <row r="87" spans="1:53" x14ac:dyDescent="0.2">
      <c r="A87" t="s">
        <v>96</v>
      </c>
      <c r="B87" t="s">
        <v>563</v>
      </c>
      <c r="C87">
        <v>7</v>
      </c>
      <c r="D87">
        <v>5</v>
      </c>
      <c r="E87">
        <f t="shared" si="7"/>
        <v>12</v>
      </c>
      <c r="F87">
        <v>245</v>
      </c>
      <c r="G87">
        <f t="shared" si="8"/>
        <v>35</v>
      </c>
      <c r="H87">
        <v>2</v>
      </c>
      <c r="I87">
        <v>33</v>
      </c>
      <c r="K87">
        <v>12</v>
      </c>
      <c r="L87">
        <v>35</v>
      </c>
      <c r="M87">
        <v>245</v>
      </c>
      <c r="N87">
        <f t="shared" si="9"/>
        <v>47</v>
      </c>
      <c r="P87" s="3" t="s">
        <v>660</v>
      </c>
      <c r="R87">
        <v>47</v>
      </c>
      <c r="S87">
        <v>246</v>
      </c>
      <c r="T87" s="14"/>
      <c r="U87" s="14">
        <f t="shared" si="11"/>
        <v>0.14141414141414141</v>
      </c>
      <c r="W87">
        <v>47</v>
      </c>
      <c r="X87" s="3"/>
      <c r="AY87" s="14">
        <v>0.14141414141414141</v>
      </c>
      <c r="AZ87" s="14"/>
      <c r="BA87" s="14"/>
    </row>
    <row r="88" spans="1:53" x14ac:dyDescent="0.2">
      <c r="A88" t="s">
        <v>97</v>
      </c>
      <c r="B88" t="s">
        <v>563</v>
      </c>
      <c r="C88">
        <v>2</v>
      </c>
      <c r="D88">
        <v>5</v>
      </c>
      <c r="E88">
        <f t="shared" si="7"/>
        <v>7</v>
      </c>
      <c r="F88">
        <v>222</v>
      </c>
      <c r="G88">
        <f t="shared" si="8"/>
        <v>67</v>
      </c>
      <c r="H88">
        <v>26</v>
      </c>
      <c r="I88">
        <v>41</v>
      </c>
      <c r="K88">
        <v>7</v>
      </c>
      <c r="L88">
        <v>67</v>
      </c>
      <c r="M88">
        <v>222</v>
      </c>
      <c r="N88">
        <f t="shared" si="9"/>
        <v>74</v>
      </c>
      <c r="P88" s="3" t="s">
        <v>660</v>
      </c>
      <c r="R88">
        <v>45</v>
      </c>
      <c r="S88">
        <v>250</v>
      </c>
      <c r="T88" s="14"/>
      <c r="U88" s="14">
        <f t="shared" si="11"/>
        <v>0.16040955631399317</v>
      </c>
      <c r="W88">
        <v>45</v>
      </c>
      <c r="X88" s="3"/>
      <c r="AY88" s="14">
        <v>0.16040955631399317</v>
      </c>
      <c r="AZ88" s="14"/>
      <c r="BA88" s="14"/>
    </row>
    <row r="89" spans="1:53" x14ac:dyDescent="0.2">
      <c r="A89" t="s">
        <v>98</v>
      </c>
      <c r="B89" t="s">
        <v>563</v>
      </c>
      <c r="C89">
        <v>7</v>
      </c>
      <c r="D89">
        <v>33</v>
      </c>
      <c r="E89">
        <f t="shared" si="7"/>
        <v>40</v>
      </c>
      <c r="F89">
        <v>221</v>
      </c>
      <c r="G89">
        <f t="shared" si="8"/>
        <v>35</v>
      </c>
      <c r="H89">
        <v>3</v>
      </c>
      <c r="I89">
        <v>32</v>
      </c>
      <c r="K89">
        <v>40</v>
      </c>
      <c r="L89">
        <v>35</v>
      </c>
      <c r="M89">
        <v>221</v>
      </c>
      <c r="N89">
        <f t="shared" si="9"/>
        <v>75</v>
      </c>
      <c r="P89" s="3" t="s">
        <v>660</v>
      </c>
      <c r="R89">
        <v>52</v>
      </c>
      <c r="S89">
        <v>240</v>
      </c>
      <c r="T89" s="14"/>
      <c r="U89" s="14">
        <f t="shared" si="11"/>
        <v>0.15254237288135594</v>
      </c>
      <c r="W89">
        <v>52</v>
      </c>
      <c r="X89" s="3"/>
      <c r="AY89" s="14">
        <v>0.15254237288135594</v>
      </c>
      <c r="AZ89" s="14"/>
      <c r="BA89" s="14"/>
    </row>
    <row r="90" spans="1:53" x14ac:dyDescent="0.2">
      <c r="A90" t="s">
        <v>99</v>
      </c>
      <c r="B90" t="s">
        <v>563</v>
      </c>
      <c r="C90">
        <v>1</v>
      </c>
      <c r="D90">
        <v>4</v>
      </c>
      <c r="E90">
        <f t="shared" si="7"/>
        <v>5</v>
      </c>
      <c r="F90">
        <v>250</v>
      </c>
      <c r="G90">
        <f t="shared" si="8"/>
        <v>40</v>
      </c>
      <c r="H90">
        <v>4</v>
      </c>
      <c r="I90">
        <v>36</v>
      </c>
      <c r="K90">
        <v>5</v>
      </c>
      <c r="L90">
        <v>40</v>
      </c>
      <c r="M90">
        <v>250</v>
      </c>
      <c r="N90">
        <f t="shared" si="9"/>
        <v>45</v>
      </c>
      <c r="P90" s="3" t="s">
        <v>660</v>
      </c>
      <c r="R90">
        <v>42</v>
      </c>
      <c r="S90">
        <v>253</v>
      </c>
      <c r="T90" s="14"/>
      <c r="U90" s="14">
        <f t="shared" si="11"/>
        <v>0.17808219178082191</v>
      </c>
      <c r="W90">
        <v>42</v>
      </c>
      <c r="X90" s="3"/>
      <c r="AY90" s="14">
        <v>0.17808219178082191</v>
      </c>
      <c r="AZ90" s="14"/>
      <c r="BA90" s="14"/>
    </row>
    <row r="91" spans="1:53" x14ac:dyDescent="0.2">
      <c r="A91" t="s">
        <v>100</v>
      </c>
      <c r="B91" t="s">
        <v>563</v>
      </c>
      <c r="C91">
        <v>1</v>
      </c>
      <c r="D91">
        <v>6</v>
      </c>
      <c r="E91">
        <f t="shared" si="7"/>
        <v>7</v>
      </c>
      <c r="F91">
        <v>248</v>
      </c>
      <c r="G91">
        <f t="shared" si="8"/>
        <v>40</v>
      </c>
      <c r="H91">
        <v>5</v>
      </c>
      <c r="I91">
        <v>35</v>
      </c>
      <c r="K91">
        <v>7</v>
      </c>
      <c r="L91">
        <v>40</v>
      </c>
      <c r="M91">
        <v>248</v>
      </c>
      <c r="N91">
        <f t="shared" si="9"/>
        <v>47</v>
      </c>
      <c r="P91" s="3" t="s">
        <v>660</v>
      </c>
      <c r="R91">
        <v>47</v>
      </c>
      <c r="S91">
        <v>248</v>
      </c>
      <c r="T91" s="14"/>
      <c r="U91" s="14">
        <f t="shared" si="11"/>
        <v>0.14237288135593221</v>
      </c>
      <c r="W91">
        <v>47</v>
      </c>
      <c r="X91" s="3"/>
      <c r="AY91" s="14">
        <v>0.14237288135593221</v>
      </c>
      <c r="AZ91" s="14"/>
      <c r="BA91" s="14"/>
    </row>
    <row r="92" spans="1:53" x14ac:dyDescent="0.2">
      <c r="A92" t="s">
        <v>101</v>
      </c>
      <c r="B92" t="s">
        <v>563</v>
      </c>
      <c r="C92">
        <v>1</v>
      </c>
      <c r="D92">
        <v>7</v>
      </c>
      <c r="E92">
        <f t="shared" si="7"/>
        <v>8</v>
      </c>
      <c r="F92">
        <v>247</v>
      </c>
      <c r="G92">
        <f t="shared" si="8"/>
        <v>39</v>
      </c>
      <c r="H92">
        <v>4</v>
      </c>
      <c r="I92">
        <v>35</v>
      </c>
      <c r="K92">
        <v>8</v>
      </c>
      <c r="L92">
        <v>39</v>
      </c>
      <c r="M92">
        <v>247</v>
      </c>
      <c r="N92">
        <f t="shared" si="9"/>
        <v>47</v>
      </c>
      <c r="P92" s="3" t="s">
        <v>660</v>
      </c>
      <c r="R92">
        <v>52</v>
      </c>
      <c r="S92">
        <v>241</v>
      </c>
      <c r="T92" s="14"/>
      <c r="U92" s="14">
        <f t="shared" si="11"/>
        <v>0.15932203389830507</v>
      </c>
      <c r="W92">
        <v>52</v>
      </c>
      <c r="X92" s="3"/>
      <c r="AY92" s="14">
        <v>0.15932203389830507</v>
      </c>
      <c r="AZ92" s="14"/>
      <c r="BA92" s="14"/>
    </row>
    <row r="93" spans="1:53" x14ac:dyDescent="0.2">
      <c r="A93" t="s">
        <v>102</v>
      </c>
      <c r="B93" t="s">
        <v>564</v>
      </c>
      <c r="C93">
        <v>4</v>
      </c>
      <c r="D93">
        <v>13</v>
      </c>
      <c r="E93">
        <f t="shared" si="7"/>
        <v>17</v>
      </c>
      <c r="F93">
        <v>256</v>
      </c>
      <c r="G93">
        <f t="shared" si="8"/>
        <v>23</v>
      </c>
      <c r="H93">
        <v>7</v>
      </c>
      <c r="I93">
        <v>16</v>
      </c>
      <c r="K93">
        <v>17</v>
      </c>
      <c r="L93">
        <v>23</v>
      </c>
      <c r="M93">
        <v>256</v>
      </c>
      <c r="N93">
        <f t="shared" si="9"/>
        <v>40</v>
      </c>
      <c r="P93" s="3" t="s">
        <v>660</v>
      </c>
      <c r="R93">
        <v>44</v>
      </c>
      <c r="S93">
        <v>247</v>
      </c>
      <c r="T93" s="14"/>
      <c r="U93" s="14">
        <f t="shared" si="11"/>
        <v>0.17747440273037543</v>
      </c>
      <c r="W93">
        <v>44</v>
      </c>
      <c r="X93" s="3"/>
      <c r="AY93" s="14">
        <v>0.17747440273037543</v>
      </c>
      <c r="AZ93" s="14"/>
      <c r="BA93" s="14"/>
    </row>
    <row r="94" spans="1:53" x14ac:dyDescent="0.2">
      <c r="A94" t="s">
        <v>103</v>
      </c>
      <c r="B94" t="s">
        <v>564</v>
      </c>
      <c r="C94">
        <v>14</v>
      </c>
      <c r="D94">
        <v>9</v>
      </c>
      <c r="E94">
        <f t="shared" si="7"/>
        <v>23</v>
      </c>
      <c r="F94">
        <v>232</v>
      </c>
      <c r="G94">
        <f t="shared" si="8"/>
        <v>39</v>
      </c>
      <c r="H94">
        <v>4</v>
      </c>
      <c r="I94">
        <v>35</v>
      </c>
      <c r="K94">
        <v>23</v>
      </c>
      <c r="L94">
        <v>39</v>
      </c>
      <c r="M94">
        <v>232</v>
      </c>
      <c r="N94">
        <f t="shared" si="9"/>
        <v>62</v>
      </c>
      <c r="P94" s="3" t="s">
        <v>660</v>
      </c>
      <c r="R94">
        <v>44</v>
      </c>
      <c r="S94">
        <v>251</v>
      </c>
      <c r="T94" s="14"/>
      <c r="U94" s="14">
        <f t="shared" si="11"/>
        <v>0.15120274914089346</v>
      </c>
      <c r="W94">
        <v>44</v>
      </c>
      <c r="X94" s="3"/>
      <c r="AY94" s="14">
        <v>0.15120274914089346</v>
      </c>
      <c r="AZ94" s="14"/>
      <c r="BA94" s="14"/>
    </row>
    <row r="95" spans="1:53" x14ac:dyDescent="0.2">
      <c r="A95" t="s">
        <v>104</v>
      </c>
      <c r="B95" t="s">
        <v>564</v>
      </c>
      <c r="C95">
        <v>5</v>
      </c>
      <c r="D95">
        <v>6</v>
      </c>
      <c r="E95">
        <f t="shared" si="7"/>
        <v>11</v>
      </c>
      <c r="F95">
        <v>252</v>
      </c>
      <c r="G95">
        <f t="shared" si="8"/>
        <v>32</v>
      </c>
      <c r="H95">
        <v>11</v>
      </c>
      <c r="I95">
        <v>21</v>
      </c>
      <c r="K95">
        <v>11</v>
      </c>
      <c r="L95">
        <v>32</v>
      </c>
      <c r="M95">
        <v>252</v>
      </c>
      <c r="N95">
        <f t="shared" si="9"/>
        <v>43</v>
      </c>
      <c r="P95" s="3" t="s">
        <v>660</v>
      </c>
      <c r="R95">
        <v>48</v>
      </c>
      <c r="S95">
        <v>247</v>
      </c>
      <c r="T95" s="14"/>
      <c r="U95" s="14">
        <f t="shared" si="11"/>
        <v>0.14915254237288136</v>
      </c>
      <c r="W95">
        <v>48</v>
      </c>
      <c r="X95" s="3"/>
      <c r="AY95" s="14">
        <v>0.14915254237288136</v>
      </c>
      <c r="AZ95" s="14"/>
      <c r="BA95" s="14"/>
    </row>
    <row r="96" spans="1:53" x14ac:dyDescent="0.2">
      <c r="A96" t="s">
        <v>105</v>
      </c>
      <c r="B96" t="s">
        <v>564</v>
      </c>
      <c r="C96">
        <v>4</v>
      </c>
      <c r="D96">
        <v>6</v>
      </c>
      <c r="E96">
        <f t="shared" si="7"/>
        <v>10</v>
      </c>
      <c r="F96">
        <v>263</v>
      </c>
      <c r="G96">
        <f t="shared" si="8"/>
        <v>22</v>
      </c>
      <c r="H96">
        <v>5</v>
      </c>
      <c r="I96">
        <v>17</v>
      </c>
      <c r="K96">
        <v>10</v>
      </c>
      <c r="L96">
        <v>22</v>
      </c>
      <c r="M96">
        <v>263</v>
      </c>
      <c r="N96">
        <f t="shared" si="9"/>
        <v>32</v>
      </c>
      <c r="P96" s="3" t="s">
        <v>660</v>
      </c>
      <c r="R96">
        <v>46</v>
      </c>
      <c r="S96">
        <v>249</v>
      </c>
      <c r="T96" s="14"/>
      <c r="U96" s="14">
        <f t="shared" si="11"/>
        <v>0.16271186440677965</v>
      </c>
      <c r="W96">
        <v>46</v>
      </c>
      <c r="X96" s="3"/>
      <c r="AY96" s="14">
        <v>0.16271186440677965</v>
      </c>
      <c r="AZ96" s="14"/>
      <c r="BA96" s="14"/>
    </row>
    <row r="97" spans="1:53" x14ac:dyDescent="0.2">
      <c r="A97" t="s">
        <v>106</v>
      </c>
      <c r="B97" t="s">
        <v>564</v>
      </c>
      <c r="C97">
        <v>15</v>
      </c>
      <c r="D97">
        <v>11</v>
      </c>
      <c r="E97">
        <f t="shared" si="7"/>
        <v>26</v>
      </c>
      <c r="F97">
        <v>143</v>
      </c>
      <c r="G97">
        <f t="shared" si="8"/>
        <v>37</v>
      </c>
      <c r="H97">
        <v>10</v>
      </c>
      <c r="I97">
        <v>27</v>
      </c>
      <c r="K97">
        <v>26</v>
      </c>
      <c r="L97">
        <v>37</v>
      </c>
      <c r="M97">
        <v>143</v>
      </c>
      <c r="N97">
        <f t="shared" si="9"/>
        <v>63</v>
      </c>
      <c r="P97" s="3" t="s">
        <v>660</v>
      </c>
      <c r="R97">
        <v>44</v>
      </c>
      <c r="S97">
        <v>251</v>
      </c>
      <c r="T97" s="14"/>
      <c r="U97" s="14">
        <f t="shared" si="11"/>
        <v>0.15593220338983052</v>
      </c>
      <c r="W97">
        <v>44</v>
      </c>
      <c r="X97" s="3"/>
      <c r="AY97" s="14">
        <v>0.15593220338983052</v>
      </c>
      <c r="AZ97" s="14"/>
      <c r="BA97" s="14"/>
    </row>
    <row r="98" spans="1:53" x14ac:dyDescent="0.2">
      <c r="A98" t="s">
        <v>107</v>
      </c>
      <c r="B98" t="s">
        <v>564</v>
      </c>
      <c r="C98">
        <v>6</v>
      </c>
      <c r="D98">
        <v>3</v>
      </c>
      <c r="E98">
        <f t="shared" si="7"/>
        <v>9</v>
      </c>
      <c r="F98">
        <v>250</v>
      </c>
      <c r="G98">
        <f t="shared" si="8"/>
        <v>32</v>
      </c>
      <c r="H98">
        <v>11</v>
      </c>
      <c r="I98">
        <v>21</v>
      </c>
      <c r="K98">
        <v>9</v>
      </c>
      <c r="L98">
        <v>32</v>
      </c>
      <c r="M98">
        <v>250</v>
      </c>
      <c r="N98">
        <f t="shared" si="9"/>
        <v>41</v>
      </c>
      <c r="P98" s="3" t="s">
        <v>660</v>
      </c>
      <c r="R98">
        <v>58</v>
      </c>
      <c r="S98">
        <v>236</v>
      </c>
      <c r="T98" s="14"/>
      <c r="U98" s="14">
        <f t="shared" si="11"/>
        <v>0.14915254237288136</v>
      </c>
      <c r="W98">
        <v>58</v>
      </c>
      <c r="X98" s="3"/>
      <c r="AY98" s="14">
        <v>0.14915254237288136</v>
      </c>
      <c r="AZ98" s="14"/>
      <c r="BA98" s="14"/>
    </row>
    <row r="99" spans="1:53" x14ac:dyDescent="0.2">
      <c r="A99" t="s">
        <v>108</v>
      </c>
      <c r="B99" t="s">
        <v>564</v>
      </c>
      <c r="C99">
        <v>4</v>
      </c>
      <c r="D99">
        <v>3</v>
      </c>
      <c r="E99">
        <f t="shared" si="7"/>
        <v>7</v>
      </c>
      <c r="F99">
        <v>254</v>
      </c>
      <c r="G99">
        <f t="shared" si="8"/>
        <v>33</v>
      </c>
      <c r="H99">
        <v>4</v>
      </c>
      <c r="I99">
        <v>29</v>
      </c>
      <c r="K99">
        <v>7</v>
      </c>
      <c r="L99">
        <v>33</v>
      </c>
      <c r="M99">
        <v>254</v>
      </c>
      <c r="N99">
        <f t="shared" si="9"/>
        <v>40</v>
      </c>
      <c r="P99" s="3" t="s">
        <v>660</v>
      </c>
      <c r="R99">
        <v>46</v>
      </c>
      <c r="S99">
        <v>249</v>
      </c>
      <c r="T99" s="14"/>
      <c r="U99" s="14">
        <f t="shared" si="11"/>
        <v>0.19727891156462585</v>
      </c>
      <c r="W99">
        <v>46</v>
      </c>
      <c r="X99" s="3"/>
      <c r="AY99" s="14">
        <v>0.19727891156462585</v>
      </c>
      <c r="AZ99" s="14"/>
      <c r="BA99" s="14"/>
    </row>
    <row r="100" spans="1:53" x14ac:dyDescent="0.2">
      <c r="A100" t="s">
        <v>109</v>
      </c>
      <c r="B100" t="s">
        <v>564</v>
      </c>
      <c r="C100">
        <v>4</v>
      </c>
      <c r="D100">
        <v>0</v>
      </c>
      <c r="E100">
        <f t="shared" si="7"/>
        <v>4</v>
      </c>
      <c r="F100">
        <v>259</v>
      </c>
      <c r="G100">
        <f t="shared" si="8"/>
        <v>32</v>
      </c>
      <c r="H100">
        <v>4</v>
      </c>
      <c r="I100">
        <v>28</v>
      </c>
      <c r="K100">
        <v>4</v>
      </c>
      <c r="L100">
        <v>32</v>
      </c>
      <c r="M100">
        <v>259</v>
      </c>
      <c r="N100">
        <f t="shared" si="9"/>
        <v>36</v>
      </c>
      <c r="P100" s="3" t="s">
        <v>660</v>
      </c>
      <c r="R100">
        <v>81</v>
      </c>
      <c r="S100">
        <v>213</v>
      </c>
      <c r="T100" s="14"/>
      <c r="U100" s="14">
        <f t="shared" si="11"/>
        <v>0.15593220338983052</v>
      </c>
      <c r="W100">
        <v>81</v>
      </c>
      <c r="X100" s="3"/>
      <c r="AY100" s="14">
        <v>0.15593220338983052</v>
      </c>
      <c r="AZ100" s="14"/>
      <c r="BA100" s="14"/>
    </row>
    <row r="101" spans="1:53" x14ac:dyDescent="0.2">
      <c r="A101" t="s">
        <v>110</v>
      </c>
      <c r="B101" t="s">
        <v>564</v>
      </c>
      <c r="C101">
        <v>4</v>
      </c>
      <c r="D101">
        <v>5</v>
      </c>
      <c r="E101">
        <f t="shared" si="7"/>
        <v>9</v>
      </c>
      <c r="F101">
        <v>254</v>
      </c>
      <c r="G101">
        <f t="shared" si="8"/>
        <v>32</v>
      </c>
      <c r="H101">
        <v>4</v>
      </c>
      <c r="I101">
        <v>28</v>
      </c>
      <c r="K101">
        <v>9</v>
      </c>
      <c r="L101">
        <v>32</v>
      </c>
      <c r="M101">
        <v>254</v>
      </c>
      <c r="N101">
        <f t="shared" si="9"/>
        <v>41</v>
      </c>
      <c r="P101" s="3" t="s">
        <v>660</v>
      </c>
      <c r="R101">
        <v>48</v>
      </c>
      <c r="S101">
        <v>247</v>
      </c>
      <c r="T101" s="14"/>
      <c r="U101" s="14">
        <f t="shared" si="11"/>
        <v>0.27551020408163263</v>
      </c>
      <c r="W101">
        <v>48</v>
      </c>
      <c r="X101" s="3"/>
      <c r="AY101" s="14">
        <v>0.27551020408163263</v>
      </c>
      <c r="AZ101" s="14"/>
      <c r="BA101" s="14"/>
    </row>
    <row r="102" spans="1:53" x14ac:dyDescent="0.2">
      <c r="A102" t="s">
        <v>111</v>
      </c>
      <c r="B102" t="s">
        <v>564</v>
      </c>
      <c r="C102">
        <v>4</v>
      </c>
      <c r="D102">
        <v>4</v>
      </c>
      <c r="E102">
        <f t="shared" si="7"/>
        <v>8</v>
      </c>
      <c r="F102">
        <v>256</v>
      </c>
      <c r="G102">
        <f t="shared" si="8"/>
        <v>32</v>
      </c>
      <c r="H102">
        <v>4</v>
      </c>
      <c r="I102">
        <v>28</v>
      </c>
      <c r="K102">
        <v>8</v>
      </c>
      <c r="L102">
        <v>32</v>
      </c>
      <c r="M102">
        <v>256</v>
      </c>
      <c r="N102">
        <f t="shared" si="9"/>
        <v>40</v>
      </c>
      <c r="P102" s="3" t="s">
        <v>660</v>
      </c>
      <c r="R102">
        <v>46</v>
      </c>
      <c r="S102">
        <v>250</v>
      </c>
      <c r="T102" s="14"/>
      <c r="U102" s="14">
        <f t="shared" si="11"/>
        <v>0.16271186440677965</v>
      </c>
      <c r="W102">
        <v>46</v>
      </c>
      <c r="X102" s="3"/>
      <c r="AY102" s="14">
        <v>0.16271186440677965</v>
      </c>
      <c r="AZ102" s="14"/>
      <c r="BA102" s="14"/>
    </row>
    <row r="103" spans="1:53" x14ac:dyDescent="0.2">
      <c r="A103" t="s">
        <v>112</v>
      </c>
      <c r="B103" t="s">
        <v>564</v>
      </c>
      <c r="C103">
        <v>5</v>
      </c>
      <c r="D103">
        <v>4</v>
      </c>
      <c r="E103">
        <f t="shared" si="7"/>
        <v>9</v>
      </c>
      <c r="F103">
        <v>251</v>
      </c>
      <c r="G103">
        <f t="shared" si="8"/>
        <v>35</v>
      </c>
      <c r="H103">
        <v>5</v>
      </c>
      <c r="I103">
        <v>30</v>
      </c>
      <c r="K103">
        <v>9</v>
      </c>
      <c r="L103">
        <v>35</v>
      </c>
      <c r="M103">
        <v>251</v>
      </c>
      <c r="N103">
        <f t="shared" si="9"/>
        <v>44</v>
      </c>
      <c r="P103" s="3" t="s">
        <v>660</v>
      </c>
      <c r="R103">
        <v>47</v>
      </c>
      <c r="S103">
        <v>249</v>
      </c>
      <c r="T103" s="14"/>
      <c r="U103" s="14">
        <f t="shared" si="11"/>
        <v>0.1554054054054054</v>
      </c>
      <c r="W103">
        <v>47</v>
      </c>
      <c r="X103" s="3"/>
      <c r="AY103" s="14">
        <v>0.1554054054054054</v>
      </c>
      <c r="AZ103" s="14"/>
      <c r="BA103" s="14"/>
    </row>
    <row r="104" spans="1:53" x14ac:dyDescent="0.2">
      <c r="A104" t="s">
        <v>113</v>
      </c>
      <c r="B104" t="s">
        <v>564</v>
      </c>
      <c r="C104">
        <v>8</v>
      </c>
      <c r="D104">
        <v>17</v>
      </c>
      <c r="E104">
        <f t="shared" si="7"/>
        <v>25</v>
      </c>
      <c r="F104">
        <v>238</v>
      </c>
      <c r="G104">
        <f t="shared" si="8"/>
        <v>33</v>
      </c>
      <c r="H104">
        <v>4</v>
      </c>
      <c r="I104">
        <v>29</v>
      </c>
      <c r="K104">
        <v>25</v>
      </c>
      <c r="L104">
        <v>33</v>
      </c>
      <c r="M104">
        <v>238</v>
      </c>
      <c r="N104">
        <f t="shared" si="9"/>
        <v>58</v>
      </c>
      <c r="P104" s="3" t="s">
        <v>660</v>
      </c>
      <c r="R104">
        <v>56</v>
      </c>
      <c r="S104">
        <v>241</v>
      </c>
      <c r="T104" s="14"/>
      <c r="U104" s="14">
        <f t="shared" si="11"/>
        <v>0.15878378378378377</v>
      </c>
      <c r="W104">
        <v>56</v>
      </c>
      <c r="X104" s="3"/>
      <c r="AY104" s="14">
        <v>0.15878378378378377</v>
      </c>
      <c r="AZ104" s="14"/>
      <c r="BA104" s="14"/>
    </row>
    <row r="105" spans="1:53" x14ac:dyDescent="0.2">
      <c r="A105" t="s">
        <v>114</v>
      </c>
      <c r="B105" t="s">
        <v>564</v>
      </c>
      <c r="C105">
        <v>6</v>
      </c>
      <c r="D105">
        <v>6</v>
      </c>
      <c r="E105">
        <f t="shared" si="7"/>
        <v>12</v>
      </c>
      <c r="F105">
        <v>263</v>
      </c>
      <c r="G105">
        <f t="shared" si="8"/>
        <v>21</v>
      </c>
      <c r="H105">
        <v>3</v>
      </c>
      <c r="I105">
        <v>18</v>
      </c>
      <c r="K105">
        <v>12</v>
      </c>
      <c r="L105">
        <v>21</v>
      </c>
      <c r="M105">
        <v>263</v>
      </c>
      <c r="N105">
        <f t="shared" si="9"/>
        <v>33</v>
      </c>
      <c r="P105" s="3" t="s">
        <v>660</v>
      </c>
      <c r="R105">
        <v>69</v>
      </c>
      <c r="S105">
        <v>226</v>
      </c>
      <c r="T105" s="14"/>
      <c r="U105" s="14">
        <f t="shared" si="11"/>
        <v>0.18855218855218855</v>
      </c>
      <c r="W105">
        <v>69</v>
      </c>
      <c r="X105" s="3"/>
      <c r="AY105" s="14">
        <v>0.18855218855218855</v>
      </c>
      <c r="AZ105" s="14"/>
      <c r="BA105" s="14"/>
    </row>
    <row r="106" spans="1:53" x14ac:dyDescent="0.2">
      <c r="A106" t="s">
        <v>115</v>
      </c>
      <c r="B106" t="s">
        <v>564</v>
      </c>
      <c r="C106">
        <v>5</v>
      </c>
      <c r="D106">
        <v>4</v>
      </c>
      <c r="E106">
        <f t="shared" si="7"/>
        <v>9</v>
      </c>
      <c r="F106">
        <v>245</v>
      </c>
      <c r="G106">
        <f t="shared" si="8"/>
        <v>40</v>
      </c>
      <c r="H106">
        <v>20</v>
      </c>
      <c r="I106">
        <v>20</v>
      </c>
      <c r="K106">
        <v>9</v>
      </c>
      <c r="L106">
        <v>40</v>
      </c>
      <c r="M106">
        <v>245</v>
      </c>
      <c r="N106">
        <f t="shared" si="9"/>
        <v>49</v>
      </c>
      <c r="P106" s="3" t="s">
        <v>660</v>
      </c>
      <c r="R106">
        <v>61</v>
      </c>
      <c r="S106">
        <v>233</v>
      </c>
      <c r="T106" s="14"/>
      <c r="U106" s="14">
        <f t="shared" si="11"/>
        <v>0.23389830508474577</v>
      </c>
      <c r="W106">
        <v>61</v>
      </c>
      <c r="X106" s="3"/>
      <c r="AY106" s="14">
        <v>0.23389830508474577</v>
      </c>
      <c r="AZ106" s="14"/>
      <c r="BA106" s="14"/>
    </row>
    <row r="107" spans="1:53" x14ac:dyDescent="0.2">
      <c r="A107" t="s">
        <v>116</v>
      </c>
      <c r="B107" t="s">
        <v>564</v>
      </c>
      <c r="C107">
        <v>9</v>
      </c>
      <c r="D107">
        <v>23</v>
      </c>
      <c r="E107">
        <f t="shared" si="7"/>
        <v>32</v>
      </c>
      <c r="F107">
        <v>220</v>
      </c>
      <c r="G107">
        <f t="shared" si="8"/>
        <v>32</v>
      </c>
      <c r="H107">
        <v>12</v>
      </c>
      <c r="I107">
        <v>20</v>
      </c>
      <c r="K107">
        <v>32</v>
      </c>
      <c r="L107">
        <v>32</v>
      </c>
      <c r="M107">
        <v>220</v>
      </c>
      <c r="N107">
        <f t="shared" si="9"/>
        <v>64</v>
      </c>
      <c r="P107" s="3" t="s">
        <v>660</v>
      </c>
      <c r="R107">
        <v>68</v>
      </c>
      <c r="S107">
        <v>227</v>
      </c>
      <c r="T107" s="14"/>
      <c r="U107" s="14">
        <f t="shared" si="11"/>
        <v>0.20748299319727892</v>
      </c>
      <c r="W107">
        <v>68</v>
      </c>
      <c r="X107" s="3"/>
      <c r="AY107" s="14">
        <v>0.20748299319727892</v>
      </c>
      <c r="AZ107" s="14"/>
      <c r="BA107" s="14"/>
    </row>
    <row r="108" spans="1:53" x14ac:dyDescent="0.2">
      <c r="A108" t="s">
        <v>117</v>
      </c>
      <c r="B108" t="s">
        <v>564</v>
      </c>
      <c r="C108">
        <v>7</v>
      </c>
      <c r="D108">
        <v>5</v>
      </c>
      <c r="E108">
        <f t="shared" si="7"/>
        <v>12</v>
      </c>
      <c r="F108">
        <v>253</v>
      </c>
      <c r="G108">
        <f t="shared" si="8"/>
        <v>29</v>
      </c>
      <c r="H108">
        <v>11</v>
      </c>
      <c r="I108">
        <v>18</v>
      </c>
      <c r="K108">
        <v>12</v>
      </c>
      <c r="L108">
        <v>29</v>
      </c>
      <c r="M108">
        <v>253</v>
      </c>
      <c r="N108">
        <f t="shared" si="9"/>
        <v>41</v>
      </c>
      <c r="P108" s="3" t="s">
        <v>660</v>
      </c>
      <c r="R108">
        <v>58</v>
      </c>
      <c r="S108">
        <v>237</v>
      </c>
      <c r="T108" s="14"/>
      <c r="U108" s="14">
        <f t="shared" si="11"/>
        <v>0.23050847457627119</v>
      </c>
      <c r="W108">
        <v>58</v>
      </c>
      <c r="X108" s="3"/>
      <c r="AY108" s="14">
        <v>0.23050847457627119</v>
      </c>
      <c r="AZ108" s="14"/>
      <c r="BA108" s="14"/>
    </row>
    <row r="109" spans="1:53" x14ac:dyDescent="0.2">
      <c r="A109" t="s">
        <v>118</v>
      </c>
      <c r="B109" t="s">
        <v>564</v>
      </c>
      <c r="C109">
        <v>5</v>
      </c>
      <c r="D109">
        <v>6</v>
      </c>
      <c r="E109">
        <f t="shared" si="7"/>
        <v>11</v>
      </c>
      <c r="F109">
        <v>245</v>
      </c>
      <c r="G109">
        <f t="shared" si="8"/>
        <v>40</v>
      </c>
      <c r="H109">
        <v>20</v>
      </c>
      <c r="I109">
        <v>20</v>
      </c>
      <c r="K109">
        <v>11</v>
      </c>
      <c r="L109">
        <v>40</v>
      </c>
      <c r="M109">
        <v>245</v>
      </c>
      <c r="N109">
        <f t="shared" si="9"/>
        <v>51</v>
      </c>
      <c r="P109" s="3" t="s">
        <v>660</v>
      </c>
      <c r="R109">
        <v>74</v>
      </c>
      <c r="S109">
        <v>223</v>
      </c>
      <c r="T109" s="14"/>
      <c r="U109" s="14">
        <f t="shared" si="11"/>
        <v>0.19661016949152543</v>
      </c>
      <c r="W109">
        <v>74</v>
      </c>
      <c r="X109" s="3"/>
      <c r="Z109" s="3" t="s">
        <v>660</v>
      </c>
      <c r="AY109" s="14">
        <v>0.19661016949152543</v>
      </c>
      <c r="AZ109" s="14"/>
      <c r="BA109" s="14"/>
    </row>
    <row r="110" spans="1:53" x14ac:dyDescent="0.2">
      <c r="A110" t="s">
        <v>119</v>
      </c>
      <c r="B110" t="s">
        <v>564</v>
      </c>
      <c r="C110">
        <v>6</v>
      </c>
      <c r="D110">
        <v>11</v>
      </c>
      <c r="E110">
        <f t="shared" si="7"/>
        <v>17</v>
      </c>
      <c r="F110">
        <v>226</v>
      </c>
      <c r="G110">
        <f t="shared" si="8"/>
        <v>52</v>
      </c>
      <c r="H110">
        <v>29</v>
      </c>
      <c r="I110">
        <v>23</v>
      </c>
      <c r="K110">
        <v>17</v>
      </c>
      <c r="L110">
        <v>52</v>
      </c>
      <c r="M110">
        <v>226</v>
      </c>
      <c r="N110">
        <f t="shared" si="9"/>
        <v>69</v>
      </c>
      <c r="P110" s="3" t="s">
        <v>660</v>
      </c>
      <c r="R110">
        <v>70</v>
      </c>
      <c r="S110">
        <v>227</v>
      </c>
      <c r="T110" s="14"/>
      <c r="U110" s="14">
        <f t="shared" si="11"/>
        <v>0.24915824915824916</v>
      </c>
      <c r="W110">
        <v>70</v>
      </c>
      <c r="X110" s="3"/>
      <c r="Z110" s="3" t="s">
        <v>660</v>
      </c>
      <c r="AY110" s="14">
        <v>0.24915824915824916</v>
      </c>
      <c r="AZ110" s="14"/>
      <c r="BA110" s="14"/>
    </row>
    <row r="111" spans="1:53" ht="17" thickBot="1" x14ac:dyDescent="0.25">
      <c r="A111" t="s">
        <v>120</v>
      </c>
      <c r="B111" t="s">
        <v>564</v>
      </c>
      <c r="C111">
        <v>5</v>
      </c>
      <c r="D111">
        <v>3</v>
      </c>
      <c r="E111">
        <f t="shared" si="7"/>
        <v>8</v>
      </c>
      <c r="F111">
        <v>254</v>
      </c>
      <c r="G111">
        <f t="shared" si="8"/>
        <v>33</v>
      </c>
      <c r="H111">
        <v>3</v>
      </c>
      <c r="I111">
        <v>30</v>
      </c>
      <c r="K111">
        <v>8</v>
      </c>
      <c r="L111">
        <v>33</v>
      </c>
      <c r="M111">
        <v>254</v>
      </c>
      <c r="N111">
        <f t="shared" si="9"/>
        <v>41</v>
      </c>
      <c r="P111" s="3" t="s">
        <v>660</v>
      </c>
      <c r="R111">
        <v>56</v>
      </c>
      <c r="S111">
        <v>238</v>
      </c>
      <c r="T111" s="14"/>
      <c r="U111" s="14">
        <f t="shared" si="11"/>
        <v>0.2356902356902357</v>
      </c>
      <c r="W111">
        <v>56</v>
      </c>
      <c r="X111" s="3"/>
      <c r="Z111" s="3" t="s">
        <v>660</v>
      </c>
      <c r="AG111" s="7"/>
      <c r="AH111" s="7"/>
      <c r="AI111" s="7"/>
      <c r="AJ111" s="7"/>
      <c r="AK111" s="7"/>
      <c r="AY111" s="14">
        <v>0.2356902356902357</v>
      </c>
      <c r="AZ111" s="14"/>
      <c r="BA111" s="14"/>
    </row>
    <row r="112" spans="1:53" x14ac:dyDescent="0.2">
      <c r="A112" t="s">
        <v>121</v>
      </c>
      <c r="B112" t="s">
        <v>564</v>
      </c>
      <c r="C112">
        <v>6</v>
      </c>
      <c r="D112">
        <v>9</v>
      </c>
      <c r="E112">
        <f t="shared" si="7"/>
        <v>15</v>
      </c>
      <c r="F112">
        <v>246</v>
      </c>
      <c r="G112">
        <f t="shared" si="8"/>
        <v>35</v>
      </c>
      <c r="H112">
        <v>4</v>
      </c>
      <c r="I112">
        <v>31</v>
      </c>
      <c r="K112">
        <v>15</v>
      </c>
      <c r="L112">
        <v>35</v>
      </c>
      <c r="M112">
        <v>246</v>
      </c>
      <c r="N112">
        <f t="shared" si="9"/>
        <v>50</v>
      </c>
      <c r="P112" s="3" t="s">
        <v>660</v>
      </c>
      <c r="T112" s="14"/>
      <c r="U112" s="14">
        <f t="shared" si="11"/>
        <v>0.19047619047619047</v>
      </c>
      <c r="X112" s="3"/>
      <c r="Z112" s="3" t="s">
        <v>660</v>
      </c>
      <c r="AY112" s="14">
        <v>0.19047619047619047</v>
      </c>
      <c r="BA112" s="14"/>
    </row>
    <row r="113" spans="1:26" x14ac:dyDescent="0.2">
      <c r="A113" t="s">
        <v>122</v>
      </c>
      <c r="B113" t="s">
        <v>564</v>
      </c>
      <c r="C113">
        <v>5</v>
      </c>
      <c r="D113">
        <v>1</v>
      </c>
      <c r="E113">
        <f t="shared" si="7"/>
        <v>6</v>
      </c>
      <c r="F113">
        <v>254</v>
      </c>
      <c r="G113">
        <f t="shared" si="8"/>
        <v>35</v>
      </c>
      <c r="H113">
        <v>4</v>
      </c>
      <c r="I113">
        <v>31</v>
      </c>
      <c r="K113">
        <v>6</v>
      </c>
      <c r="L113">
        <v>35</v>
      </c>
      <c r="M113">
        <v>254</v>
      </c>
      <c r="N113">
        <f t="shared" si="9"/>
        <v>41</v>
      </c>
      <c r="Z113" s="3" t="s">
        <v>660</v>
      </c>
    </row>
    <row r="114" spans="1:26" x14ac:dyDescent="0.2">
      <c r="A114" t="s">
        <v>123</v>
      </c>
      <c r="B114" t="s">
        <v>564</v>
      </c>
      <c r="C114">
        <v>5</v>
      </c>
      <c r="D114">
        <v>18</v>
      </c>
      <c r="E114">
        <f t="shared" si="7"/>
        <v>23</v>
      </c>
      <c r="F114">
        <v>239</v>
      </c>
      <c r="G114">
        <f t="shared" si="8"/>
        <v>33</v>
      </c>
      <c r="H114">
        <v>3</v>
      </c>
      <c r="I114">
        <v>30</v>
      </c>
      <c r="K114">
        <v>23</v>
      </c>
      <c r="L114">
        <v>33</v>
      </c>
      <c r="M114">
        <v>239</v>
      </c>
      <c r="N114">
        <f t="shared" si="9"/>
        <v>56</v>
      </c>
      <c r="Z114" s="3" t="s">
        <v>660</v>
      </c>
    </row>
    <row r="115" spans="1:26" x14ac:dyDescent="0.2">
      <c r="A115" t="s">
        <v>124</v>
      </c>
      <c r="B115" t="s">
        <v>564</v>
      </c>
      <c r="C115">
        <v>8</v>
      </c>
      <c r="D115">
        <v>3</v>
      </c>
      <c r="E115">
        <f t="shared" si="7"/>
        <v>11</v>
      </c>
      <c r="F115">
        <v>247</v>
      </c>
      <c r="G115">
        <f t="shared" si="8"/>
        <v>38</v>
      </c>
      <c r="H115">
        <v>3</v>
      </c>
      <c r="I115">
        <v>35</v>
      </c>
      <c r="K115">
        <v>11</v>
      </c>
      <c r="L115">
        <v>38</v>
      </c>
      <c r="M115">
        <v>247</v>
      </c>
      <c r="N115">
        <f t="shared" si="9"/>
        <v>49</v>
      </c>
      <c r="Z115" s="3" t="s">
        <v>660</v>
      </c>
    </row>
    <row r="116" spans="1:26" x14ac:dyDescent="0.2">
      <c r="A116" t="s">
        <v>125</v>
      </c>
      <c r="B116" t="s">
        <v>564</v>
      </c>
      <c r="C116">
        <v>5</v>
      </c>
      <c r="D116">
        <v>2</v>
      </c>
      <c r="E116">
        <f t="shared" si="7"/>
        <v>7</v>
      </c>
      <c r="F116">
        <v>231</v>
      </c>
      <c r="G116">
        <f t="shared" si="8"/>
        <v>57</v>
      </c>
      <c r="H116">
        <v>19</v>
      </c>
      <c r="I116">
        <v>38</v>
      </c>
      <c r="K116">
        <v>7</v>
      </c>
      <c r="L116">
        <v>57</v>
      </c>
      <c r="M116">
        <v>231</v>
      </c>
      <c r="N116">
        <f t="shared" si="9"/>
        <v>64</v>
      </c>
      <c r="Z116" s="3" t="s">
        <v>660</v>
      </c>
    </row>
    <row r="117" spans="1:26" x14ac:dyDescent="0.2">
      <c r="A117" t="s">
        <v>126</v>
      </c>
      <c r="B117" t="s">
        <v>564</v>
      </c>
      <c r="C117">
        <v>6</v>
      </c>
      <c r="D117">
        <v>2</v>
      </c>
      <c r="E117">
        <f t="shared" si="7"/>
        <v>8</v>
      </c>
      <c r="F117">
        <v>247</v>
      </c>
      <c r="G117">
        <f t="shared" si="8"/>
        <v>39</v>
      </c>
      <c r="H117">
        <v>7</v>
      </c>
      <c r="I117">
        <v>32</v>
      </c>
      <c r="K117">
        <v>8</v>
      </c>
      <c r="L117">
        <v>39</v>
      </c>
      <c r="M117">
        <v>247</v>
      </c>
      <c r="N117">
        <f t="shared" si="9"/>
        <v>47</v>
      </c>
      <c r="Z117" s="3" t="s">
        <v>660</v>
      </c>
    </row>
    <row r="118" spans="1:26" x14ac:dyDescent="0.2">
      <c r="A118" t="s">
        <v>127</v>
      </c>
      <c r="B118" t="s">
        <v>564</v>
      </c>
      <c r="C118">
        <v>5</v>
      </c>
      <c r="D118">
        <v>6</v>
      </c>
      <c r="E118">
        <f t="shared" si="7"/>
        <v>11</v>
      </c>
      <c r="F118">
        <v>246</v>
      </c>
      <c r="G118">
        <f t="shared" si="8"/>
        <v>37</v>
      </c>
      <c r="H118">
        <v>6</v>
      </c>
      <c r="I118">
        <v>31</v>
      </c>
      <c r="K118">
        <v>11</v>
      </c>
      <c r="L118">
        <v>37</v>
      </c>
      <c r="M118">
        <v>246</v>
      </c>
      <c r="N118">
        <f t="shared" si="9"/>
        <v>48</v>
      </c>
      <c r="Z118" s="3" t="s">
        <v>660</v>
      </c>
    </row>
    <row r="119" spans="1:26" x14ac:dyDescent="0.2">
      <c r="A119" t="s">
        <v>128</v>
      </c>
      <c r="B119" t="s">
        <v>564</v>
      </c>
      <c r="C119">
        <v>5</v>
      </c>
      <c r="D119">
        <v>3</v>
      </c>
      <c r="E119">
        <f t="shared" si="7"/>
        <v>8</v>
      </c>
      <c r="F119">
        <v>250</v>
      </c>
      <c r="G119">
        <f t="shared" si="8"/>
        <v>36</v>
      </c>
      <c r="H119">
        <v>7</v>
      </c>
      <c r="I119">
        <v>29</v>
      </c>
      <c r="K119">
        <v>8</v>
      </c>
      <c r="L119">
        <v>36</v>
      </c>
      <c r="M119">
        <v>250</v>
      </c>
      <c r="N119">
        <f t="shared" si="9"/>
        <v>44</v>
      </c>
      <c r="Z119" s="3" t="s">
        <v>660</v>
      </c>
    </row>
    <row r="120" spans="1:26" x14ac:dyDescent="0.2">
      <c r="A120" t="s">
        <v>129</v>
      </c>
      <c r="B120" t="s">
        <v>564</v>
      </c>
      <c r="C120">
        <v>5</v>
      </c>
      <c r="D120">
        <v>1</v>
      </c>
      <c r="E120">
        <f t="shared" si="7"/>
        <v>6</v>
      </c>
      <c r="F120">
        <v>250</v>
      </c>
      <c r="G120">
        <f t="shared" si="8"/>
        <v>37</v>
      </c>
      <c r="H120">
        <v>5</v>
      </c>
      <c r="I120">
        <v>32</v>
      </c>
      <c r="K120">
        <v>6</v>
      </c>
      <c r="L120">
        <v>37</v>
      </c>
      <c r="M120">
        <v>250</v>
      </c>
      <c r="N120">
        <f t="shared" si="9"/>
        <v>43</v>
      </c>
      <c r="Z120" s="3" t="s">
        <v>660</v>
      </c>
    </row>
    <row r="121" spans="1:26" x14ac:dyDescent="0.2">
      <c r="A121" t="s">
        <v>130</v>
      </c>
      <c r="B121" t="s">
        <v>564</v>
      </c>
      <c r="C121">
        <v>5</v>
      </c>
      <c r="D121">
        <v>2</v>
      </c>
      <c r="E121">
        <f t="shared" si="7"/>
        <v>7</v>
      </c>
      <c r="F121">
        <v>252</v>
      </c>
      <c r="G121">
        <f t="shared" si="8"/>
        <v>35</v>
      </c>
      <c r="H121">
        <v>5</v>
      </c>
      <c r="I121">
        <v>30</v>
      </c>
      <c r="K121">
        <v>7</v>
      </c>
      <c r="L121">
        <v>35</v>
      </c>
      <c r="M121">
        <v>252</v>
      </c>
      <c r="N121">
        <f t="shared" si="9"/>
        <v>42</v>
      </c>
      <c r="Z121" s="3" t="s">
        <v>660</v>
      </c>
    </row>
    <row r="122" spans="1:26" x14ac:dyDescent="0.2">
      <c r="A122" t="s">
        <v>131</v>
      </c>
      <c r="B122" t="s">
        <v>564</v>
      </c>
      <c r="C122">
        <v>5</v>
      </c>
      <c r="D122">
        <v>5</v>
      </c>
      <c r="E122">
        <f t="shared" si="7"/>
        <v>10</v>
      </c>
      <c r="F122">
        <v>249</v>
      </c>
      <c r="G122">
        <f t="shared" si="8"/>
        <v>35</v>
      </c>
      <c r="H122">
        <v>5</v>
      </c>
      <c r="I122">
        <v>30</v>
      </c>
      <c r="K122">
        <v>10</v>
      </c>
      <c r="L122">
        <v>35</v>
      </c>
      <c r="M122">
        <v>249</v>
      </c>
      <c r="N122">
        <f t="shared" si="9"/>
        <v>45</v>
      </c>
      <c r="Z122" s="3" t="s">
        <v>660</v>
      </c>
    </row>
    <row r="123" spans="1:26" x14ac:dyDescent="0.2">
      <c r="A123" t="s">
        <v>132</v>
      </c>
      <c r="B123" t="s">
        <v>564</v>
      </c>
      <c r="C123">
        <v>4</v>
      </c>
      <c r="D123">
        <v>6</v>
      </c>
      <c r="E123">
        <f t="shared" si="7"/>
        <v>10</v>
      </c>
      <c r="F123">
        <v>257</v>
      </c>
      <c r="G123">
        <f t="shared" si="8"/>
        <v>28</v>
      </c>
      <c r="H123">
        <v>9</v>
      </c>
      <c r="I123">
        <v>19</v>
      </c>
      <c r="K123">
        <v>10</v>
      </c>
      <c r="L123">
        <v>28</v>
      </c>
      <c r="M123">
        <v>257</v>
      </c>
      <c r="N123">
        <f t="shared" si="9"/>
        <v>38</v>
      </c>
      <c r="Z123" s="3" t="s">
        <v>660</v>
      </c>
    </row>
    <row r="124" spans="1:26" x14ac:dyDescent="0.2">
      <c r="A124" t="s">
        <v>133</v>
      </c>
      <c r="B124" t="s">
        <v>564</v>
      </c>
      <c r="C124">
        <v>5</v>
      </c>
      <c r="D124">
        <v>2</v>
      </c>
      <c r="E124">
        <f t="shared" si="7"/>
        <v>7</v>
      </c>
      <c r="F124">
        <v>250</v>
      </c>
      <c r="G124">
        <f t="shared" si="8"/>
        <v>38</v>
      </c>
      <c r="H124">
        <v>5</v>
      </c>
      <c r="I124">
        <v>33</v>
      </c>
      <c r="K124">
        <v>7</v>
      </c>
      <c r="L124">
        <v>38</v>
      </c>
      <c r="M124">
        <v>250</v>
      </c>
      <c r="N124">
        <f t="shared" si="9"/>
        <v>45</v>
      </c>
      <c r="Z124" s="3" t="s">
        <v>660</v>
      </c>
    </row>
    <row r="125" spans="1:26" x14ac:dyDescent="0.2">
      <c r="A125" t="s">
        <v>134</v>
      </c>
      <c r="B125" t="s">
        <v>564</v>
      </c>
      <c r="C125">
        <v>6</v>
      </c>
      <c r="D125">
        <v>5</v>
      </c>
      <c r="E125">
        <f t="shared" si="7"/>
        <v>11</v>
      </c>
      <c r="F125">
        <v>228</v>
      </c>
      <c r="G125">
        <f t="shared" si="8"/>
        <v>56</v>
      </c>
      <c r="H125">
        <v>22</v>
      </c>
      <c r="I125">
        <v>34</v>
      </c>
      <c r="K125">
        <v>11</v>
      </c>
      <c r="L125">
        <v>56</v>
      </c>
      <c r="M125">
        <v>228</v>
      </c>
      <c r="N125">
        <f t="shared" si="9"/>
        <v>67</v>
      </c>
      <c r="Z125" s="3" t="s">
        <v>660</v>
      </c>
    </row>
    <row r="126" spans="1:26" x14ac:dyDescent="0.2">
      <c r="A126" t="s">
        <v>135</v>
      </c>
      <c r="B126" t="s">
        <v>564</v>
      </c>
      <c r="C126">
        <v>5</v>
      </c>
      <c r="D126">
        <v>4</v>
      </c>
      <c r="E126">
        <f t="shared" si="7"/>
        <v>9</v>
      </c>
      <c r="F126">
        <v>252</v>
      </c>
      <c r="G126">
        <f t="shared" si="8"/>
        <v>35</v>
      </c>
      <c r="H126">
        <v>3</v>
      </c>
      <c r="I126">
        <v>32</v>
      </c>
      <c r="K126">
        <v>9</v>
      </c>
      <c r="L126">
        <v>35</v>
      </c>
      <c r="M126">
        <v>252</v>
      </c>
      <c r="N126">
        <f t="shared" si="9"/>
        <v>44</v>
      </c>
      <c r="Z126" s="3" t="s">
        <v>660</v>
      </c>
    </row>
    <row r="127" spans="1:26" x14ac:dyDescent="0.2">
      <c r="A127" t="s">
        <v>136</v>
      </c>
      <c r="B127" t="s">
        <v>564</v>
      </c>
      <c r="C127">
        <v>6</v>
      </c>
      <c r="D127">
        <v>3</v>
      </c>
      <c r="E127">
        <f t="shared" si="7"/>
        <v>9</v>
      </c>
      <c r="F127">
        <v>250</v>
      </c>
      <c r="G127">
        <f t="shared" si="8"/>
        <v>37</v>
      </c>
      <c r="H127">
        <v>4</v>
      </c>
      <c r="I127">
        <v>33</v>
      </c>
      <c r="K127">
        <v>9</v>
      </c>
      <c r="L127">
        <v>37</v>
      </c>
      <c r="M127">
        <v>250</v>
      </c>
      <c r="N127">
        <f t="shared" si="9"/>
        <v>46</v>
      </c>
      <c r="Z127" s="3" t="s">
        <v>660</v>
      </c>
    </row>
    <row r="128" spans="1:26" x14ac:dyDescent="0.2">
      <c r="A128" t="s">
        <v>137</v>
      </c>
      <c r="B128" t="s">
        <v>564</v>
      </c>
      <c r="C128">
        <v>5</v>
      </c>
      <c r="D128">
        <v>17</v>
      </c>
      <c r="E128">
        <f t="shared" si="7"/>
        <v>22</v>
      </c>
      <c r="F128">
        <v>232</v>
      </c>
      <c r="G128">
        <f t="shared" si="8"/>
        <v>36</v>
      </c>
      <c r="H128">
        <v>6</v>
      </c>
      <c r="I128">
        <v>30</v>
      </c>
      <c r="K128">
        <v>22</v>
      </c>
      <c r="L128">
        <v>36</v>
      </c>
      <c r="M128">
        <v>232</v>
      </c>
      <c r="N128">
        <f t="shared" si="9"/>
        <v>58</v>
      </c>
      <c r="Z128" s="3" t="s">
        <v>660</v>
      </c>
    </row>
    <row r="129" spans="1:26" x14ac:dyDescent="0.2">
      <c r="A129" t="s">
        <v>138</v>
      </c>
      <c r="B129" t="s">
        <v>564</v>
      </c>
      <c r="C129">
        <v>4</v>
      </c>
      <c r="D129">
        <v>17</v>
      </c>
      <c r="E129">
        <f t="shared" si="7"/>
        <v>21</v>
      </c>
      <c r="F129">
        <v>239</v>
      </c>
      <c r="G129">
        <f t="shared" si="8"/>
        <v>34</v>
      </c>
      <c r="H129">
        <v>3</v>
      </c>
      <c r="I129">
        <v>31</v>
      </c>
      <c r="K129">
        <v>21</v>
      </c>
      <c r="L129">
        <v>34</v>
      </c>
      <c r="M129">
        <v>239</v>
      </c>
      <c r="N129">
        <f t="shared" si="9"/>
        <v>55</v>
      </c>
      <c r="Z129" s="3" t="s">
        <v>660</v>
      </c>
    </row>
    <row r="130" spans="1:26" x14ac:dyDescent="0.2">
      <c r="A130" t="s">
        <v>139</v>
      </c>
      <c r="B130" t="s">
        <v>564</v>
      </c>
      <c r="C130">
        <v>4</v>
      </c>
      <c r="D130">
        <v>12</v>
      </c>
      <c r="E130">
        <f t="shared" si="7"/>
        <v>16</v>
      </c>
      <c r="F130">
        <v>243</v>
      </c>
      <c r="G130">
        <f t="shared" si="8"/>
        <v>37</v>
      </c>
      <c r="H130">
        <v>5</v>
      </c>
      <c r="I130">
        <v>32</v>
      </c>
      <c r="K130">
        <v>16</v>
      </c>
      <c r="L130">
        <v>37</v>
      </c>
      <c r="M130">
        <v>243</v>
      </c>
      <c r="N130">
        <f t="shared" si="9"/>
        <v>53</v>
      </c>
      <c r="Z130" s="3" t="s">
        <v>660</v>
      </c>
    </row>
    <row r="131" spans="1:26" x14ac:dyDescent="0.2">
      <c r="A131" t="s">
        <v>140</v>
      </c>
      <c r="B131" t="s">
        <v>564</v>
      </c>
      <c r="C131">
        <v>6</v>
      </c>
      <c r="D131">
        <v>4</v>
      </c>
      <c r="E131">
        <f t="shared" si="7"/>
        <v>10</v>
      </c>
      <c r="F131">
        <v>241</v>
      </c>
      <c r="G131">
        <f t="shared" si="8"/>
        <v>45</v>
      </c>
      <c r="H131">
        <v>10</v>
      </c>
      <c r="I131">
        <v>35</v>
      </c>
      <c r="K131">
        <v>10</v>
      </c>
      <c r="L131">
        <v>45</v>
      </c>
      <c r="M131">
        <v>241</v>
      </c>
      <c r="N131">
        <f t="shared" si="9"/>
        <v>55</v>
      </c>
      <c r="Z131" s="3" t="s">
        <v>660</v>
      </c>
    </row>
    <row r="132" spans="1:26" x14ac:dyDescent="0.2">
      <c r="A132" t="s">
        <v>141</v>
      </c>
      <c r="B132" t="s">
        <v>564</v>
      </c>
      <c r="C132">
        <v>5</v>
      </c>
      <c r="D132">
        <v>7</v>
      </c>
      <c r="E132">
        <f t="shared" ref="E132:E187" si="12">C132+D132</f>
        <v>12</v>
      </c>
      <c r="F132">
        <v>247</v>
      </c>
      <c r="G132">
        <f t="shared" ref="G132:G187" si="13">H132+I132</f>
        <v>35</v>
      </c>
      <c r="H132">
        <v>4</v>
      </c>
      <c r="I132">
        <v>31</v>
      </c>
      <c r="K132">
        <v>12</v>
      </c>
      <c r="L132">
        <v>35</v>
      </c>
      <c r="M132">
        <v>247</v>
      </c>
      <c r="N132">
        <f t="shared" ref="N132:N187" si="14">SUM(K132:L132)</f>
        <v>47</v>
      </c>
      <c r="Z132" s="3" t="s">
        <v>660</v>
      </c>
    </row>
    <row r="133" spans="1:26" x14ac:dyDescent="0.2">
      <c r="A133" t="s">
        <v>142</v>
      </c>
      <c r="B133" t="s">
        <v>564</v>
      </c>
      <c r="C133">
        <v>4</v>
      </c>
      <c r="D133">
        <v>4</v>
      </c>
      <c r="E133">
        <f t="shared" si="12"/>
        <v>8</v>
      </c>
      <c r="F133">
        <v>249</v>
      </c>
      <c r="G133">
        <f t="shared" si="13"/>
        <v>39</v>
      </c>
      <c r="H133">
        <v>6</v>
      </c>
      <c r="I133">
        <v>33</v>
      </c>
      <c r="K133">
        <v>8</v>
      </c>
      <c r="L133">
        <v>39</v>
      </c>
      <c r="M133">
        <v>249</v>
      </c>
      <c r="N133">
        <f t="shared" si="14"/>
        <v>47</v>
      </c>
      <c r="Z133" s="3" t="s">
        <v>660</v>
      </c>
    </row>
    <row r="134" spans="1:26" x14ac:dyDescent="0.2">
      <c r="A134" t="s">
        <v>143</v>
      </c>
      <c r="B134" t="s">
        <v>564</v>
      </c>
      <c r="C134">
        <v>5</v>
      </c>
      <c r="D134">
        <v>5</v>
      </c>
      <c r="E134">
        <f t="shared" si="12"/>
        <v>10</v>
      </c>
      <c r="F134">
        <v>250</v>
      </c>
      <c r="G134">
        <f t="shared" si="13"/>
        <v>36</v>
      </c>
      <c r="H134">
        <v>3</v>
      </c>
      <c r="I134">
        <v>33</v>
      </c>
      <c r="K134">
        <v>10</v>
      </c>
      <c r="L134">
        <v>36</v>
      </c>
      <c r="M134">
        <v>250</v>
      </c>
      <c r="N134">
        <f t="shared" si="14"/>
        <v>46</v>
      </c>
      <c r="Z134" s="3" t="s">
        <v>660</v>
      </c>
    </row>
    <row r="135" spans="1:26" x14ac:dyDescent="0.2">
      <c r="A135" t="s">
        <v>144</v>
      </c>
      <c r="B135" t="s">
        <v>564</v>
      </c>
      <c r="C135">
        <v>4</v>
      </c>
      <c r="D135">
        <v>6</v>
      </c>
      <c r="E135">
        <f t="shared" si="12"/>
        <v>10</v>
      </c>
      <c r="F135">
        <v>198</v>
      </c>
      <c r="G135">
        <f t="shared" si="13"/>
        <v>87</v>
      </c>
      <c r="H135">
        <v>40</v>
      </c>
      <c r="I135">
        <v>47</v>
      </c>
      <c r="K135">
        <v>10</v>
      </c>
      <c r="L135">
        <v>87</v>
      </c>
      <c r="M135">
        <v>198</v>
      </c>
      <c r="N135">
        <f t="shared" si="14"/>
        <v>97</v>
      </c>
      <c r="Z135" s="3" t="s">
        <v>660</v>
      </c>
    </row>
    <row r="136" spans="1:26" x14ac:dyDescent="0.2">
      <c r="A136" t="s">
        <v>145</v>
      </c>
      <c r="B136" t="s">
        <v>564</v>
      </c>
      <c r="C136">
        <v>4</v>
      </c>
      <c r="D136">
        <v>8</v>
      </c>
      <c r="E136">
        <f t="shared" si="12"/>
        <v>12</v>
      </c>
      <c r="F136">
        <v>228</v>
      </c>
      <c r="G136">
        <f t="shared" si="13"/>
        <v>49</v>
      </c>
      <c r="H136">
        <v>12</v>
      </c>
      <c r="I136">
        <v>37</v>
      </c>
      <c r="K136">
        <v>12</v>
      </c>
      <c r="L136">
        <v>49</v>
      </c>
      <c r="M136">
        <v>228</v>
      </c>
      <c r="N136">
        <f t="shared" si="14"/>
        <v>61</v>
      </c>
      <c r="Z136" s="3" t="s">
        <v>660</v>
      </c>
    </row>
    <row r="137" spans="1:26" x14ac:dyDescent="0.2">
      <c r="A137" t="s">
        <v>146</v>
      </c>
      <c r="B137" t="s">
        <v>564</v>
      </c>
      <c r="C137">
        <v>4</v>
      </c>
      <c r="D137">
        <v>6</v>
      </c>
      <c r="E137">
        <f t="shared" si="12"/>
        <v>10</v>
      </c>
      <c r="F137">
        <v>248</v>
      </c>
      <c r="G137">
        <f t="shared" si="13"/>
        <v>38</v>
      </c>
      <c r="H137">
        <v>5</v>
      </c>
      <c r="I137">
        <v>33</v>
      </c>
      <c r="K137">
        <v>10</v>
      </c>
      <c r="L137">
        <v>38</v>
      </c>
      <c r="M137">
        <v>248</v>
      </c>
      <c r="N137">
        <f t="shared" si="14"/>
        <v>48</v>
      </c>
      <c r="Z137" s="3" t="s">
        <v>660</v>
      </c>
    </row>
    <row r="138" spans="1:26" x14ac:dyDescent="0.2">
      <c r="A138" t="s">
        <v>147</v>
      </c>
      <c r="B138" t="s">
        <v>564</v>
      </c>
      <c r="C138">
        <v>6</v>
      </c>
      <c r="D138">
        <v>5</v>
      </c>
      <c r="E138">
        <f t="shared" si="12"/>
        <v>11</v>
      </c>
      <c r="F138">
        <v>246</v>
      </c>
      <c r="G138">
        <f t="shared" si="13"/>
        <v>36</v>
      </c>
      <c r="H138">
        <v>3</v>
      </c>
      <c r="I138">
        <v>33</v>
      </c>
      <c r="K138">
        <v>11</v>
      </c>
      <c r="L138">
        <v>36</v>
      </c>
      <c r="M138">
        <v>246</v>
      </c>
      <c r="N138">
        <f t="shared" si="14"/>
        <v>47</v>
      </c>
      <c r="Z138" s="3" t="s">
        <v>660</v>
      </c>
    </row>
    <row r="139" spans="1:26" x14ac:dyDescent="0.2">
      <c r="A139" t="s">
        <v>148</v>
      </c>
      <c r="B139" t="s">
        <v>564</v>
      </c>
      <c r="C139">
        <v>4</v>
      </c>
      <c r="D139">
        <v>6</v>
      </c>
      <c r="E139">
        <f t="shared" si="12"/>
        <v>10</v>
      </c>
      <c r="F139">
        <v>243</v>
      </c>
      <c r="G139">
        <f t="shared" si="13"/>
        <v>42</v>
      </c>
      <c r="H139">
        <v>9</v>
      </c>
      <c r="I139">
        <v>33</v>
      </c>
      <c r="K139">
        <v>10</v>
      </c>
      <c r="L139">
        <v>42</v>
      </c>
      <c r="M139">
        <v>243</v>
      </c>
      <c r="N139">
        <f t="shared" si="14"/>
        <v>52</v>
      </c>
      <c r="Z139" s="3" t="s">
        <v>660</v>
      </c>
    </row>
    <row r="140" spans="1:26" x14ac:dyDescent="0.2">
      <c r="A140" t="s">
        <v>149</v>
      </c>
      <c r="B140" t="s">
        <v>565</v>
      </c>
      <c r="C140">
        <v>7</v>
      </c>
      <c r="D140">
        <v>8</v>
      </c>
      <c r="E140">
        <f t="shared" si="12"/>
        <v>15</v>
      </c>
      <c r="F140">
        <v>242</v>
      </c>
      <c r="G140">
        <f t="shared" si="13"/>
        <v>27</v>
      </c>
      <c r="H140">
        <v>9</v>
      </c>
      <c r="I140">
        <v>18</v>
      </c>
      <c r="K140">
        <v>15</v>
      </c>
      <c r="L140">
        <v>27</v>
      </c>
      <c r="M140">
        <v>242</v>
      </c>
      <c r="N140">
        <f t="shared" si="14"/>
        <v>42</v>
      </c>
      <c r="Z140" s="3" t="s">
        <v>660</v>
      </c>
    </row>
    <row r="141" spans="1:26" x14ac:dyDescent="0.2">
      <c r="A141" t="s">
        <v>150</v>
      </c>
      <c r="B141" t="s">
        <v>565</v>
      </c>
      <c r="C141">
        <v>5</v>
      </c>
      <c r="D141">
        <v>5</v>
      </c>
      <c r="E141">
        <f t="shared" si="12"/>
        <v>10</v>
      </c>
      <c r="F141">
        <v>258</v>
      </c>
      <c r="G141">
        <f t="shared" si="13"/>
        <v>25</v>
      </c>
      <c r="H141">
        <v>8</v>
      </c>
      <c r="I141">
        <v>17</v>
      </c>
      <c r="K141">
        <v>10</v>
      </c>
      <c r="L141">
        <v>25</v>
      </c>
      <c r="M141">
        <v>258</v>
      </c>
      <c r="N141">
        <f t="shared" si="14"/>
        <v>35</v>
      </c>
    </row>
    <row r="142" spans="1:26" x14ac:dyDescent="0.2">
      <c r="A142" t="s">
        <v>151</v>
      </c>
      <c r="B142" t="s">
        <v>565</v>
      </c>
      <c r="C142">
        <v>5</v>
      </c>
      <c r="D142">
        <v>5</v>
      </c>
      <c r="E142">
        <f t="shared" si="12"/>
        <v>10</v>
      </c>
      <c r="F142">
        <v>263</v>
      </c>
      <c r="G142">
        <f t="shared" si="13"/>
        <v>23</v>
      </c>
      <c r="H142">
        <v>6</v>
      </c>
      <c r="I142">
        <v>17</v>
      </c>
      <c r="K142">
        <v>10</v>
      </c>
      <c r="L142">
        <v>23</v>
      </c>
      <c r="M142">
        <v>263</v>
      </c>
      <c r="N142">
        <f t="shared" si="14"/>
        <v>33</v>
      </c>
    </row>
    <row r="143" spans="1:26" x14ac:dyDescent="0.2">
      <c r="A143" t="s">
        <v>152</v>
      </c>
      <c r="B143" t="s">
        <v>565</v>
      </c>
      <c r="C143">
        <v>4</v>
      </c>
      <c r="D143">
        <v>4</v>
      </c>
      <c r="E143">
        <f t="shared" si="12"/>
        <v>8</v>
      </c>
      <c r="F143">
        <v>264</v>
      </c>
      <c r="G143">
        <f t="shared" si="13"/>
        <v>23</v>
      </c>
      <c r="H143">
        <v>6</v>
      </c>
      <c r="I143">
        <v>17</v>
      </c>
      <c r="K143">
        <v>8</v>
      </c>
      <c r="L143">
        <v>23</v>
      </c>
      <c r="M143">
        <v>264</v>
      </c>
      <c r="N143">
        <f t="shared" si="14"/>
        <v>31</v>
      </c>
    </row>
    <row r="144" spans="1:26" x14ac:dyDescent="0.2">
      <c r="A144" t="s">
        <v>153</v>
      </c>
      <c r="B144" t="s">
        <v>565</v>
      </c>
      <c r="C144">
        <v>6</v>
      </c>
      <c r="D144">
        <v>4</v>
      </c>
      <c r="E144">
        <f t="shared" si="12"/>
        <v>10</v>
      </c>
      <c r="F144">
        <v>260</v>
      </c>
      <c r="G144">
        <f t="shared" si="13"/>
        <v>23</v>
      </c>
      <c r="H144">
        <v>5</v>
      </c>
      <c r="I144">
        <v>18</v>
      </c>
      <c r="K144">
        <v>10</v>
      </c>
      <c r="L144">
        <v>23</v>
      </c>
      <c r="M144">
        <v>260</v>
      </c>
      <c r="N144">
        <f t="shared" si="14"/>
        <v>33</v>
      </c>
    </row>
    <row r="145" spans="1:14" x14ac:dyDescent="0.2">
      <c r="A145" t="s">
        <v>154</v>
      </c>
      <c r="B145" t="s">
        <v>565</v>
      </c>
      <c r="C145">
        <v>8</v>
      </c>
      <c r="D145">
        <v>4</v>
      </c>
      <c r="E145">
        <f t="shared" si="12"/>
        <v>12</v>
      </c>
      <c r="F145">
        <v>250</v>
      </c>
      <c r="G145">
        <f t="shared" si="13"/>
        <v>30</v>
      </c>
      <c r="H145">
        <v>8</v>
      </c>
      <c r="I145">
        <v>22</v>
      </c>
      <c r="K145">
        <v>12</v>
      </c>
      <c r="L145">
        <v>30</v>
      </c>
      <c r="M145">
        <v>250</v>
      </c>
      <c r="N145">
        <f t="shared" si="14"/>
        <v>42</v>
      </c>
    </row>
    <row r="146" spans="1:14" x14ac:dyDescent="0.2">
      <c r="A146" t="s">
        <v>155</v>
      </c>
      <c r="B146" t="s">
        <v>565</v>
      </c>
      <c r="C146">
        <v>8</v>
      </c>
      <c r="D146">
        <v>3</v>
      </c>
      <c r="E146">
        <f t="shared" si="12"/>
        <v>11</v>
      </c>
      <c r="F146">
        <v>250</v>
      </c>
      <c r="G146">
        <f t="shared" si="13"/>
        <v>34</v>
      </c>
      <c r="H146">
        <v>4</v>
      </c>
      <c r="I146">
        <v>30</v>
      </c>
      <c r="K146">
        <v>11</v>
      </c>
      <c r="L146">
        <v>34</v>
      </c>
      <c r="M146">
        <v>250</v>
      </c>
      <c r="N146">
        <f t="shared" si="14"/>
        <v>45</v>
      </c>
    </row>
    <row r="147" spans="1:14" x14ac:dyDescent="0.2">
      <c r="A147" t="s">
        <v>156</v>
      </c>
      <c r="B147" t="s">
        <v>565</v>
      </c>
      <c r="C147">
        <v>5</v>
      </c>
      <c r="D147">
        <v>8</v>
      </c>
      <c r="E147">
        <f t="shared" si="12"/>
        <v>13</v>
      </c>
      <c r="F147">
        <v>244</v>
      </c>
      <c r="G147">
        <f t="shared" si="13"/>
        <v>39</v>
      </c>
      <c r="H147">
        <v>8</v>
      </c>
      <c r="I147">
        <v>31</v>
      </c>
      <c r="K147">
        <v>13</v>
      </c>
      <c r="L147">
        <v>39</v>
      </c>
      <c r="M147">
        <v>244</v>
      </c>
      <c r="N147">
        <f t="shared" si="14"/>
        <v>52</v>
      </c>
    </row>
    <row r="148" spans="1:14" x14ac:dyDescent="0.2">
      <c r="A148" t="s">
        <v>157</v>
      </c>
      <c r="B148" t="s">
        <v>565</v>
      </c>
      <c r="C148">
        <v>5</v>
      </c>
      <c r="D148">
        <v>3</v>
      </c>
      <c r="E148">
        <f t="shared" si="12"/>
        <v>8</v>
      </c>
      <c r="F148">
        <v>244</v>
      </c>
      <c r="G148">
        <f t="shared" si="13"/>
        <v>39</v>
      </c>
      <c r="H148">
        <v>8</v>
      </c>
      <c r="I148">
        <v>31</v>
      </c>
      <c r="K148">
        <v>8</v>
      </c>
      <c r="L148">
        <v>39</v>
      </c>
      <c r="M148">
        <v>244</v>
      </c>
      <c r="N148">
        <f t="shared" si="14"/>
        <v>47</v>
      </c>
    </row>
    <row r="149" spans="1:14" x14ac:dyDescent="0.2">
      <c r="A149" t="s">
        <v>158</v>
      </c>
      <c r="B149" t="s">
        <v>565</v>
      </c>
      <c r="C149">
        <v>11</v>
      </c>
      <c r="D149">
        <v>35</v>
      </c>
      <c r="E149">
        <f t="shared" si="12"/>
        <v>46</v>
      </c>
      <c r="F149">
        <v>206</v>
      </c>
      <c r="G149">
        <f t="shared" si="13"/>
        <v>43</v>
      </c>
      <c r="H149">
        <v>11</v>
      </c>
      <c r="I149">
        <v>32</v>
      </c>
      <c r="K149">
        <v>46</v>
      </c>
      <c r="L149">
        <v>43</v>
      </c>
      <c r="M149">
        <v>206</v>
      </c>
      <c r="N149">
        <f t="shared" si="14"/>
        <v>89</v>
      </c>
    </row>
    <row r="150" spans="1:14" x14ac:dyDescent="0.2">
      <c r="A150" t="s">
        <v>159</v>
      </c>
      <c r="B150" t="s">
        <v>565</v>
      </c>
      <c r="C150">
        <v>4</v>
      </c>
      <c r="D150">
        <v>3</v>
      </c>
      <c r="E150">
        <f t="shared" si="12"/>
        <v>7</v>
      </c>
      <c r="F150">
        <v>205</v>
      </c>
      <c r="G150">
        <f t="shared" si="13"/>
        <v>82</v>
      </c>
      <c r="H150">
        <v>40</v>
      </c>
      <c r="I150">
        <v>42</v>
      </c>
      <c r="K150">
        <v>7</v>
      </c>
      <c r="L150">
        <v>82</v>
      </c>
      <c r="M150">
        <v>205</v>
      </c>
      <c r="N150">
        <f t="shared" si="14"/>
        <v>89</v>
      </c>
    </row>
    <row r="151" spans="1:14" x14ac:dyDescent="0.2">
      <c r="A151" t="s">
        <v>160</v>
      </c>
      <c r="B151" t="s">
        <v>565</v>
      </c>
      <c r="C151">
        <v>5</v>
      </c>
      <c r="D151">
        <v>2</v>
      </c>
      <c r="E151">
        <f t="shared" si="12"/>
        <v>7</v>
      </c>
      <c r="F151">
        <v>252</v>
      </c>
      <c r="G151">
        <f t="shared" si="13"/>
        <v>36</v>
      </c>
      <c r="H151">
        <v>5</v>
      </c>
      <c r="I151">
        <v>31</v>
      </c>
      <c r="K151">
        <v>7</v>
      </c>
      <c r="L151">
        <v>36</v>
      </c>
      <c r="M151">
        <v>252</v>
      </c>
      <c r="N151">
        <f t="shared" si="14"/>
        <v>43</v>
      </c>
    </row>
    <row r="152" spans="1:14" x14ac:dyDescent="0.2">
      <c r="A152" t="s">
        <v>161</v>
      </c>
      <c r="B152" t="s">
        <v>565</v>
      </c>
      <c r="C152">
        <v>9</v>
      </c>
      <c r="D152">
        <v>22</v>
      </c>
      <c r="E152">
        <f t="shared" si="12"/>
        <v>31</v>
      </c>
      <c r="F152">
        <v>221</v>
      </c>
      <c r="G152">
        <f t="shared" si="13"/>
        <v>43</v>
      </c>
      <c r="H152">
        <v>23</v>
      </c>
      <c r="I152">
        <v>20</v>
      </c>
      <c r="K152">
        <v>31</v>
      </c>
      <c r="L152">
        <v>43</v>
      </c>
      <c r="M152">
        <v>221</v>
      </c>
      <c r="N152">
        <f t="shared" si="14"/>
        <v>74</v>
      </c>
    </row>
    <row r="153" spans="1:14" x14ac:dyDescent="0.2">
      <c r="A153" t="s">
        <v>162</v>
      </c>
      <c r="B153" t="s">
        <v>565</v>
      </c>
      <c r="C153">
        <v>5</v>
      </c>
      <c r="D153">
        <v>7</v>
      </c>
      <c r="E153">
        <f t="shared" si="12"/>
        <v>12</v>
      </c>
      <c r="F153">
        <v>240</v>
      </c>
      <c r="G153">
        <f t="shared" si="13"/>
        <v>40</v>
      </c>
      <c r="H153">
        <v>22</v>
      </c>
      <c r="I153">
        <v>18</v>
      </c>
      <c r="K153">
        <v>12</v>
      </c>
      <c r="L153">
        <v>40</v>
      </c>
      <c r="M153">
        <v>240</v>
      </c>
      <c r="N153">
        <f t="shared" si="14"/>
        <v>52</v>
      </c>
    </row>
    <row r="154" spans="1:14" x14ac:dyDescent="0.2">
      <c r="A154" t="s">
        <v>163</v>
      </c>
      <c r="B154" t="s">
        <v>565</v>
      </c>
      <c r="C154">
        <v>4</v>
      </c>
      <c r="D154">
        <v>4</v>
      </c>
      <c r="E154">
        <f t="shared" si="12"/>
        <v>8</v>
      </c>
      <c r="F154">
        <v>250</v>
      </c>
      <c r="G154">
        <f t="shared" si="13"/>
        <v>35</v>
      </c>
      <c r="H154">
        <v>6</v>
      </c>
      <c r="I154">
        <v>29</v>
      </c>
      <c r="K154">
        <v>8</v>
      </c>
      <c r="L154">
        <v>35</v>
      </c>
      <c r="M154">
        <v>250</v>
      </c>
      <c r="N154">
        <f t="shared" si="14"/>
        <v>43</v>
      </c>
    </row>
    <row r="155" spans="1:14" x14ac:dyDescent="0.2">
      <c r="A155" t="s">
        <v>164</v>
      </c>
      <c r="B155" t="s">
        <v>565</v>
      </c>
      <c r="C155">
        <v>5</v>
      </c>
      <c r="D155">
        <v>9</v>
      </c>
      <c r="E155">
        <f t="shared" si="12"/>
        <v>14</v>
      </c>
      <c r="F155">
        <v>250</v>
      </c>
      <c r="G155">
        <f t="shared" si="13"/>
        <v>32</v>
      </c>
      <c r="H155">
        <v>16</v>
      </c>
      <c r="I155">
        <v>16</v>
      </c>
      <c r="K155">
        <v>14</v>
      </c>
      <c r="L155">
        <v>32</v>
      </c>
      <c r="M155">
        <v>250</v>
      </c>
      <c r="N155">
        <f t="shared" si="14"/>
        <v>46</v>
      </c>
    </row>
    <row r="156" spans="1:14" x14ac:dyDescent="0.2">
      <c r="A156" t="s">
        <v>165</v>
      </c>
      <c r="B156" t="s">
        <v>565</v>
      </c>
      <c r="C156">
        <v>14</v>
      </c>
      <c r="D156">
        <v>18</v>
      </c>
      <c r="E156">
        <f t="shared" si="12"/>
        <v>32</v>
      </c>
      <c r="F156">
        <v>230</v>
      </c>
      <c r="G156">
        <f t="shared" si="13"/>
        <v>32</v>
      </c>
      <c r="H156">
        <v>12</v>
      </c>
      <c r="I156">
        <v>20</v>
      </c>
      <c r="K156">
        <v>32</v>
      </c>
      <c r="L156">
        <v>32</v>
      </c>
      <c r="M156">
        <v>230</v>
      </c>
      <c r="N156">
        <f t="shared" si="14"/>
        <v>64</v>
      </c>
    </row>
    <row r="157" spans="1:14" x14ac:dyDescent="0.2">
      <c r="A157" t="s">
        <v>166</v>
      </c>
      <c r="B157" t="s">
        <v>565</v>
      </c>
      <c r="C157">
        <v>10</v>
      </c>
      <c r="D157">
        <v>20</v>
      </c>
      <c r="E157">
        <f t="shared" si="12"/>
        <v>30</v>
      </c>
      <c r="F157">
        <v>232</v>
      </c>
      <c r="G157">
        <f t="shared" si="13"/>
        <v>32</v>
      </c>
      <c r="H157">
        <v>15</v>
      </c>
      <c r="I157">
        <v>17</v>
      </c>
      <c r="K157">
        <v>30</v>
      </c>
      <c r="L157">
        <v>32</v>
      </c>
      <c r="M157">
        <v>232</v>
      </c>
      <c r="N157">
        <f t="shared" si="14"/>
        <v>62</v>
      </c>
    </row>
    <row r="158" spans="1:14" x14ac:dyDescent="0.2">
      <c r="A158" t="s">
        <v>167</v>
      </c>
      <c r="B158" t="s">
        <v>565</v>
      </c>
      <c r="C158">
        <v>6</v>
      </c>
      <c r="D158">
        <v>2</v>
      </c>
      <c r="E158">
        <f t="shared" si="12"/>
        <v>8</v>
      </c>
      <c r="F158">
        <v>234</v>
      </c>
      <c r="G158">
        <f t="shared" si="13"/>
        <v>38</v>
      </c>
      <c r="H158">
        <v>7</v>
      </c>
      <c r="I158">
        <v>31</v>
      </c>
      <c r="K158">
        <v>8</v>
      </c>
      <c r="L158">
        <v>38</v>
      </c>
      <c r="M158">
        <v>234</v>
      </c>
      <c r="N158">
        <f t="shared" si="14"/>
        <v>46</v>
      </c>
    </row>
    <row r="159" spans="1:14" x14ac:dyDescent="0.2">
      <c r="A159" t="s">
        <v>168</v>
      </c>
      <c r="B159" t="s">
        <v>565</v>
      </c>
      <c r="C159">
        <v>5</v>
      </c>
      <c r="D159">
        <v>1</v>
      </c>
      <c r="E159">
        <f t="shared" si="12"/>
        <v>6</v>
      </c>
      <c r="F159">
        <v>252</v>
      </c>
      <c r="G159">
        <f t="shared" si="13"/>
        <v>38</v>
      </c>
      <c r="H159">
        <v>8</v>
      </c>
      <c r="I159">
        <v>30</v>
      </c>
      <c r="K159">
        <v>6</v>
      </c>
      <c r="L159">
        <v>38</v>
      </c>
      <c r="M159">
        <v>252</v>
      </c>
      <c r="N159">
        <f t="shared" si="14"/>
        <v>44</v>
      </c>
    </row>
    <row r="160" spans="1:14" x14ac:dyDescent="0.2">
      <c r="A160" t="s">
        <v>169</v>
      </c>
      <c r="B160" t="s">
        <v>565</v>
      </c>
      <c r="C160">
        <v>5</v>
      </c>
      <c r="D160">
        <v>6</v>
      </c>
      <c r="E160">
        <f t="shared" si="12"/>
        <v>11</v>
      </c>
      <c r="F160">
        <v>244</v>
      </c>
      <c r="G160">
        <f t="shared" si="13"/>
        <v>35</v>
      </c>
      <c r="H160">
        <v>4</v>
      </c>
      <c r="I160">
        <v>31</v>
      </c>
      <c r="K160">
        <v>11</v>
      </c>
      <c r="L160">
        <v>35</v>
      </c>
      <c r="M160">
        <v>244</v>
      </c>
      <c r="N160">
        <f t="shared" si="14"/>
        <v>46</v>
      </c>
    </row>
    <row r="161" spans="1:14" x14ac:dyDescent="0.2">
      <c r="A161" t="s">
        <v>170</v>
      </c>
      <c r="B161" t="s">
        <v>565</v>
      </c>
      <c r="C161">
        <v>5</v>
      </c>
      <c r="D161">
        <v>1</v>
      </c>
      <c r="E161">
        <f t="shared" si="12"/>
        <v>6</v>
      </c>
      <c r="F161">
        <v>252</v>
      </c>
      <c r="G161">
        <f t="shared" si="13"/>
        <v>37</v>
      </c>
      <c r="H161">
        <v>7</v>
      </c>
      <c r="I161">
        <v>30</v>
      </c>
      <c r="K161">
        <v>6</v>
      </c>
      <c r="L161">
        <v>37</v>
      </c>
      <c r="M161">
        <v>252</v>
      </c>
      <c r="N161">
        <f t="shared" si="14"/>
        <v>43</v>
      </c>
    </row>
    <row r="162" spans="1:14" x14ac:dyDescent="0.2">
      <c r="A162" t="s">
        <v>171</v>
      </c>
      <c r="B162" t="s">
        <v>565</v>
      </c>
      <c r="C162">
        <v>5</v>
      </c>
      <c r="D162">
        <v>1</v>
      </c>
      <c r="E162">
        <f t="shared" si="12"/>
        <v>6</v>
      </c>
      <c r="F162">
        <v>255</v>
      </c>
      <c r="G162">
        <f t="shared" si="13"/>
        <v>36</v>
      </c>
      <c r="H162">
        <v>6</v>
      </c>
      <c r="I162">
        <v>30</v>
      </c>
      <c r="K162">
        <v>6</v>
      </c>
      <c r="L162">
        <v>36</v>
      </c>
      <c r="M162">
        <v>255</v>
      </c>
      <c r="N162">
        <f t="shared" si="14"/>
        <v>42</v>
      </c>
    </row>
    <row r="163" spans="1:14" x14ac:dyDescent="0.2">
      <c r="A163" t="s">
        <v>172</v>
      </c>
      <c r="B163" t="s">
        <v>565</v>
      </c>
      <c r="C163">
        <v>5</v>
      </c>
      <c r="D163">
        <v>2</v>
      </c>
      <c r="E163">
        <f t="shared" si="12"/>
        <v>7</v>
      </c>
      <c r="F163">
        <v>246</v>
      </c>
      <c r="G163">
        <f t="shared" si="13"/>
        <v>40</v>
      </c>
      <c r="H163">
        <v>3</v>
      </c>
      <c r="I163">
        <v>37</v>
      </c>
      <c r="K163">
        <v>7</v>
      </c>
      <c r="L163">
        <v>40</v>
      </c>
      <c r="M163">
        <v>246</v>
      </c>
      <c r="N163">
        <f t="shared" si="14"/>
        <v>47</v>
      </c>
    </row>
    <row r="164" spans="1:14" x14ac:dyDescent="0.2">
      <c r="A164" t="s">
        <v>173</v>
      </c>
      <c r="B164" t="s">
        <v>565</v>
      </c>
      <c r="C164">
        <v>4</v>
      </c>
      <c r="D164">
        <v>7</v>
      </c>
      <c r="E164">
        <f t="shared" si="12"/>
        <v>11</v>
      </c>
      <c r="F164">
        <v>250</v>
      </c>
      <c r="G164">
        <f t="shared" si="13"/>
        <v>34</v>
      </c>
      <c r="H164">
        <v>5</v>
      </c>
      <c r="I164">
        <v>29</v>
      </c>
      <c r="K164">
        <v>11</v>
      </c>
      <c r="L164">
        <v>34</v>
      </c>
      <c r="M164">
        <v>250</v>
      </c>
      <c r="N164">
        <f t="shared" si="14"/>
        <v>45</v>
      </c>
    </row>
    <row r="165" spans="1:14" x14ac:dyDescent="0.2">
      <c r="A165" t="s">
        <v>174</v>
      </c>
      <c r="B165" t="s">
        <v>565</v>
      </c>
      <c r="C165">
        <v>5</v>
      </c>
      <c r="D165">
        <v>11</v>
      </c>
      <c r="E165">
        <f t="shared" si="12"/>
        <v>16</v>
      </c>
      <c r="F165">
        <v>240</v>
      </c>
      <c r="G165">
        <f t="shared" si="13"/>
        <v>36</v>
      </c>
      <c r="H165">
        <v>3</v>
      </c>
      <c r="I165">
        <v>33</v>
      </c>
      <c r="K165">
        <v>16</v>
      </c>
      <c r="L165">
        <v>36</v>
      </c>
      <c r="M165">
        <v>240</v>
      </c>
      <c r="N165">
        <f t="shared" si="14"/>
        <v>52</v>
      </c>
    </row>
    <row r="166" spans="1:14" x14ac:dyDescent="0.2">
      <c r="A166" t="s">
        <v>175</v>
      </c>
      <c r="B166" t="s">
        <v>565</v>
      </c>
      <c r="C166">
        <v>4</v>
      </c>
      <c r="D166">
        <v>5</v>
      </c>
      <c r="E166">
        <f t="shared" si="12"/>
        <v>9</v>
      </c>
      <c r="F166">
        <v>253</v>
      </c>
      <c r="G166">
        <f t="shared" si="13"/>
        <v>33</v>
      </c>
      <c r="H166">
        <v>5</v>
      </c>
      <c r="I166">
        <v>28</v>
      </c>
      <c r="K166">
        <v>9</v>
      </c>
      <c r="L166">
        <v>33</v>
      </c>
      <c r="M166">
        <v>253</v>
      </c>
      <c r="N166">
        <f t="shared" si="14"/>
        <v>42</v>
      </c>
    </row>
    <row r="167" spans="1:14" x14ac:dyDescent="0.2">
      <c r="A167" t="s">
        <v>176</v>
      </c>
      <c r="B167" t="s">
        <v>565</v>
      </c>
      <c r="C167">
        <v>6</v>
      </c>
      <c r="D167">
        <v>3</v>
      </c>
      <c r="E167">
        <f t="shared" si="12"/>
        <v>9</v>
      </c>
      <c r="F167">
        <v>248</v>
      </c>
      <c r="G167">
        <f t="shared" si="13"/>
        <v>38</v>
      </c>
      <c r="H167">
        <v>7</v>
      </c>
      <c r="I167">
        <v>31</v>
      </c>
      <c r="K167">
        <v>9</v>
      </c>
      <c r="L167">
        <v>38</v>
      </c>
      <c r="M167">
        <v>248</v>
      </c>
      <c r="N167">
        <f t="shared" si="14"/>
        <v>47</v>
      </c>
    </row>
    <row r="168" spans="1:14" x14ac:dyDescent="0.2">
      <c r="A168" t="s">
        <v>177</v>
      </c>
      <c r="B168" t="s">
        <v>565</v>
      </c>
      <c r="C168">
        <v>5</v>
      </c>
      <c r="D168">
        <v>5</v>
      </c>
      <c r="E168">
        <f t="shared" si="12"/>
        <v>10</v>
      </c>
      <c r="F168">
        <v>241</v>
      </c>
      <c r="G168">
        <f t="shared" si="13"/>
        <v>42</v>
      </c>
      <c r="H168">
        <v>14</v>
      </c>
      <c r="I168">
        <v>28</v>
      </c>
      <c r="K168">
        <v>10</v>
      </c>
      <c r="L168">
        <v>42</v>
      </c>
      <c r="M168">
        <v>241</v>
      </c>
      <c r="N168">
        <f t="shared" si="14"/>
        <v>52</v>
      </c>
    </row>
    <row r="169" spans="1:14" x14ac:dyDescent="0.2">
      <c r="A169" t="s">
        <v>178</v>
      </c>
      <c r="B169" t="s">
        <v>565</v>
      </c>
      <c r="C169">
        <v>6</v>
      </c>
      <c r="D169">
        <v>1</v>
      </c>
      <c r="E169">
        <f t="shared" si="12"/>
        <v>7</v>
      </c>
      <c r="F169">
        <v>247</v>
      </c>
      <c r="G169">
        <f t="shared" si="13"/>
        <v>37</v>
      </c>
      <c r="H169">
        <v>7</v>
      </c>
      <c r="I169">
        <v>30</v>
      </c>
      <c r="K169">
        <v>7</v>
      </c>
      <c r="L169">
        <v>37</v>
      </c>
      <c r="M169">
        <v>247</v>
      </c>
      <c r="N169">
        <f t="shared" si="14"/>
        <v>44</v>
      </c>
    </row>
    <row r="170" spans="1:14" x14ac:dyDescent="0.2">
      <c r="A170" t="s">
        <v>179</v>
      </c>
      <c r="B170" t="s">
        <v>565</v>
      </c>
      <c r="C170">
        <v>6</v>
      </c>
      <c r="D170">
        <v>2</v>
      </c>
      <c r="E170">
        <f t="shared" si="12"/>
        <v>8</v>
      </c>
      <c r="F170">
        <v>251</v>
      </c>
      <c r="G170">
        <f t="shared" si="13"/>
        <v>36</v>
      </c>
      <c r="H170">
        <v>4</v>
      </c>
      <c r="I170">
        <v>32</v>
      </c>
      <c r="K170">
        <v>8</v>
      </c>
      <c r="L170">
        <v>36</v>
      </c>
      <c r="M170">
        <v>251</v>
      </c>
      <c r="N170">
        <f t="shared" si="14"/>
        <v>44</v>
      </c>
    </row>
    <row r="171" spans="1:14" x14ac:dyDescent="0.2">
      <c r="A171" t="s">
        <v>180</v>
      </c>
      <c r="B171" t="s">
        <v>565</v>
      </c>
      <c r="C171">
        <v>7</v>
      </c>
      <c r="D171">
        <v>8</v>
      </c>
      <c r="E171">
        <f t="shared" si="12"/>
        <v>15</v>
      </c>
      <c r="F171">
        <v>247</v>
      </c>
      <c r="G171">
        <f t="shared" si="13"/>
        <v>33</v>
      </c>
      <c r="H171">
        <v>2</v>
      </c>
      <c r="I171">
        <v>31</v>
      </c>
      <c r="K171">
        <v>15</v>
      </c>
      <c r="L171">
        <v>33</v>
      </c>
      <c r="M171">
        <v>247</v>
      </c>
      <c r="N171">
        <f t="shared" si="14"/>
        <v>48</v>
      </c>
    </row>
    <row r="172" spans="1:14" x14ac:dyDescent="0.2">
      <c r="A172" t="s">
        <v>181</v>
      </c>
      <c r="B172" t="s">
        <v>565</v>
      </c>
      <c r="C172">
        <v>5</v>
      </c>
      <c r="D172">
        <v>4</v>
      </c>
      <c r="E172">
        <f t="shared" si="12"/>
        <v>9</v>
      </c>
      <c r="F172">
        <v>249</v>
      </c>
      <c r="G172">
        <f t="shared" si="13"/>
        <v>37</v>
      </c>
      <c r="H172">
        <v>4</v>
      </c>
      <c r="I172">
        <v>33</v>
      </c>
      <c r="K172">
        <v>9</v>
      </c>
      <c r="L172">
        <v>37</v>
      </c>
      <c r="M172">
        <v>249</v>
      </c>
      <c r="N172">
        <f t="shared" si="14"/>
        <v>46</v>
      </c>
    </row>
    <row r="173" spans="1:14" x14ac:dyDescent="0.2">
      <c r="A173" t="s">
        <v>182</v>
      </c>
      <c r="B173" t="s">
        <v>565</v>
      </c>
      <c r="C173">
        <v>5</v>
      </c>
      <c r="D173">
        <v>1</v>
      </c>
      <c r="E173">
        <f t="shared" si="12"/>
        <v>6</v>
      </c>
      <c r="F173">
        <v>251</v>
      </c>
      <c r="G173">
        <f t="shared" si="13"/>
        <v>38</v>
      </c>
      <c r="H173">
        <v>6</v>
      </c>
      <c r="I173">
        <v>32</v>
      </c>
      <c r="K173">
        <v>6</v>
      </c>
      <c r="L173">
        <v>38</v>
      </c>
      <c r="M173">
        <v>251</v>
      </c>
      <c r="N173">
        <f t="shared" si="14"/>
        <v>44</v>
      </c>
    </row>
    <row r="174" spans="1:14" x14ac:dyDescent="0.2">
      <c r="A174" t="s">
        <v>183</v>
      </c>
      <c r="B174" t="s">
        <v>565</v>
      </c>
      <c r="C174">
        <v>7</v>
      </c>
      <c r="D174">
        <v>11</v>
      </c>
      <c r="E174">
        <f t="shared" si="12"/>
        <v>18</v>
      </c>
      <c r="F174">
        <v>236</v>
      </c>
      <c r="G174">
        <f t="shared" si="13"/>
        <v>40</v>
      </c>
      <c r="H174">
        <v>8</v>
      </c>
      <c r="I174">
        <v>32</v>
      </c>
      <c r="K174">
        <v>18</v>
      </c>
      <c r="L174">
        <v>40</v>
      </c>
      <c r="M174">
        <v>236</v>
      </c>
      <c r="N174">
        <f t="shared" si="14"/>
        <v>58</v>
      </c>
    </row>
    <row r="175" spans="1:14" x14ac:dyDescent="0.2">
      <c r="A175" t="s">
        <v>184</v>
      </c>
      <c r="B175" t="s">
        <v>565</v>
      </c>
      <c r="C175">
        <v>5</v>
      </c>
      <c r="D175">
        <v>6</v>
      </c>
      <c r="E175">
        <f t="shared" si="12"/>
        <v>11</v>
      </c>
      <c r="F175">
        <v>249</v>
      </c>
      <c r="G175">
        <f t="shared" si="13"/>
        <v>35</v>
      </c>
      <c r="H175">
        <v>3</v>
      </c>
      <c r="I175">
        <v>32</v>
      </c>
      <c r="K175">
        <v>11</v>
      </c>
      <c r="L175">
        <v>35</v>
      </c>
      <c r="M175">
        <v>249</v>
      </c>
      <c r="N175">
        <f t="shared" si="14"/>
        <v>46</v>
      </c>
    </row>
    <row r="176" spans="1:14" x14ac:dyDescent="0.2">
      <c r="A176" t="s">
        <v>185</v>
      </c>
      <c r="B176" t="s">
        <v>565</v>
      </c>
      <c r="C176">
        <v>11</v>
      </c>
      <c r="D176">
        <v>34</v>
      </c>
      <c r="E176">
        <f t="shared" si="12"/>
        <v>45</v>
      </c>
      <c r="F176">
        <v>213</v>
      </c>
      <c r="G176">
        <f t="shared" si="13"/>
        <v>36</v>
      </c>
      <c r="H176">
        <v>6</v>
      </c>
      <c r="I176">
        <v>30</v>
      </c>
      <c r="K176">
        <v>45</v>
      </c>
      <c r="L176">
        <v>36</v>
      </c>
      <c r="M176">
        <v>213</v>
      </c>
      <c r="N176">
        <f t="shared" si="14"/>
        <v>81</v>
      </c>
    </row>
    <row r="177" spans="1:14" x14ac:dyDescent="0.2">
      <c r="A177" t="s">
        <v>186</v>
      </c>
      <c r="B177" t="s">
        <v>565</v>
      </c>
      <c r="C177">
        <v>4</v>
      </c>
      <c r="D177">
        <v>6</v>
      </c>
      <c r="E177">
        <f t="shared" si="12"/>
        <v>10</v>
      </c>
      <c r="F177">
        <v>247</v>
      </c>
      <c r="G177">
        <f t="shared" si="13"/>
        <v>38</v>
      </c>
      <c r="H177">
        <v>6</v>
      </c>
      <c r="I177">
        <v>32</v>
      </c>
      <c r="K177">
        <v>10</v>
      </c>
      <c r="L177">
        <v>38</v>
      </c>
      <c r="M177">
        <v>247</v>
      </c>
      <c r="N177">
        <f t="shared" si="14"/>
        <v>48</v>
      </c>
    </row>
    <row r="178" spans="1:14" x14ac:dyDescent="0.2">
      <c r="A178" t="s">
        <v>187</v>
      </c>
      <c r="B178" t="s">
        <v>565</v>
      </c>
      <c r="C178">
        <v>4</v>
      </c>
      <c r="D178">
        <v>4</v>
      </c>
      <c r="E178">
        <f t="shared" si="12"/>
        <v>8</v>
      </c>
      <c r="F178">
        <v>250</v>
      </c>
      <c r="G178">
        <f t="shared" si="13"/>
        <v>38</v>
      </c>
      <c r="H178">
        <v>6</v>
      </c>
      <c r="I178">
        <v>32</v>
      </c>
      <c r="K178">
        <v>8</v>
      </c>
      <c r="L178">
        <v>38</v>
      </c>
      <c r="M178">
        <v>250</v>
      </c>
      <c r="N178">
        <f t="shared" si="14"/>
        <v>46</v>
      </c>
    </row>
    <row r="179" spans="1:14" x14ac:dyDescent="0.2">
      <c r="A179" t="s">
        <v>188</v>
      </c>
      <c r="B179" t="s">
        <v>565</v>
      </c>
      <c r="C179">
        <v>4</v>
      </c>
      <c r="D179">
        <v>5</v>
      </c>
      <c r="E179">
        <f t="shared" si="12"/>
        <v>9</v>
      </c>
      <c r="F179">
        <v>249</v>
      </c>
      <c r="G179">
        <f t="shared" si="13"/>
        <v>38</v>
      </c>
      <c r="H179">
        <v>6</v>
      </c>
      <c r="I179">
        <v>32</v>
      </c>
      <c r="K179">
        <v>9</v>
      </c>
      <c r="L179">
        <v>38</v>
      </c>
      <c r="M179">
        <v>249</v>
      </c>
      <c r="N179">
        <f t="shared" si="14"/>
        <v>47</v>
      </c>
    </row>
    <row r="180" spans="1:14" x14ac:dyDescent="0.2">
      <c r="A180" t="s">
        <v>189</v>
      </c>
      <c r="B180" t="s">
        <v>565</v>
      </c>
      <c r="C180">
        <v>6</v>
      </c>
      <c r="D180">
        <v>12</v>
      </c>
      <c r="E180">
        <f t="shared" si="12"/>
        <v>18</v>
      </c>
      <c r="F180">
        <v>241</v>
      </c>
      <c r="G180">
        <f t="shared" si="13"/>
        <v>38</v>
      </c>
      <c r="H180">
        <v>6</v>
      </c>
      <c r="I180">
        <v>32</v>
      </c>
      <c r="K180">
        <v>18</v>
      </c>
      <c r="L180">
        <v>38</v>
      </c>
      <c r="M180">
        <v>241</v>
      </c>
      <c r="N180">
        <f t="shared" si="14"/>
        <v>56</v>
      </c>
    </row>
    <row r="181" spans="1:14" x14ac:dyDescent="0.2">
      <c r="A181" t="s">
        <v>190</v>
      </c>
      <c r="B181" t="s">
        <v>565</v>
      </c>
      <c r="C181">
        <v>6</v>
      </c>
      <c r="D181">
        <v>10</v>
      </c>
      <c r="E181">
        <f t="shared" si="12"/>
        <v>16</v>
      </c>
      <c r="F181">
        <v>226</v>
      </c>
      <c r="G181">
        <f t="shared" si="13"/>
        <v>53</v>
      </c>
      <c r="H181">
        <v>17</v>
      </c>
      <c r="I181">
        <v>36</v>
      </c>
      <c r="K181">
        <v>16</v>
      </c>
      <c r="L181">
        <v>53</v>
      </c>
      <c r="M181">
        <v>226</v>
      </c>
      <c r="N181">
        <f t="shared" si="14"/>
        <v>69</v>
      </c>
    </row>
    <row r="182" spans="1:14" x14ac:dyDescent="0.2">
      <c r="A182" t="s">
        <v>191</v>
      </c>
      <c r="B182" t="s">
        <v>565</v>
      </c>
      <c r="C182">
        <v>4</v>
      </c>
      <c r="D182">
        <v>6</v>
      </c>
      <c r="E182">
        <f t="shared" si="12"/>
        <v>10</v>
      </c>
      <c r="F182">
        <v>233</v>
      </c>
      <c r="G182">
        <f t="shared" si="13"/>
        <v>51</v>
      </c>
      <c r="H182">
        <v>13</v>
      </c>
      <c r="I182">
        <v>38</v>
      </c>
      <c r="K182">
        <v>10</v>
      </c>
      <c r="L182">
        <v>51</v>
      </c>
      <c r="M182">
        <v>233</v>
      </c>
      <c r="N182">
        <f t="shared" si="14"/>
        <v>61</v>
      </c>
    </row>
    <row r="183" spans="1:14" x14ac:dyDescent="0.2">
      <c r="A183" t="s">
        <v>192</v>
      </c>
      <c r="B183" t="s">
        <v>565</v>
      </c>
      <c r="C183">
        <v>4</v>
      </c>
      <c r="D183">
        <v>11</v>
      </c>
      <c r="E183">
        <f t="shared" si="12"/>
        <v>15</v>
      </c>
      <c r="F183">
        <v>227</v>
      </c>
      <c r="G183">
        <f t="shared" si="13"/>
        <v>53</v>
      </c>
      <c r="H183">
        <v>16</v>
      </c>
      <c r="I183">
        <v>37</v>
      </c>
      <c r="K183">
        <v>15</v>
      </c>
      <c r="L183">
        <v>53</v>
      </c>
      <c r="M183">
        <v>227</v>
      </c>
      <c r="N183">
        <f t="shared" si="14"/>
        <v>68</v>
      </c>
    </row>
    <row r="184" spans="1:14" x14ac:dyDescent="0.2">
      <c r="A184" t="s">
        <v>193</v>
      </c>
      <c r="B184" t="s">
        <v>565</v>
      </c>
      <c r="C184">
        <v>5</v>
      </c>
      <c r="D184">
        <v>5</v>
      </c>
      <c r="E184">
        <f t="shared" si="12"/>
        <v>10</v>
      </c>
      <c r="F184">
        <v>237</v>
      </c>
      <c r="G184">
        <f t="shared" si="13"/>
        <v>48</v>
      </c>
      <c r="H184">
        <v>10</v>
      </c>
      <c r="I184">
        <v>38</v>
      </c>
      <c r="K184">
        <v>10</v>
      </c>
      <c r="L184">
        <v>48</v>
      </c>
      <c r="M184">
        <v>237</v>
      </c>
      <c r="N184">
        <f t="shared" si="14"/>
        <v>58</v>
      </c>
    </row>
    <row r="185" spans="1:14" x14ac:dyDescent="0.2">
      <c r="A185" t="s">
        <v>194</v>
      </c>
      <c r="B185" t="s">
        <v>565</v>
      </c>
      <c r="C185">
        <v>5</v>
      </c>
      <c r="D185">
        <v>7</v>
      </c>
      <c r="E185">
        <f t="shared" si="12"/>
        <v>12</v>
      </c>
      <c r="F185">
        <v>223</v>
      </c>
      <c r="G185">
        <f t="shared" si="13"/>
        <v>62</v>
      </c>
      <c r="H185">
        <v>26</v>
      </c>
      <c r="I185">
        <v>36</v>
      </c>
      <c r="K185">
        <v>12</v>
      </c>
      <c r="L185">
        <v>62</v>
      </c>
      <c r="M185">
        <v>223</v>
      </c>
      <c r="N185">
        <f t="shared" si="14"/>
        <v>74</v>
      </c>
    </row>
    <row r="186" spans="1:14" x14ac:dyDescent="0.2">
      <c r="A186" t="s">
        <v>195</v>
      </c>
      <c r="B186" t="s">
        <v>565</v>
      </c>
      <c r="C186">
        <v>6</v>
      </c>
      <c r="D186">
        <v>27</v>
      </c>
      <c r="E186">
        <f t="shared" si="12"/>
        <v>33</v>
      </c>
      <c r="F186">
        <v>227</v>
      </c>
      <c r="G186">
        <f t="shared" si="13"/>
        <v>37</v>
      </c>
      <c r="H186">
        <v>5</v>
      </c>
      <c r="I186">
        <v>32</v>
      </c>
      <c r="K186">
        <v>33</v>
      </c>
      <c r="L186">
        <v>37</v>
      </c>
      <c r="M186">
        <v>227</v>
      </c>
      <c r="N186">
        <f t="shared" si="14"/>
        <v>70</v>
      </c>
    </row>
    <row r="187" spans="1:14" x14ac:dyDescent="0.2">
      <c r="A187" t="s">
        <v>196</v>
      </c>
      <c r="B187" t="s">
        <v>565</v>
      </c>
      <c r="C187">
        <v>5</v>
      </c>
      <c r="D187">
        <v>4</v>
      </c>
      <c r="E187">
        <f t="shared" si="12"/>
        <v>9</v>
      </c>
      <c r="F187">
        <v>238</v>
      </c>
      <c r="G187">
        <f t="shared" si="13"/>
        <v>47</v>
      </c>
      <c r="H187">
        <v>11</v>
      </c>
      <c r="I187">
        <v>36</v>
      </c>
      <c r="K187">
        <v>9</v>
      </c>
      <c r="L187">
        <v>47</v>
      </c>
      <c r="M187">
        <v>238</v>
      </c>
      <c r="N187">
        <f t="shared" si="14"/>
        <v>56</v>
      </c>
    </row>
  </sheetData>
  <mergeCells count="1">
    <mergeCell ref="AW1:AW23"/>
  </mergeCells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3C3A-AED1-5942-9866-65467D1FC967}">
  <dimension ref="A1:AK104"/>
  <sheetViews>
    <sheetView topLeftCell="S15" zoomScale="81" zoomScaleNormal="81" workbookViewId="0">
      <selection activeCell="X51" sqref="X51"/>
    </sheetView>
  </sheetViews>
  <sheetFormatPr baseColWidth="10" defaultRowHeight="16" x14ac:dyDescent="0.2"/>
  <cols>
    <col min="1" max="1" width="21" customWidth="1"/>
    <col min="7" max="7" width="13.33203125" customWidth="1"/>
    <col min="15" max="15" width="12" customWidth="1"/>
    <col min="21" max="21" width="29.5" customWidth="1"/>
  </cols>
  <sheetData>
    <row r="1" spans="1:32" ht="51" x14ac:dyDescent="0.2">
      <c r="A1" t="s">
        <v>611</v>
      </c>
      <c r="B1" t="s">
        <v>197</v>
      </c>
      <c r="C1" s="4" t="s">
        <v>625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626</v>
      </c>
      <c r="J1" s="4" t="s">
        <v>562</v>
      </c>
      <c r="K1" s="4" t="s">
        <v>907</v>
      </c>
      <c r="L1" s="76"/>
      <c r="M1" s="4" t="s">
        <v>562</v>
      </c>
      <c r="N1" t="s">
        <v>197</v>
      </c>
      <c r="O1" s="4" t="s">
        <v>625</v>
      </c>
      <c r="P1" s="4" t="s">
        <v>626</v>
      </c>
      <c r="Q1" s="4" t="s">
        <v>197</v>
      </c>
      <c r="R1" s="4" t="s">
        <v>826</v>
      </c>
      <c r="S1" s="4" t="s">
        <v>827</v>
      </c>
      <c r="Z1" s="51" t="s">
        <v>682</v>
      </c>
    </row>
    <row r="2" spans="1:32" x14ac:dyDescent="0.2">
      <c r="A2" t="s">
        <v>5</v>
      </c>
      <c r="B2" t="s">
        <v>220</v>
      </c>
      <c r="C2">
        <f>SUM(D2:E2)</f>
        <v>15</v>
      </c>
      <c r="D2">
        <v>9</v>
      </c>
      <c r="E2">
        <v>6</v>
      </c>
      <c r="F2">
        <v>230</v>
      </c>
      <c r="G2">
        <v>3</v>
      </c>
      <c r="H2">
        <v>46</v>
      </c>
      <c r="I2">
        <f>SUM(G2:H2)</f>
        <v>49</v>
      </c>
      <c r="J2">
        <f>SUM(D2:H2)</f>
        <v>294</v>
      </c>
      <c r="K2">
        <f>SUM(C2+I2)</f>
        <v>64</v>
      </c>
      <c r="L2" s="76"/>
      <c r="M2">
        <f>J2</f>
        <v>294</v>
      </c>
      <c r="N2" t="s">
        <v>220</v>
      </c>
      <c r="O2">
        <v>15</v>
      </c>
      <c r="P2">
        <v>49</v>
      </c>
      <c r="Q2" t="s">
        <v>220</v>
      </c>
      <c r="R2" s="154">
        <f>O2/M2</f>
        <v>5.1020408163265307E-2</v>
      </c>
      <c r="S2" s="154">
        <f>P2/M2</f>
        <v>0.16666666666666666</v>
      </c>
      <c r="Z2" t="s">
        <v>797</v>
      </c>
    </row>
    <row r="3" spans="1:32" x14ac:dyDescent="0.2">
      <c r="A3" t="s">
        <v>6</v>
      </c>
      <c r="B3" t="s">
        <v>220</v>
      </c>
      <c r="C3">
        <f t="shared" ref="C3:C67" si="0">SUM(D3:E3)</f>
        <v>14</v>
      </c>
      <c r="D3">
        <v>6</v>
      </c>
      <c r="E3">
        <v>8</v>
      </c>
      <c r="F3">
        <v>233</v>
      </c>
      <c r="G3">
        <v>2</v>
      </c>
      <c r="H3">
        <v>46</v>
      </c>
      <c r="I3">
        <f t="shared" ref="I3:I67" si="1">SUM(G3:H3)</f>
        <v>48</v>
      </c>
      <c r="J3">
        <f t="shared" ref="J3:J10" si="2">SUM(D3:H3)</f>
        <v>295</v>
      </c>
      <c r="K3">
        <f t="shared" ref="K3:K66" si="3">SUM(C3+I3)</f>
        <v>62</v>
      </c>
      <c r="L3" s="76"/>
      <c r="M3">
        <f t="shared" ref="M3:M10" si="4">J3</f>
        <v>295</v>
      </c>
      <c r="N3" t="s">
        <v>220</v>
      </c>
      <c r="O3">
        <v>14</v>
      </c>
      <c r="P3">
        <v>48</v>
      </c>
      <c r="Q3" t="s">
        <v>220</v>
      </c>
      <c r="R3" s="154">
        <f t="shared" ref="R3:R61" si="5">O3/M3</f>
        <v>4.7457627118644069E-2</v>
      </c>
      <c r="S3" s="154">
        <f t="shared" ref="S3:S61" si="6">P3/M3</f>
        <v>0.16271186440677965</v>
      </c>
      <c r="Z3" t="s">
        <v>798</v>
      </c>
    </row>
    <row r="4" spans="1:32" x14ac:dyDescent="0.2">
      <c r="A4" t="s">
        <v>7</v>
      </c>
      <c r="B4" t="s">
        <v>220</v>
      </c>
      <c r="C4">
        <f t="shared" si="0"/>
        <v>26</v>
      </c>
      <c r="D4">
        <v>21</v>
      </c>
      <c r="E4">
        <v>5</v>
      </c>
      <c r="F4">
        <v>215</v>
      </c>
      <c r="G4">
        <v>3</v>
      </c>
      <c r="H4">
        <v>52</v>
      </c>
      <c r="I4">
        <f t="shared" si="1"/>
        <v>55</v>
      </c>
      <c r="J4">
        <f t="shared" si="2"/>
        <v>296</v>
      </c>
      <c r="K4">
        <f t="shared" si="3"/>
        <v>81</v>
      </c>
      <c r="L4" s="76"/>
      <c r="M4">
        <f t="shared" si="4"/>
        <v>296</v>
      </c>
      <c r="N4" t="s">
        <v>220</v>
      </c>
      <c r="O4">
        <v>26</v>
      </c>
      <c r="P4">
        <v>55</v>
      </c>
      <c r="Q4" t="s">
        <v>220</v>
      </c>
      <c r="R4" s="154">
        <f t="shared" si="5"/>
        <v>8.7837837837837843E-2</v>
      </c>
      <c r="S4" s="154">
        <f t="shared" si="6"/>
        <v>0.1858108108108108</v>
      </c>
    </row>
    <row r="5" spans="1:32" x14ac:dyDescent="0.2">
      <c r="A5" t="s">
        <v>8</v>
      </c>
      <c r="B5" t="s">
        <v>220</v>
      </c>
      <c r="C5">
        <f t="shared" si="0"/>
        <v>11</v>
      </c>
      <c r="D5">
        <v>5</v>
      </c>
      <c r="E5">
        <v>6</v>
      </c>
      <c r="F5">
        <v>249</v>
      </c>
      <c r="G5">
        <v>2</v>
      </c>
      <c r="H5">
        <v>34</v>
      </c>
      <c r="I5">
        <f t="shared" si="1"/>
        <v>36</v>
      </c>
      <c r="J5">
        <f t="shared" si="2"/>
        <v>296</v>
      </c>
      <c r="K5">
        <f t="shared" si="3"/>
        <v>47</v>
      </c>
      <c r="L5" s="76"/>
      <c r="M5">
        <f t="shared" si="4"/>
        <v>296</v>
      </c>
      <c r="N5" t="s">
        <v>220</v>
      </c>
      <c r="O5">
        <v>28</v>
      </c>
      <c r="P5">
        <v>49</v>
      </c>
      <c r="Q5" t="s">
        <v>220</v>
      </c>
      <c r="R5" s="154">
        <f t="shared" si="5"/>
        <v>9.45945945945946E-2</v>
      </c>
      <c r="S5" s="154">
        <f t="shared" si="6"/>
        <v>0.16554054054054054</v>
      </c>
      <c r="Z5" s="51" t="s">
        <v>799</v>
      </c>
    </row>
    <row r="6" spans="1:32" x14ac:dyDescent="0.2">
      <c r="A6" t="s">
        <v>9</v>
      </c>
      <c r="B6" t="s">
        <v>220</v>
      </c>
      <c r="C6">
        <f t="shared" si="0"/>
        <v>28</v>
      </c>
      <c r="D6">
        <v>16</v>
      </c>
      <c r="E6">
        <v>12</v>
      </c>
      <c r="F6">
        <v>219</v>
      </c>
      <c r="G6">
        <v>14</v>
      </c>
      <c r="H6">
        <v>35</v>
      </c>
      <c r="I6">
        <f t="shared" si="1"/>
        <v>49</v>
      </c>
      <c r="J6">
        <f t="shared" si="2"/>
        <v>296</v>
      </c>
      <c r="K6">
        <f t="shared" si="3"/>
        <v>77</v>
      </c>
      <c r="L6" s="76"/>
      <c r="M6">
        <f t="shared" si="4"/>
        <v>296</v>
      </c>
      <c r="N6" t="s">
        <v>220</v>
      </c>
      <c r="O6">
        <v>13</v>
      </c>
      <c r="P6">
        <v>69</v>
      </c>
      <c r="Q6" t="s">
        <v>220</v>
      </c>
      <c r="R6" s="154">
        <f t="shared" si="5"/>
        <v>4.3918918918918921E-2</v>
      </c>
      <c r="S6" s="154">
        <f t="shared" si="6"/>
        <v>0.23310810810810811</v>
      </c>
      <c r="Z6" t="s">
        <v>900</v>
      </c>
    </row>
    <row r="7" spans="1:32" x14ac:dyDescent="0.2">
      <c r="A7" t="s">
        <v>10</v>
      </c>
      <c r="B7" t="s">
        <v>220</v>
      </c>
      <c r="C7">
        <f t="shared" si="0"/>
        <v>13</v>
      </c>
      <c r="D7">
        <v>8</v>
      </c>
      <c r="E7">
        <v>5</v>
      </c>
      <c r="F7">
        <v>216</v>
      </c>
      <c r="G7">
        <v>12</v>
      </c>
      <c r="H7">
        <v>57</v>
      </c>
      <c r="I7">
        <f t="shared" si="1"/>
        <v>69</v>
      </c>
      <c r="J7">
        <f t="shared" si="2"/>
        <v>298</v>
      </c>
      <c r="K7">
        <f t="shared" si="3"/>
        <v>82</v>
      </c>
      <c r="L7" s="76"/>
      <c r="M7">
        <f t="shared" si="4"/>
        <v>298</v>
      </c>
      <c r="N7" t="s">
        <v>220</v>
      </c>
      <c r="O7">
        <v>24</v>
      </c>
      <c r="P7">
        <v>34</v>
      </c>
      <c r="Q7" t="s">
        <v>220</v>
      </c>
      <c r="R7" s="154">
        <f t="shared" si="5"/>
        <v>8.0536912751677847E-2</v>
      </c>
      <c r="S7" s="154">
        <f t="shared" si="6"/>
        <v>0.11409395973154363</v>
      </c>
      <c r="Z7" t="s">
        <v>901</v>
      </c>
    </row>
    <row r="8" spans="1:32" x14ac:dyDescent="0.2">
      <c r="A8" t="s">
        <v>11</v>
      </c>
      <c r="B8" t="s">
        <v>220</v>
      </c>
      <c r="C8">
        <f t="shared" si="0"/>
        <v>24</v>
      </c>
      <c r="D8">
        <v>17</v>
      </c>
      <c r="E8">
        <v>7</v>
      </c>
      <c r="F8">
        <v>237</v>
      </c>
      <c r="G8">
        <v>2</v>
      </c>
      <c r="H8">
        <v>32</v>
      </c>
      <c r="I8">
        <f t="shared" si="1"/>
        <v>34</v>
      </c>
      <c r="J8">
        <f t="shared" si="2"/>
        <v>295</v>
      </c>
      <c r="K8">
        <f t="shared" si="3"/>
        <v>58</v>
      </c>
      <c r="L8" s="76"/>
      <c r="M8">
        <f t="shared" si="4"/>
        <v>295</v>
      </c>
      <c r="N8" t="s">
        <v>220</v>
      </c>
      <c r="O8">
        <v>29</v>
      </c>
      <c r="P8">
        <v>31</v>
      </c>
      <c r="Q8" t="s">
        <v>220</v>
      </c>
      <c r="R8" s="154">
        <f t="shared" si="5"/>
        <v>9.8305084745762716E-2</v>
      </c>
      <c r="S8" s="154">
        <f t="shared" si="6"/>
        <v>0.10508474576271186</v>
      </c>
      <c r="Z8" s="68" t="s">
        <v>904</v>
      </c>
      <c r="AA8" s="68"/>
      <c r="AB8" s="68"/>
      <c r="AC8" s="68"/>
      <c r="AD8" s="68"/>
      <c r="AE8" s="68"/>
      <c r="AF8" s="68"/>
    </row>
    <row r="9" spans="1:32" x14ac:dyDescent="0.2">
      <c r="A9" t="s">
        <v>12</v>
      </c>
      <c r="B9" t="s">
        <v>220</v>
      </c>
      <c r="C9">
        <v>11</v>
      </c>
      <c r="D9">
        <v>5</v>
      </c>
      <c r="E9">
        <v>6</v>
      </c>
      <c r="F9">
        <v>119</v>
      </c>
      <c r="G9">
        <v>116</v>
      </c>
      <c r="H9">
        <v>15</v>
      </c>
      <c r="I9">
        <v>131</v>
      </c>
      <c r="J9">
        <f t="shared" si="2"/>
        <v>261</v>
      </c>
      <c r="K9">
        <f t="shared" si="3"/>
        <v>142</v>
      </c>
      <c r="L9" s="76"/>
      <c r="M9">
        <v>261</v>
      </c>
      <c r="N9" t="s">
        <v>220</v>
      </c>
      <c r="O9">
        <v>11</v>
      </c>
      <c r="P9">
        <v>131</v>
      </c>
      <c r="Q9" t="s">
        <v>220</v>
      </c>
      <c r="R9" s="154">
        <f>O9/M9</f>
        <v>4.2145593869731802E-2</v>
      </c>
      <c r="S9" s="154">
        <f>P9/M9</f>
        <v>0.50191570881226055</v>
      </c>
    </row>
    <row r="10" spans="1:32" ht="17" thickBot="1" x14ac:dyDescent="0.25">
      <c r="A10" t="s">
        <v>13</v>
      </c>
      <c r="B10" t="s">
        <v>220</v>
      </c>
      <c r="C10">
        <f t="shared" si="0"/>
        <v>29</v>
      </c>
      <c r="D10">
        <v>16</v>
      </c>
      <c r="E10">
        <v>13</v>
      </c>
      <c r="F10">
        <v>235</v>
      </c>
      <c r="G10">
        <v>1</v>
      </c>
      <c r="H10">
        <v>30</v>
      </c>
      <c r="I10">
        <f t="shared" si="1"/>
        <v>31</v>
      </c>
      <c r="J10">
        <f t="shared" si="2"/>
        <v>295</v>
      </c>
      <c r="K10">
        <f t="shared" si="3"/>
        <v>60</v>
      </c>
      <c r="L10" s="76"/>
      <c r="M10">
        <f t="shared" si="4"/>
        <v>295</v>
      </c>
      <c r="N10" t="s">
        <v>220</v>
      </c>
      <c r="O10">
        <v>18</v>
      </c>
      <c r="P10">
        <v>40</v>
      </c>
      <c r="Q10" t="s">
        <v>220</v>
      </c>
      <c r="R10" s="154">
        <f t="shared" si="5"/>
        <v>6.1016949152542375E-2</v>
      </c>
      <c r="S10" s="154">
        <f t="shared" si="6"/>
        <v>0.13559322033898305</v>
      </c>
      <c r="U10" t="s">
        <v>760</v>
      </c>
      <c r="V10" t="str">
        <f>IF(COUNTIF(V12:W17,V12)=COUNT(V12:W17),"balanced","unbalanced")</f>
        <v>balanced</v>
      </c>
      <c r="Z10" t="s">
        <v>209</v>
      </c>
      <c r="AD10" s="74" t="s">
        <v>715</v>
      </c>
      <c r="AE10" s="74">
        <v>0.05</v>
      </c>
    </row>
    <row r="11" spans="1:32" ht="17" thickTop="1" x14ac:dyDescent="0.2">
      <c r="A11" t="s">
        <v>14</v>
      </c>
      <c r="B11" t="s">
        <v>220</v>
      </c>
      <c r="C11">
        <f t="shared" si="0"/>
        <v>18</v>
      </c>
      <c r="D11">
        <v>11</v>
      </c>
      <c r="E11">
        <v>7</v>
      </c>
      <c r="F11">
        <v>236</v>
      </c>
      <c r="G11">
        <v>3</v>
      </c>
      <c r="H11">
        <v>37</v>
      </c>
      <c r="I11">
        <f t="shared" si="1"/>
        <v>40</v>
      </c>
      <c r="J11">
        <f t="shared" ref="J11:J67" si="7">SUM(D11:H11)</f>
        <v>294</v>
      </c>
      <c r="K11">
        <f t="shared" si="3"/>
        <v>58</v>
      </c>
      <c r="L11" s="76"/>
      <c r="M11">
        <f>J12</f>
        <v>282</v>
      </c>
      <c r="N11" t="s">
        <v>220</v>
      </c>
      <c r="O11">
        <v>24</v>
      </c>
      <c r="P11">
        <v>32</v>
      </c>
      <c r="Q11" t="s">
        <v>220</v>
      </c>
      <c r="R11" s="154">
        <f t="shared" si="5"/>
        <v>8.5106382978723402E-2</v>
      </c>
      <c r="S11" s="154">
        <f t="shared" si="6"/>
        <v>0.11347517730496454</v>
      </c>
      <c r="V11" s="74" t="str">
        <f>O1</f>
        <v>loss of any dubius alleles</v>
      </c>
      <c r="W11" s="74" t="str">
        <f>P1</f>
        <v>loss of any porrifolius alleles</v>
      </c>
      <c r="Z11" s="71"/>
      <c r="AA11" s="71" t="s">
        <v>211</v>
      </c>
      <c r="AB11" s="71" t="s">
        <v>212</v>
      </c>
      <c r="AC11" s="71" t="s">
        <v>213</v>
      </c>
      <c r="AD11" s="71" t="s">
        <v>214</v>
      </c>
      <c r="AE11" s="71" t="s">
        <v>764</v>
      </c>
      <c r="AF11" s="71" t="s">
        <v>765</v>
      </c>
    </row>
    <row r="12" spans="1:32" x14ac:dyDescent="0.2">
      <c r="A12" t="s">
        <v>15</v>
      </c>
      <c r="B12" t="s">
        <v>220</v>
      </c>
      <c r="C12">
        <f t="shared" si="0"/>
        <v>17</v>
      </c>
      <c r="D12">
        <v>12</v>
      </c>
      <c r="E12">
        <v>5</v>
      </c>
      <c r="F12">
        <v>222</v>
      </c>
      <c r="G12">
        <v>13</v>
      </c>
      <c r="H12">
        <v>30</v>
      </c>
      <c r="I12">
        <f t="shared" si="1"/>
        <v>43</v>
      </c>
      <c r="J12">
        <f t="shared" si="7"/>
        <v>282</v>
      </c>
      <c r="K12">
        <f t="shared" si="3"/>
        <v>60</v>
      </c>
      <c r="L12" s="76"/>
      <c r="M12">
        <f>J13</f>
        <v>296</v>
      </c>
      <c r="N12" t="s">
        <v>214</v>
      </c>
      <c r="O12">
        <v>18</v>
      </c>
      <c r="P12">
        <v>74</v>
      </c>
      <c r="Q12" t="s">
        <v>214</v>
      </c>
      <c r="R12" s="154">
        <f t="shared" si="5"/>
        <v>6.0810810810810814E-2</v>
      </c>
      <c r="S12" s="154">
        <f t="shared" si="6"/>
        <v>0.25</v>
      </c>
      <c r="U12" t="str">
        <f>N2</f>
        <v>E</v>
      </c>
      <c r="V12" s="85">
        <f>COUNT(O2:O11)</f>
        <v>10</v>
      </c>
      <c r="W12" s="86">
        <f>COUNT(P2:P11)</f>
        <v>10</v>
      </c>
      <c r="X12">
        <f>COUNT(O2:P11)</f>
        <v>20</v>
      </c>
      <c r="Z12" t="s">
        <v>766</v>
      </c>
      <c r="AA12">
        <f>DEVSQ(X22:X27)*X12</f>
        <v>1922.3666666666668</v>
      </c>
      <c r="AB12">
        <f>COUNT(X22:X27)-1</f>
        <v>5</v>
      </c>
      <c r="AC12">
        <f>AA12/AB12</f>
        <v>384.47333333333336</v>
      </c>
      <c r="AD12">
        <f>AC12/AC15</f>
        <v>2.3382241643391306</v>
      </c>
      <c r="AE12" s="28">
        <f>_xlfn.F.DIST.RT(AD12,AB12,AB15)</f>
        <v>4.6595066756955961E-2</v>
      </c>
      <c r="AF12">
        <f>AA12/(AA12+AA15)</f>
        <v>9.7677427877979034E-2</v>
      </c>
    </row>
    <row r="13" spans="1:32" x14ac:dyDescent="0.2">
      <c r="A13" t="s">
        <v>16</v>
      </c>
      <c r="B13" t="s">
        <v>220</v>
      </c>
      <c r="C13">
        <f t="shared" si="0"/>
        <v>22</v>
      </c>
      <c r="D13">
        <v>11</v>
      </c>
      <c r="E13">
        <v>11</v>
      </c>
      <c r="F13">
        <v>242</v>
      </c>
      <c r="G13">
        <v>2</v>
      </c>
      <c r="H13">
        <v>30</v>
      </c>
      <c r="I13">
        <f t="shared" si="1"/>
        <v>32</v>
      </c>
      <c r="J13">
        <f t="shared" si="7"/>
        <v>296</v>
      </c>
      <c r="K13">
        <f t="shared" si="3"/>
        <v>54</v>
      </c>
      <c r="L13" s="76"/>
      <c r="M13">
        <f>J14</f>
        <v>296</v>
      </c>
      <c r="N13" t="s">
        <v>214</v>
      </c>
      <c r="O13">
        <v>16</v>
      </c>
      <c r="P13">
        <v>40</v>
      </c>
      <c r="Q13" t="s">
        <v>214</v>
      </c>
      <c r="R13" s="154">
        <f t="shared" si="5"/>
        <v>5.4054054054054057E-2</v>
      </c>
      <c r="S13" s="154">
        <f t="shared" si="6"/>
        <v>0.13513513513513514</v>
      </c>
      <c r="U13" t="str">
        <f>N12</f>
        <v>F</v>
      </c>
      <c r="V13" s="87">
        <f>COUNT(O12:O21)</f>
        <v>10</v>
      </c>
      <c r="W13" s="88">
        <f>COUNT(P12:P21)</f>
        <v>10</v>
      </c>
      <c r="X13">
        <f>COUNT(O12:P21)</f>
        <v>20</v>
      </c>
      <c r="Z13" t="s">
        <v>767</v>
      </c>
      <c r="AA13">
        <f>DEVSQ(V28:W28)*V18</f>
        <v>19304.033333333329</v>
      </c>
      <c r="AB13">
        <f>COUNT(V28:W28)-1</f>
        <v>1</v>
      </c>
      <c r="AC13">
        <f>AA13/AB13</f>
        <v>19304.033333333329</v>
      </c>
      <c r="AD13">
        <f>AC13/AC15</f>
        <v>117.39996846562755</v>
      </c>
      <c r="AE13" s="28">
        <f>_xlfn.F.DIST.RT(AD13,AB13,AB15)</f>
        <v>5.8570667276260053E-19</v>
      </c>
      <c r="AF13">
        <f>AA13/(AA13+AA15)</f>
        <v>0.52085175195368538</v>
      </c>
    </row>
    <row r="14" spans="1:32" x14ac:dyDescent="0.2">
      <c r="A14" t="s">
        <v>17</v>
      </c>
      <c r="B14" t="s">
        <v>220</v>
      </c>
      <c r="C14">
        <f t="shared" si="0"/>
        <v>24</v>
      </c>
      <c r="D14">
        <v>16</v>
      </c>
      <c r="E14">
        <v>8</v>
      </c>
      <c r="F14">
        <v>240</v>
      </c>
      <c r="G14">
        <v>0</v>
      </c>
      <c r="H14">
        <v>32</v>
      </c>
      <c r="I14">
        <f t="shared" si="1"/>
        <v>32</v>
      </c>
      <c r="J14">
        <f t="shared" si="7"/>
        <v>296</v>
      </c>
      <c r="K14">
        <f t="shared" si="3"/>
        <v>56</v>
      </c>
      <c r="L14" s="76"/>
      <c r="M14">
        <f t="shared" ref="M14:M24" si="8">J17</f>
        <v>293</v>
      </c>
      <c r="N14" t="s">
        <v>214</v>
      </c>
      <c r="O14">
        <v>32</v>
      </c>
      <c r="P14">
        <v>64</v>
      </c>
      <c r="Q14" t="s">
        <v>214</v>
      </c>
      <c r="R14" s="154">
        <f t="shared" si="5"/>
        <v>0.10921501706484642</v>
      </c>
      <c r="S14" s="154">
        <f t="shared" si="6"/>
        <v>0.21843003412969283</v>
      </c>
      <c r="U14" t="str">
        <f>N22</f>
        <v>G</v>
      </c>
      <c r="V14" s="87">
        <f>COUNT(O22:O31)</f>
        <v>10</v>
      </c>
      <c r="W14" s="88">
        <f>COUNT(P22:P31)</f>
        <v>10</v>
      </c>
      <c r="X14">
        <f>COUNT(O22:P31)</f>
        <v>20</v>
      </c>
      <c r="Z14" t="s">
        <v>768</v>
      </c>
      <c r="AA14">
        <f>AA16-AA12-AA13-AA15</f>
        <v>1469.0666666666766</v>
      </c>
      <c r="AB14">
        <f>AB13*AB12</f>
        <v>5</v>
      </c>
      <c r="AC14">
        <f>AA14/AB14</f>
        <v>293.81333333333532</v>
      </c>
      <c r="AD14">
        <f>AC14/AC15</f>
        <v>1.7868636814127525</v>
      </c>
      <c r="AE14">
        <f>_xlfn.F.DIST.RT(AD14,AB14,AB15)</f>
        <v>0.12156761708852103</v>
      </c>
      <c r="AF14">
        <f>AA14/(AA14+AA15)</f>
        <v>7.6404587881225963E-2</v>
      </c>
    </row>
    <row r="15" spans="1:32" x14ac:dyDescent="0.2">
      <c r="C15">
        <f t="shared" si="0"/>
        <v>0</v>
      </c>
      <c r="I15">
        <f t="shared" si="1"/>
        <v>0</v>
      </c>
      <c r="J15">
        <f t="shared" si="7"/>
        <v>0</v>
      </c>
      <c r="K15">
        <f t="shared" si="3"/>
        <v>0</v>
      </c>
      <c r="L15" s="76"/>
      <c r="M15">
        <f t="shared" si="8"/>
        <v>294</v>
      </c>
      <c r="N15" t="s">
        <v>214</v>
      </c>
      <c r="O15">
        <v>14</v>
      </c>
      <c r="P15">
        <v>36</v>
      </c>
      <c r="Q15" t="s">
        <v>214</v>
      </c>
      <c r="R15" s="154">
        <f t="shared" si="5"/>
        <v>4.7619047619047616E-2</v>
      </c>
      <c r="S15" s="154">
        <f t="shared" si="6"/>
        <v>0.12244897959183673</v>
      </c>
      <c r="U15" t="str">
        <f>N32</f>
        <v>J</v>
      </c>
      <c r="V15" s="87">
        <f>COUNT(O32:O41)</f>
        <v>10</v>
      </c>
      <c r="W15" s="88">
        <f>COUNT(P32:P41)</f>
        <v>10</v>
      </c>
      <c r="X15">
        <f>COUNT(O32:P41)</f>
        <v>20</v>
      </c>
      <c r="Z15" t="s">
        <v>769</v>
      </c>
      <c r="AA15">
        <f>SUM(V32:W37)*(V12-1)</f>
        <v>17758.399999999994</v>
      </c>
      <c r="AB15">
        <f>AB16-AB12-AB13-AB14</f>
        <v>108</v>
      </c>
      <c r="AC15">
        <f>AA15/AB15</f>
        <v>164.42962962962957</v>
      </c>
    </row>
    <row r="16" spans="1:32" x14ac:dyDescent="0.2">
      <c r="C16">
        <f t="shared" si="0"/>
        <v>0</v>
      </c>
      <c r="I16">
        <f t="shared" si="1"/>
        <v>0</v>
      </c>
      <c r="J16">
        <f t="shared" si="7"/>
        <v>0</v>
      </c>
      <c r="K16">
        <f t="shared" si="3"/>
        <v>0</v>
      </c>
      <c r="L16" s="76"/>
      <c r="M16">
        <f t="shared" si="8"/>
        <v>296</v>
      </c>
      <c r="N16" t="s">
        <v>214</v>
      </c>
      <c r="O16">
        <v>12</v>
      </c>
      <c r="P16">
        <v>47</v>
      </c>
      <c r="Q16" t="s">
        <v>214</v>
      </c>
      <c r="R16" s="154">
        <f t="shared" si="5"/>
        <v>4.0540540540540543E-2</v>
      </c>
      <c r="S16" s="154">
        <f t="shared" si="6"/>
        <v>0.15878378378378377</v>
      </c>
      <c r="U16" t="str">
        <f>N42</f>
        <v>K</v>
      </c>
      <c r="V16" s="87">
        <f>COUNT(O42:O51)</f>
        <v>10</v>
      </c>
      <c r="W16" s="88">
        <f>COUNT(P42:P51)</f>
        <v>10</v>
      </c>
      <c r="X16">
        <f>COUNT(O42:P51)</f>
        <v>20</v>
      </c>
      <c r="Z16" s="73" t="s">
        <v>217</v>
      </c>
      <c r="AA16" s="73">
        <f>AC16*AB16</f>
        <v>40453.866666666669</v>
      </c>
      <c r="AB16" s="73">
        <f>X18-1</f>
        <v>119</v>
      </c>
      <c r="AC16" s="73">
        <f>X38</f>
        <v>339.94845938375352</v>
      </c>
      <c r="AD16" s="73"/>
      <c r="AE16" s="73"/>
      <c r="AF16" s="73"/>
    </row>
    <row r="17" spans="1:26" x14ac:dyDescent="0.2">
      <c r="A17" t="s">
        <v>18</v>
      </c>
      <c r="B17" t="s">
        <v>214</v>
      </c>
      <c r="C17">
        <f t="shared" si="0"/>
        <v>18</v>
      </c>
      <c r="D17">
        <v>8</v>
      </c>
      <c r="E17">
        <v>10</v>
      </c>
      <c r="F17">
        <v>201</v>
      </c>
      <c r="G17">
        <v>5</v>
      </c>
      <c r="H17">
        <v>69</v>
      </c>
      <c r="I17">
        <f t="shared" si="1"/>
        <v>74</v>
      </c>
      <c r="J17">
        <f t="shared" si="7"/>
        <v>293</v>
      </c>
      <c r="K17">
        <f t="shared" si="3"/>
        <v>92</v>
      </c>
      <c r="L17" s="76"/>
      <c r="M17">
        <f t="shared" si="8"/>
        <v>294</v>
      </c>
      <c r="N17" t="s">
        <v>214</v>
      </c>
      <c r="O17">
        <v>15</v>
      </c>
      <c r="P17">
        <v>37</v>
      </c>
      <c r="Q17" t="s">
        <v>214</v>
      </c>
      <c r="R17" s="154">
        <f t="shared" si="5"/>
        <v>5.1020408163265307E-2</v>
      </c>
      <c r="S17" s="154">
        <f t="shared" si="6"/>
        <v>0.12585034013605442</v>
      </c>
      <c r="U17" t="str">
        <f>N52</f>
        <v>L</v>
      </c>
      <c r="V17" s="89">
        <f>COUNT(O52:O61)</f>
        <v>10</v>
      </c>
      <c r="W17" s="90">
        <f>COUNT(P52:P61)</f>
        <v>10</v>
      </c>
      <c r="X17">
        <f>COUNT(O52:P61)</f>
        <v>20</v>
      </c>
    </row>
    <row r="18" spans="1:26" x14ac:dyDescent="0.2">
      <c r="A18" t="s">
        <v>19</v>
      </c>
      <c r="B18" t="s">
        <v>214</v>
      </c>
      <c r="C18">
        <f t="shared" si="0"/>
        <v>16</v>
      </c>
      <c r="D18">
        <v>10</v>
      </c>
      <c r="E18">
        <v>6</v>
      </c>
      <c r="F18">
        <v>238</v>
      </c>
      <c r="G18">
        <v>6</v>
      </c>
      <c r="H18">
        <v>34</v>
      </c>
      <c r="I18">
        <f t="shared" si="1"/>
        <v>40</v>
      </c>
      <c r="J18">
        <f t="shared" si="7"/>
        <v>294</v>
      </c>
      <c r="K18">
        <f t="shared" si="3"/>
        <v>56</v>
      </c>
      <c r="L18" s="76"/>
      <c r="M18">
        <f t="shared" si="8"/>
        <v>278</v>
      </c>
      <c r="N18" t="s">
        <v>214</v>
      </c>
      <c r="O18">
        <v>20</v>
      </c>
      <c r="P18">
        <v>37</v>
      </c>
      <c r="Q18" t="s">
        <v>214</v>
      </c>
      <c r="R18" s="154">
        <f t="shared" si="5"/>
        <v>7.1942446043165464E-2</v>
      </c>
      <c r="S18" s="154">
        <f t="shared" si="6"/>
        <v>0.13309352517985612</v>
      </c>
      <c r="V18">
        <f>COUNT(O2:O61)</f>
        <v>60</v>
      </c>
      <c r="W18">
        <f>COUNT(P2:P61)</f>
        <v>60</v>
      </c>
      <c r="X18">
        <f>COUNT(O2:P61)</f>
        <v>120</v>
      </c>
      <c r="Z18" s="51" t="s">
        <v>634</v>
      </c>
    </row>
    <row r="19" spans="1:26" x14ac:dyDescent="0.2">
      <c r="A19" t="s">
        <v>20</v>
      </c>
      <c r="B19" t="s">
        <v>214</v>
      </c>
      <c r="C19">
        <f t="shared" si="0"/>
        <v>30</v>
      </c>
      <c r="D19">
        <v>23</v>
      </c>
      <c r="E19">
        <v>7</v>
      </c>
      <c r="F19">
        <v>200</v>
      </c>
      <c r="G19">
        <v>25</v>
      </c>
      <c r="H19">
        <v>41</v>
      </c>
      <c r="I19">
        <f t="shared" si="1"/>
        <v>66</v>
      </c>
      <c r="J19">
        <f t="shared" si="7"/>
        <v>296</v>
      </c>
      <c r="K19">
        <f t="shared" si="3"/>
        <v>96</v>
      </c>
      <c r="L19" s="76"/>
      <c r="M19">
        <f t="shared" si="8"/>
        <v>293</v>
      </c>
      <c r="N19" t="s">
        <v>214</v>
      </c>
      <c r="O19">
        <v>14</v>
      </c>
      <c r="P19">
        <v>38</v>
      </c>
      <c r="Q19" t="s">
        <v>214</v>
      </c>
      <c r="R19" s="154">
        <f t="shared" si="5"/>
        <v>4.778156996587031E-2</v>
      </c>
      <c r="S19" s="154">
        <f t="shared" si="6"/>
        <v>0.12969283276450511</v>
      </c>
      <c r="Z19" t="s">
        <v>902</v>
      </c>
    </row>
    <row r="20" spans="1:26" x14ac:dyDescent="0.2">
      <c r="A20" t="s">
        <v>21</v>
      </c>
      <c r="B20" t="s">
        <v>214</v>
      </c>
      <c r="C20">
        <f t="shared" si="0"/>
        <v>32</v>
      </c>
      <c r="D20">
        <v>17</v>
      </c>
      <c r="E20">
        <v>15</v>
      </c>
      <c r="F20">
        <v>198</v>
      </c>
      <c r="G20">
        <v>20</v>
      </c>
      <c r="H20">
        <v>44</v>
      </c>
      <c r="I20">
        <f t="shared" si="1"/>
        <v>64</v>
      </c>
      <c r="J20">
        <f t="shared" si="7"/>
        <v>294</v>
      </c>
      <c r="K20">
        <f t="shared" si="3"/>
        <v>96</v>
      </c>
      <c r="L20" s="76"/>
      <c r="M20">
        <f t="shared" si="8"/>
        <v>296</v>
      </c>
      <c r="N20" t="s">
        <v>214</v>
      </c>
      <c r="O20">
        <v>37</v>
      </c>
      <c r="P20">
        <v>36</v>
      </c>
      <c r="Q20" t="s">
        <v>214</v>
      </c>
      <c r="R20" s="154">
        <f t="shared" si="5"/>
        <v>0.125</v>
      </c>
      <c r="S20" s="154">
        <f t="shared" si="6"/>
        <v>0.12162162162162163</v>
      </c>
      <c r="U20" t="s">
        <v>761</v>
      </c>
      <c r="Z20" t="s">
        <v>903</v>
      </c>
    </row>
    <row r="21" spans="1:26" x14ac:dyDescent="0.2">
      <c r="A21" t="s">
        <v>22</v>
      </c>
      <c r="B21" t="s">
        <v>214</v>
      </c>
      <c r="C21">
        <f t="shared" si="0"/>
        <v>14</v>
      </c>
      <c r="D21">
        <v>6</v>
      </c>
      <c r="E21">
        <v>8</v>
      </c>
      <c r="F21">
        <v>228</v>
      </c>
      <c r="G21">
        <v>3</v>
      </c>
      <c r="H21">
        <v>33</v>
      </c>
      <c r="I21">
        <f t="shared" si="1"/>
        <v>36</v>
      </c>
      <c r="J21">
        <f t="shared" si="7"/>
        <v>278</v>
      </c>
      <c r="K21">
        <f t="shared" si="3"/>
        <v>50</v>
      </c>
      <c r="L21" s="76"/>
      <c r="M21">
        <f t="shared" si="8"/>
        <v>294</v>
      </c>
      <c r="N21" t="s">
        <v>214</v>
      </c>
      <c r="O21">
        <v>15</v>
      </c>
      <c r="P21">
        <v>39</v>
      </c>
      <c r="Q21" t="s">
        <v>214</v>
      </c>
      <c r="R21" s="154">
        <f t="shared" si="5"/>
        <v>5.1020408163265307E-2</v>
      </c>
      <c r="S21" s="154">
        <f t="shared" si="6"/>
        <v>0.1326530612244898</v>
      </c>
      <c r="V21" s="74" t="str">
        <f>O1</f>
        <v>loss of any dubius alleles</v>
      </c>
      <c r="W21" s="74" t="str">
        <f>P1</f>
        <v>loss of any porrifolius alleles</v>
      </c>
      <c r="Z21" t="s">
        <v>906</v>
      </c>
    </row>
    <row r="22" spans="1:26" x14ac:dyDescent="0.2">
      <c r="A22" t="s">
        <v>23</v>
      </c>
      <c r="B22" t="s">
        <v>214</v>
      </c>
      <c r="C22">
        <f t="shared" si="0"/>
        <v>15</v>
      </c>
      <c r="D22">
        <v>8</v>
      </c>
      <c r="E22">
        <v>7</v>
      </c>
      <c r="F22">
        <v>239</v>
      </c>
      <c r="G22">
        <v>4</v>
      </c>
      <c r="H22">
        <v>35</v>
      </c>
      <c r="I22">
        <f t="shared" si="1"/>
        <v>39</v>
      </c>
      <c r="J22">
        <f t="shared" si="7"/>
        <v>293</v>
      </c>
      <c r="K22">
        <f t="shared" si="3"/>
        <v>54</v>
      </c>
      <c r="L22" s="76"/>
      <c r="M22">
        <f t="shared" si="8"/>
        <v>295</v>
      </c>
      <c r="N22" t="s">
        <v>221</v>
      </c>
      <c r="O22">
        <v>15</v>
      </c>
      <c r="P22">
        <v>43</v>
      </c>
      <c r="Q22" t="s">
        <v>221</v>
      </c>
      <c r="R22" s="154">
        <f t="shared" si="5"/>
        <v>5.0847457627118647E-2</v>
      </c>
      <c r="S22" s="154">
        <f t="shared" si="6"/>
        <v>0.14576271186440679</v>
      </c>
      <c r="U22" t="str">
        <f>N2</f>
        <v>E</v>
      </c>
      <c r="V22" s="115">
        <f>AVERAGE(O2:O11)</f>
        <v>20.2</v>
      </c>
      <c r="W22" s="116">
        <f>AVERAGE(P2:P11)</f>
        <v>53.8</v>
      </c>
      <c r="X22">
        <f>AVERAGE(O2:P11)</f>
        <v>37</v>
      </c>
      <c r="Z22" s="51"/>
    </row>
    <row r="23" spans="1:26" x14ac:dyDescent="0.2">
      <c r="A23" t="s">
        <v>25</v>
      </c>
      <c r="B23" t="s">
        <v>214</v>
      </c>
      <c r="C23">
        <f t="shared" si="0"/>
        <v>12</v>
      </c>
      <c r="D23">
        <v>8</v>
      </c>
      <c r="E23">
        <v>4</v>
      </c>
      <c r="F23">
        <v>237</v>
      </c>
      <c r="G23">
        <v>2</v>
      </c>
      <c r="H23">
        <v>45</v>
      </c>
      <c r="I23">
        <f t="shared" si="1"/>
        <v>47</v>
      </c>
      <c r="J23">
        <f t="shared" si="7"/>
        <v>296</v>
      </c>
      <c r="K23">
        <f t="shared" si="3"/>
        <v>59</v>
      </c>
      <c r="L23" s="76"/>
      <c r="M23">
        <f t="shared" si="8"/>
        <v>296</v>
      </c>
      <c r="N23" t="s">
        <v>221</v>
      </c>
      <c r="O23">
        <v>21</v>
      </c>
      <c r="P23">
        <v>48</v>
      </c>
      <c r="Q23" t="s">
        <v>221</v>
      </c>
      <c r="R23" s="154">
        <f t="shared" si="5"/>
        <v>7.0945945945945943E-2</v>
      </c>
      <c r="S23" s="154">
        <f t="shared" si="6"/>
        <v>0.16216216216216217</v>
      </c>
      <c r="U23" t="str">
        <f>N12</f>
        <v>F</v>
      </c>
      <c r="V23" s="117">
        <f>AVERAGE(O12:O21)</f>
        <v>19.3</v>
      </c>
      <c r="W23" s="118">
        <f>AVERAGE(P12:P21)</f>
        <v>44.8</v>
      </c>
      <c r="X23">
        <f>AVERAGE(O12:P21)</f>
        <v>32.049999999999997</v>
      </c>
    </row>
    <row r="24" spans="1:26" x14ac:dyDescent="0.2">
      <c r="A24" t="s">
        <v>26</v>
      </c>
      <c r="B24" t="s">
        <v>214</v>
      </c>
      <c r="C24">
        <f t="shared" si="0"/>
        <v>15</v>
      </c>
      <c r="D24">
        <v>8</v>
      </c>
      <c r="E24">
        <v>7</v>
      </c>
      <c r="F24">
        <v>242</v>
      </c>
      <c r="G24">
        <v>2</v>
      </c>
      <c r="H24">
        <v>35</v>
      </c>
      <c r="I24">
        <f t="shared" si="1"/>
        <v>37</v>
      </c>
      <c r="J24">
        <f t="shared" si="7"/>
        <v>294</v>
      </c>
      <c r="K24">
        <f t="shared" si="3"/>
        <v>52</v>
      </c>
      <c r="L24" s="76"/>
      <c r="M24">
        <f t="shared" si="8"/>
        <v>295</v>
      </c>
      <c r="N24" t="s">
        <v>221</v>
      </c>
      <c r="O24">
        <v>17</v>
      </c>
      <c r="P24">
        <v>42</v>
      </c>
      <c r="Q24" t="s">
        <v>221</v>
      </c>
      <c r="R24" s="154">
        <f t="shared" si="5"/>
        <v>5.7627118644067797E-2</v>
      </c>
      <c r="S24" s="154">
        <f t="shared" si="6"/>
        <v>0.14237288135593221</v>
      </c>
      <c r="U24" t="str">
        <f>N22</f>
        <v>G</v>
      </c>
      <c r="V24" s="117">
        <f>AVERAGE(O22:O31)</f>
        <v>24</v>
      </c>
      <c r="W24" s="118">
        <f>AVERAGE(P22:P31)</f>
        <v>50.8</v>
      </c>
      <c r="X24">
        <f>AVERAGE(O22:P31)</f>
        <v>37.4</v>
      </c>
    </row>
    <row r="25" spans="1:26" x14ac:dyDescent="0.2">
      <c r="A25" t="s">
        <v>28</v>
      </c>
      <c r="B25" t="s">
        <v>214</v>
      </c>
      <c r="C25">
        <f t="shared" si="0"/>
        <v>20</v>
      </c>
      <c r="D25">
        <v>10</v>
      </c>
      <c r="E25">
        <v>10</v>
      </c>
      <c r="F25">
        <v>238</v>
      </c>
      <c r="G25">
        <v>1</v>
      </c>
      <c r="H25">
        <v>36</v>
      </c>
      <c r="I25">
        <f t="shared" si="1"/>
        <v>37</v>
      </c>
      <c r="J25">
        <f t="shared" si="7"/>
        <v>295</v>
      </c>
      <c r="K25">
        <f t="shared" si="3"/>
        <v>57</v>
      </c>
      <c r="L25" s="76"/>
      <c r="M25">
        <f t="shared" ref="M25:M36" si="9">J30</f>
        <v>296</v>
      </c>
      <c r="N25" t="s">
        <v>221</v>
      </c>
      <c r="O25">
        <v>18</v>
      </c>
      <c r="P25">
        <v>47</v>
      </c>
      <c r="Q25" t="s">
        <v>221</v>
      </c>
      <c r="R25" s="154">
        <f t="shared" si="5"/>
        <v>6.0810810810810814E-2</v>
      </c>
      <c r="S25" s="154">
        <f t="shared" si="6"/>
        <v>0.15878378378378377</v>
      </c>
      <c r="U25" t="str">
        <f>N32</f>
        <v>J</v>
      </c>
      <c r="V25" s="117">
        <f>AVERAGE(O32:O41)</f>
        <v>19.5</v>
      </c>
      <c r="W25" s="118">
        <f>AVERAGE(P32:P41)</f>
        <v>50.8</v>
      </c>
      <c r="X25">
        <f>AVERAGE(O32:P41)</f>
        <v>35.15</v>
      </c>
      <c r="Z25" s="51" t="s">
        <v>629</v>
      </c>
    </row>
    <row r="26" spans="1:26" x14ac:dyDescent="0.2">
      <c r="A26" t="s">
        <v>29</v>
      </c>
      <c r="B26" t="s">
        <v>214</v>
      </c>
      <c r="C26">
        <f t="shared" si="0"/>
        <v>14</v>
      </c>
      <c r="D26">
        <v>8</v>
      </c>
      <c r="E26">
        <v>6</v>
      </c>
      <c r="F26">
        <v>244</v>
      </c>
      <c r="G26">
        <v>2</v>
      </c>
      <c r="H26">
        <v>36</v>
      </c>
      <c r="I26">
        <f t="shared" si="1"/>
        <v>38</v>
      </c>
      <c r="J26">
        <f t="shared" si="7"/>
        <v>296</v>
      </c>
      <c r="K26">
        <f t="shared" si="3"/>
        <v>52</v>
      </c>
      <c r="L26" s="76"/>
      <c r="M26">
        <f t="shared" si="9"/>
        <v>296</v>
      </c>
      <c r="N26" t="s">
        <v>221</v>
      </c>
      <c r="O26">
        <v>43</v>
      </c>
      <c r="P26">
        <v>60</v>
      </c>
      <c r="Q26" t="s">
        <v>221</v>
      </c>
      <c r="R26" s="154">
        <f t="shared" si="5"/>
        <v>0.14527027027027026</v>
      </c>
      <c r="S26" s="154">
        <f t="shared" si="6"/>
        <v>0.20270270270270271</v>
      </c>
      <c r="U26" t="str">
        <f>N42</f>
        <v>K</v>
      </c>
      <c r="V26" s="117">
        <f>AVERAGE(O42:O51)</f>
        <v>24.1</v>
      </c>
      <c r="W26" s="118">
        <f>AVERAGE(P42:P51)</f>
        <v>35.9</v>
      </c>
      <c r="X26">
        <f>AVERAGE(O42:P51)</f>
        <v>30</v>
      </c>
      <c r="Z26" t="s">
        <v>872</v>
      </c>
    </row>
    <row r="27" spans="1:26" x14ac:dyDescent="0.2">
      <c r="A27" t="s">
        <v>30</v>
      </c>
      <c r="B27" t="s">
        <v>214</v>
      </c>
      <c r="C27">
        <f t="shared" si="0"/>
        <v>37</v>
      </c>
      <c r="D27">
        <v>12</v>
      </c>
      <c r="E27">
        <v>25</v>
      </c>
      <c r="F27">
        <v>222</v>
      </c>
      <c r="G27">
        <v>2</v>
      </c>
      <c r="H27">
        <v>34</v>
      </c>
      <c r="I27">
        <f t="shared" si="1"/>
        <v>36</v>
      </c>
      <c r="J27">
        <f t="shared" si="7"/>
        <v>295</v>
      </c>
      <c r="K27">
        <f t="shared" si="3"/>
        <v>73</v>
      </c>
      <c r="L27" s="76"/>
      <c r="M27">
        <f t="shared" si="9"/>
        <v>295</v>
      </c>
      <c r="N27" t="s">
        <v>221</v>
      </c>
      <c r="O27">
        <v>20</v>
      </c>
      <c r="P27">
        <v>66</v>
      </c>
      <c r="Q27" t="s">
        <v>221</v>
      </c>
      <c r="R27" s="154">
        <f t="shared" si="5"/>
        <v>6.7796610169491525E-2</v>
      </c>
      <c r="S27" s="154">
        <f t="shared" si="6"/>
        <v>0.22372881355932203</v>
      </c>
      <c r="U27" t="str">
        <f>N52</f>
        <v>L</v>
      </c>
      <c r="V27" s="119">
        <f>AVERAGE(O52:O61)</f>
        <v>14.6</v>
      </c>
      <c r="W27" s="120">
        <f>AVERAGE(P52:P61)</f>
        <v>37.799999999999997</v>
      </c>
      <c r="X27">
        <f>AVERAGE(O52:P61)</f>
        <v>26.2</v>
      </c>
      <c r="Z27" t="s">
        <v>873</v>
      </c>
    </row>
    <row r="28" spans="1:26" x14ac:dyDescent="0.2">
      <c r="C28">
        <f t="shared" si="0"/>
        <v>0</v>
      </c>
      <c r="I28">
        <f t="shared" si="1"/>
        <v>0</v>
      </c>
      <c r="J28">
        <f t="shared" si="7"/>
        <v>0</v>
      </c>
      <c r="K28">
        <f t="shared" si="3"/>
        <v>0</v>
      </c>
      <c r="L28" s="76"/>
      <c r="M28">
        <f t="shared" si="9"/>
        <v>294</v>
      </c>
      <c r="N28" t="s">
        <v>221</v>
      </c>
      <c r="O28">
        <v>15</v>
      </c>
      <c r="P28">
        <v>49</v>
      </c>
      <c r="Q28" t="s">
        <v>221</v>
      </c>
      <c r="R28" s="154">
        <f t="shared" si="5"/>
        <v>5.1020408163265307E-2</v>
      </c>
      <c r="S28" s="154">
        <f t="shared" si="6"/>
        <v>0.16666666666666666</v>
      </c>
      <c r="V28">
        <f>AVERAGE(O2:O61)</f>
        <v>20.283333333333335</v>
      </c>
      <c r="W28">
        <f>AVERAGE(P2:P61)</f>
        <v>45.65</v>
      </c>
      <c r="X28">
        <f>AVERAGE(O2:P61)</f>
        <v>32.966666666666669</v>
      </c>
    </row>
    <row r="29" spans="1:26" x14ac:dyDescent="0.2">
      <c r="C29">
        <f t="shared" si="0"/>
        <v>0</v>
      </c>
      <c r="I29">
        <f t="shared" si="1"/>
        <v>0</v>
      </c>
      <c r="J29">
        <f t="shared" si="7"/>
        <v>0</v>
      </c>
      <c r="K29">
        <f t="shared" si="3"/>
        <v>0</v>
      </c>
      <c r="L29" s="76"/>
      <c r="M29">
        <f t="shared" si="9"/>
        <v>294</v>
      </c>
      <c r="N29" t="s">
        <v>221</v>
      </c>
      <c r="O29">
        <v>37</v>
      </c>
      <c r="P29">
        <v>45</v>
      </c>
      <c r="Q29" t="s">
        <v>221</v>
      </c>
      <c r="R29" s="154">
        <f t="shared" si="5"/>
        <v>0.12585034013605442</v>
      </c>
      <c r="S29" s="154">
        <f t="shared" si="6"/>
        <v>0.15306122448979592</v>
      </c>
    </row>
    <row r="30" spans="1:26" x14ac:dyDescent="0.2">
      <c r="A30" t="s">
        <v>31</v>
      </c>
      <c r="B30" t="s">
        <v>221</v>
      </c>
      <c r="C30">
        <f t="shared" si="0"/>
        <v>15</v>
      </c>
      <c r="D30">
        <v>8</v>
      </c>
      <c r="E30">
        <v>7</v>
      </c>
      <c r="F30">
        <v>238</v>
      </c>
      <c r="G30">
        <v>3</v>
      </c>
      <c r="H30">
        <v>40</v>
      </c>
      <c r="I30">
        <f t="shared" si="1"/>
        <v>43</v>
      </c>
      <c r="J30">
        <f t="shared" si="7"/>
        <v>296</v>
      </c>
      <c r="K30">
        <f t="shared" si="3"/>
        <v>58</v>
      </c>
      <c r="L30" s="76"/>
      <c r="M30">
        <f t="shared" si="9"/>
        <v>294</v>
      </c>
      <c r="N30" t="s">
        <v>221</v>
      </c>
      <c r="O30">
        <v>14</v>
      </c>
      <c r="P30">
        <v>47</v>
      </c>
      <c r="Q30" t="s">
        <v>221</v>
      </c>
      <c r="R30" s="154">
        <f t="shared" si="5"/>
        <v>4.7619047619047616E-2</v>
      </c>
      <c r="S30" s="154">
        <f t="shared" si="6"/>
        <v>0.1598639455782313</v>
      </c>
      <c r="U30" t="s">
        <v>762</v>
      </c>
    </row>
    <row r="31" spans="1:26" x14ac:dyDescent="0.2">
      <c r="A31" t="s">
        <v>32</v>
      </c>
      <c r="B31" t="s">
        <v>221</v>
      </c>
      <c r="C31">
        <f t="shared" si="0"/>
        <v>21</v>
      </c>
      <c r="D31">
        <v>15</v>
      </c>
      <c r="E31">
        <v>6</v>
      </c>
      <c r="F31">
        <v>227</v>
      </c>
      <c r="G31">
        <v>8</v>
      </c>
      <c r="H31">
        <v>40</v>
      </c>
      <c r="I31">
        <f t="shared" si="1"/>
        <v>48</v>
      </c>
      <c r="J31">
        <f t="shared" si="7"/>
        <v>296</v>
      </c>
      <c r="K31">
        <f t="shared" si="3"/>
        <v>69</v>
      </c>
      <c r="L31" s="76"/>
      <c r="M31">
        <f t="shared" si="9"/>
        <v>295</v>
      </c>
      <c r="N31" t="s">
        <v>221</v>
      </c>
      <c r="O31">
        <v>40</v>
      </c>
      <c r="P31">
        <v>61</v>
      </c>
      <c r="Q31" t="s">
        <v>221</v>
      </c>
      <c r="R31" s="154">
        <f t="shared" si="5"/>
        <v>0.13559322033898305</v>
      </c>
      <c r="S31" s="154">
        <f t="shared" si="6"/>
        <v>0.20677966101694914</v>
      </c>
      <c r="V31" s="74" t="str">
        <f>O1</f>
        <v>loss of any dubius alleles</v>
      </c>
      <c r="W31" s="74" t="str">
        <f>P1</f>
        <v>loss of any porrifolius alleles</v>
      </c>
    </row>
    <row r="32" spans="1:26" x14ac:dyDescent="0.2">
      <c r="A32" t="s">
        <v>34</v>
      </c>
      <c r="B32" t="s">
        <v>221</v>
      </c>
      <c r="C32">
        <f t="shared" si="0"/>
        <v>17</v>
      </c>
      <c r="D32">
        <v>9</v>
      </c>
      <c r="E32">
        <v>8</v>
      </c>
      <c r="F32">
        <v>236</v>
      </c>
      <c r="G32">
        <v>2</v>
      </c>
      <c r="H32">
        <v>40</v>
      </c>
      <c r="I32">
        <f t="shared" si="1"/>
        <v>42</v>
      </c>
      <c r="J32">
        <f t="shared" si="7"/>
        <v>295</v>
      </c>
      <c r="K32">
        <f t="shared" si="3"/>
        <v>59</v>
      </c>
      <c r="L32" s="76"/>
      <c r="M32">
        <f t="shared" si="9"/>
        <v>291</v>
      </c>
      <c r="N32" t="s">
        <v>222</v>
      </c>
      <c r="O32">
        <v>14</v>
      </c>
      <c r="P32">
        <v>48</v>
      </c>
      <c r="Q32" t="s">
        <v>222</v>
      </c>
      <c r="R32" s="154">
        <f t="shared" si="5"/>
        <v>4.8109965635738834E-2</v>
      </c>
      <c r="S32" s="154">
        <f t="shared" si="6"/>
        <v>0.16494845360824742</v>
      </c>
      <c r="U32" t="str">
        <f>N2</f>
        <v>E</v>
      </c>
      <c r="V32" s="85">
        <f>VAR(O2:O11)</f>
        <v>45.288888888888877</v>
      </c>
      <c r="W32" s="86">
        <f>VAR(P2:P11)</f>
        <v>872.17777777777758</v>
      </c>
      <c r="X32">
        <f>VAR(O2:P11)</f>
        <v>731.68421052631584</v>
      </c>
    </row>
    <row r="33" spans="1:36" x14ac:dyDescent="0.2">
      <c r="A33" t="s">
        <v>35</v>
      </c>
      <c r="B33" t="s">
        <v>221</v>
      </c>
      <c r="C33">
        <f t="shared" si="0"/>
        <v>41</v>
      </c>
      <c r="D33">
        <v>13</v>
      </c>
      <c r="E33">
        <v>28</v>
      </c>
      <c r="F33">
        <v>183</v>
      </c>
      <c r="G33">
        <v>17</v>
      </c>
      <c r="H33">
        <v>53</v>
      </c>
      <c r="I33">
        <f t="shared" si="1"/>
        <v>70</v>
      </c>
      <c r="J33">
        <f t="shared" si="7"/>
        <v>294</v>
      </c>
      <c r="K33">
        <f t="shared" si="3"/>
        <v>111</v>
      </c>
      <c r="L33" s="76"/>
      <c r="M33">
        <f t="shared" si="9"/>
        <v>294</v>
      </c>
      <c r="N33" t="s">
        <v>222</v>
      </c>
      <c r="O33">
        <v>16</v>
      </c>
      <c r="P33">
        <v>40</v>
      </c>
      <c r="Q33" t="s">
        <v>222</v>
      </c>
      <c r="R33" s="154">
        <f t="shared" si="5"/>
        <v>5.4421768707482991E-2</v>
      </c>
      <c r="S33" s="154">
        <f t="shared" si="6"/>
        <v>0.1360544217687075</v>
      </c>
      <c r="U33" t="str">
        <f>N12</f>
        <v>F</v>
      </c>
      <c r="V33" s="87">
        <f>VAR(O12:O21)</f>
        <v>70.455555555555549</v>
      </c>
      <c r="W33" s="88">
        <f>VAR(P12:P21)</f>
        <v>178.39999999999984</v>
      </c>
      <c r="X33">
        <f>VAR(O12:P21)</f>
        <v>288.99736842105267</v>
      </c>
    </row>
    <row r="34" spans="1:36" x14ac:dyDescent="0.2">
      <c r="A34" t="s">
        <v>36</v>
      </c>
      <c r="B34" t="s">
        <v>221</v>
      </c>
      <c r="C34">
        <f t="shared" si="0"/>
        <v>18</v>
      </c>
      <c r="D34">
        <v>11</v>
      </c>
      <c r="E34">
        <v>7</v>
      </c>
      <c r="F34">
        <v>229</v>
      </c>
      <c r="G34">
        <v>5</v>
      </c>
      <c r="H34">
        <v>42</v>
      </c>
      <c r="I34">
        <f t="shared" si="1"/>
        <v>47</v>
      </c>
      <c r="J34">
        <f t="shared" si="7"/>
        <v>294</v>
      </c>
      <c r="K34">
        <f t="shared" si="3"/>
        <v>65</v>
      </c>
      <c r="L34" s="76"/>
      <c r="M34">
        <f t="shared" si="9"/>
        <v>295</v>
      </c>
      <c r="N34" t="s">
        <v>222</v>
      </c>
      <c r="O34">
        <v>12</v>
      </c>
      <c r="P34">
        <v>42</v>
      </c>
      <c r="Q34" t="s">
        <v>222</v>
      </c>
      <c r="R34" s="154">
        <f t="shared" si="5"/>
        <v>4.0677966101694912E-2</v>
      </c>
      <c r="S34" s="154">
        <f t="shared" si="6"/>
        <v>0.14237288135593221</v>
      </c>
      <c r="U34" t="str">
        <f>N22</f>
        <v>G</v>
      </c>
      <c r="V34" s="87">
        <f>VAR(O22:O31)</f>
        <v>128.66666666666666</v>
      </c>
      <c r="W34" s="88">
        <f>VAR(P22:P31)</f>
        <v>70.177777777777621</v>
      </c>
      <c r="X34">
        <f>VAR(O22:P31)</f>
        <v>283.2</v>
      </c>
    </row>
    <row r="35" spans="1:36" x14ac:dyDescent="0.2">
      <c r="A35" t="s">
        <v>37</v>
      </c>
      <c r="B35" t="s">
        <v>221</v>
      </c>
      <c r="C35">
        <f t="shared" si="0"/>
        <v>43</v>
      </c>
      <c r="D35">
        <v>12</v>
      </c>
      <c r="E35">
        <v>31</v>
      </c>
      <c r="F35">
        <v>191</v>
      </c>
      <c r="G35">
        <v>15</v>
      </c>
      <c r="H35">
        <v>45</v>
      </c>
      <c r="I35">
        <f t="shared" si="1"/>
        <v>60</v>
      </c>
      <c r="J35">
        <f t="shared" si="7"/>
        <v>294</v>
      </c>
      <c r="K35">
        <f t="shared" si="3"/>
        <v>103</v>
      </c>
      <c r="L35" s="76"/>
      <c r="M35">
        <f t="shared" si="9"/>
        <v>296</v>
      </c>
      <c r="N35" t="s">
        <v>222</v>
      </c>
      <c r="O35">
        <v>9</v>
      </c>
      <c r="P35">
        <v>72</v>
      </c>
      <c r="Q35" t="s">
        <v>222</v>
      </c>
      <c r="R35" s="154">
        <f t="shared" si="5"/>
        <v>3.0405405405405407E-2</v>
      </c>
      <c r="S35" s="154">
        <f t="shared" si="6"/>
        <v>0.24324324324324326</v>
      </c>
      <c r="U35" t="str">
        <f>N32</f>
        <v>J</v>
      </c>
      <c r="V35" s="87">
        <f>VAR(O32:O41)</f>
        <v>282.5</v>
      </c>
      <c r="W35" s="88">
        <f>VAR(P32:P41)</f>
        <v>127.51111111111095</v>
      </c>
      <c r="X35">
        <f>VAR(O32:P41)</f>
        <v>452.02894736842103</v>
      </c>
    </row>
    <row r="36" spans="1:36" x14ac:dyDescent="0.2">
      <c r="A36" t="s">
        <v>38</v>
      </c>
      <c r="B36" t="s">
        <v>221</v>
      </c>
      <c r="C36">
        <f t="shared" si="0"/>
        <v>44</v>
      </c>
      <c r="D36">
        <v>8</v>
      </c>
      <c r="E36">
        <v>36</v>
      </c>
      <c r="F36">
        <v>204</v>
      </c>
      <c r="G36">
        <v>4</v>
      </c>
      <c r="H36">
        <v>43</v>
      </c>
      <c r="I36">
        <f t="shared" si="1"/>
        <v>47</v>
      </c>
      <c r="J36">
        <f t="shared" si="7"/>
        <v>295</v>
      </c>
      <c r="K36">
        <f t="shared" si="3"/>
        <v>91</v>
      </c>
      <c r="L36" s="76"/>
      <c r="M36">
        <f t="shared" si="9"/>
        <v>294</v>
      </c>
      <c r="N36" t="s">
        <v>222</v>
      </c>
      <c r="O36">
        <v>20</v>
      </c>
      <c r="P36">
        <v>46</v>
      </c>
      <c r="Q36" t="s">
        <v>222</v>
      </c>
      <c r="R36" s="154">
        <f t="shared" si="5"/>
        <v>6.8027210884353748E-2</v>
      </c>
      <c r="S36" s="154">
        <f t="shared" si="6"/>
        <v>0.15646258503401361</v>
      </c>
      <c r="U36" t="str">
        <f>N42</f>
        <v>K</v>
      </c>
      <c r="V36" s="87">
        <f>VAR(O42:O51)</f>
        <v>132.09999999999997</v>
      </c>
      <c r="W36" s="88">
        <f>VAR(P42:P51)</f>
        <v>29.433333333333294</v>
      </c>
      <c r="X36">
        <f>VAR(O42:P51)</f>
        <v>113.15789473684211</v>
      </c>
    </row>
    <row r="37" spans="1:36" x14ac:dyDescent="0.2">
      <c r="A37" t="s">
        <v>39</v>
      </c>
      <c r="B37" t="s">
        <v>221</v>
      </c>
      <c r="C37">
        <f t="shared" si="0"/>
        <v>20</v>
      </c>
      <c r="D37">
        <v>7</v>
      </c>
      <c r="E37">
        <v>13</v>
      </c>
      <c r="F37">
        <v>205</v>
      </c>
      <c r="G37">
        <v>16</v>
      </c>
      <c r="H37">
        <v>50</v>
      </c>
      <c r="I37">
        <f t="shared" si="1"/>
        <v>66</v>
      </c>
      <c r="J37">
        <f t="shared" si="7"/>
        <v>291</v>
      </c>
      <c r="K37">
        <f t="shared" si="3"/>
        <v>86</v>
      </c>
      <c r="L37" s="76"/>
      <c r="M37">
        <f t="shared" ref="M37:M46" si="10">J44</f>
        <v>292</v>
      </c>
      <c r="N37" t="s">
        <v>222</v>
      </c>
      <c r="O37">
        <v>61</v>
      </c>
      <c r="P37">
        <v>40</v>
      </c>
      <c r="Q37" t="s">
        <v>222</v>
      </c>
      <c r="R37" s="154">
        <f t="shared" si="5"/>
        <v>0.2089041095890411</v>
      </c>
      <c r="S37" s="154">
        <f t="shared" si="6"/>
        <v>0.13698630136986301</v>
      </c>
      <c r="U37" t="str">
        <f>N52</f>
        <v>L</v>
      </c>
      <c r="V37" s="89">
        <f>VAR(O52:O61)</f>
        <v>11.155555555555566</v>
      </c>
      <c r="W37" s="90">
        <f>VAR(P52:P61)</f>
        <v>25.28888888888893</v>
      </c>
      <c r="X37">
        <f>VAR(O52:P61)</f>
        <v>158.90526315789478</v>
      </c>
    </row>
    <row r="38" spans="1:36" x14ac:dyDescent="0.2">
      <c r="A38" t="s">
        <v>40</v>
      </c>
      <c r="B38" t="s">
        <v>221</v>
      </c>
      <c r="C38">
        <f t="shared" si="0"/>
        <v>15</v>
      </c>
      <c r="D38">
        <v>8</v>
      </c>
      <c r="E38">
        <v>7</v>
      </c>
      <c r="F38">
        <v>230</v>
      </c>
      <c r="G38">
        <v>5</v>
      </c>
      <c r="H38">
        <v>44</v>
      </c>
      <c r="I38">
        <f t="shared" si="1"/>
        <v>49</v>
      </c>
      <c r="J38">
        <f t="shared" si="7"/>
        <v>294</v>
      </c>
      <c r="K38">
        <f t="shared" si="3"/>
        <v>64</v>
      </c>
      <c r="L38" s="76"/>
      <c r="M38">
        <f t="shared" si="10"/>
        <v>296</v>
      </c>
      <c r="N38" t="s">
        <v>222</v>
      </c>
      <c r="O38">
        <v>9</v>
      </c>
      <c r="P38">
        <v>69</v>
      </c>
      <c r="Q38" t="s">
        <v>222</v>
      </c>
      <c r="R38" s="154">
        <f t="shared" si="5"/>
        <v>3.0405405405405407E-2</v>
      </c>
      <c r="S38" s="154">
        <f t="shared" si="6"/>
        <v>0.23310810810810811</v>
      </c>
      <c r="V38">
        <f>VAR(O2:O61)</f>
        <v>112.78276836158194</v>
      </c>
      <c r="W38">
        <f>VAR(P2:P61)</f>
        <v>245.68898305084736</v>
      </c>
      <c r="X38">
        <f>VAR(O2:P61)</f>
        <v>339.94845938375352</v>
      </c>
    </row>
    <row r="39" spans="1:36" x14ac:dyDescent="0.2">
      <c r="A39" t="s">
        <v>41</v>
      </c>
      <c r="B39" t="s">
        <v>221</v>
      </c>
      <c r="C39">
        <f t="shared" si="0"/>
        <v>37</v>
      </c>
      <c r="D39">
        <v>8</v>
      </c>
      <c r="E39">
        <v>29</v>
      </c>
      <c r="F39">
        <v>213</v>
      </c>
      <c r="G39">
        <v>1</v>
      </c>
      <c r="H39">
        <v>44</v>
      </c>
      <c r="I39">
        <f t="shared" si="1"/>
        <v>45</v>
      </c>
      <c r="J39">
        <f t="shared" si="7"/>
        <v>295</v>
      </c>
      <c r="K39">
        <f t="shared" si="3"/>
        <v>82</v>
      </c>
      <c r="L39" s="76"/>
      <c r="M39">
        <f t="shared" si="10"/>
        <v>295</v>
      </c>
      <c r="N39" t="s">
        <v>222</v>
      </c>
      <c r="O39">
        <v>36</v>
      </c>
      <c r="P39">
        <v>54</v>
      </c>
      <c r="Q39" t="s">
        <v>222</v>
      </c>
      <c r="R39" s="154">
        <f t="shared" si="5"/>
        <v>0.12203389830508475</v>
      </c>
      <c r="S39" s="154">
        <f t="shared" si="6"/>
        <v>0.18305084745762712</v>
      </c>
    </row>
    <row r="40" spans="1:36" x14ac:dyDescent="0.2">
      <c r="A40" t="s">
        <v>42</v>
      </c>
      <c r="B40" t="s">
        <v>221</v>
      </c>
      <c r="C40">
        <f t="shared" si="0"/>
        <v>14</v>
      </c>
      <c r="D40">
        <v>9</v>
      </c>
      <c r="E40">
        <v>5</v>
      </c>
      <c r="F40">
        <v>235</v>
      </c>
      <c r="G40">
        <v>6</v>
      </c>
      <c r="H40">
        <v>41</v>
      </c>
      <c r="I40">
        <f t="shared" si="1"/>
        <v>47</v>
      </c>
      <c r="J40">
        <f t="shared" si="7"/>
        <v>296</v>
      </c>
      <c r="K40">
        <f t="shared" si="3"/>
        <v>61</v>
      </c>
      <c r="L40" s="76"/>
      <c r="M40">
        <f t="shared" si="10"/>
        <v>295</v>
      </c>
      <c r="N40" t="s">
        <v>222</v>
      </c>
      <c r="O40">
        <v>7</v>
      </c>
      <c r="P40">
        <v>50</v>
      </c>
      <c r="Q40" t="s">
        <v>222</v>
      </c>
      <c r="R40" s="154">
        <f t="shared" si="5"/>
        <v>2.3728813559322035E-2</v>
      </c>
      <c r="S40" s="154">
        <f t="shared" si="6"/>
        <v>0.16949152542372881</v>
      </c>
    </row>
    <row r="41" spans="1:36" x14ac:dyDescent="0.2">
      <c r="A41" t="s">
        <v>43</v>
      </c>
      <c r="B41" t="s">
        <v>221</v>
      </c>
      <c r="C41">
        <f t="shared" si="0"/>
        <v>40</v>
      </c>
      <c r="D41">
        <v>16</v>
      </c>
      <c r="E41">
        <v>24</v>
      </c>
      <c r="F41">
        <v>193</v>
      </c>
      <c r="G41">
        <v>19</v>
      </c>
      <c r="H41">
        <v>42</v>
      </c>
      <c r="I41">
        <f t="shared" si="1"/>
        <v>61</v>
      </c>
      <c r="J41">
        <f t="shared" si="7"/>
        <v>294</v>
      </c>
      <c r="K41">
        <f t="shared" si="3"/>
        <v>101</v>
      </c>
      <c r="L41" s="76"/>
      <c r="M41">
        <f t="shared" si="10"/>
        <v>291</v>
      </c>
      <c r="N41" t="s">
        <v>222</v>
      </c>
      <c r="O41">
        <v>11</v>
      </c>
      <c r="P41">
        <v>47</v>
      </c>
      <c r="Q41" t="s">
        <v>222</v>
      </c>
      <c r="R41" s="154">
        <f t="shared" si="5"/>
        <v>3.7800687285223365E-2</v>
      </c>
      <c r="S41" s="154">
        <f t="shared" si="6"/>
        <v>0.16151202749140894</v>
      </c>
    </row>
    <row r="42" spans="1:36" x14ac:dyDescent="0.2">
      <c r="C42">
        <f t="shared" si="0"/>
        <v>0</v>
      </c>
      <c r="I42">
        <f t="shared" si="1"/>
        <v>0</v>
      </c>
      <c r="J42">
        <f t="shared" si="7"/>
        <v>0</v>
      </c>
      <c r="K42">
        <f t="shared" si="3"/>
        <v>0</v>
      </c>
      <c r="L42" s="76"/>
      <c r="M42">
        <f t="shared" si="10"/>
        <v>296</v>
      </c>
      <c r="N42" t="s">
        <v>223</v>
      </c>
      <c r="O42">
        <v>19</v>
      </c>
      <c r="P42">
        <v>33</v>
      </c>
      <c r="Q42" t="s">
        <v>223</v>
      </c>
      <c r="R42" s="154">
        <f t="shared" si="5"/>
        <v>6.4189189189189186E-2</v>
      </c>
      <c r="S42" s="154">
        <f t="shared" si="6"/>
        <v>0.11148648648648649</v>
      </c>
    </row>
    <row r="43" spans="1:36" x14ac:dyDescent="0.2">
      <c r="C43">
        <f t="shared" si="0"/>
        <v>0</v>
      </c>
      <c r="I43">
        <f t="shared" si="1"/>
        <v>0</v>
      </c>
      <c r="J43">
        <f t="shared" si="7"/>
        <v>0</v>
      </c>
      <c r="K43">
        <f t="shared" si="3"/>
        <v>0</v>
      </c>
      <c r="L43" s="76"/>
      <c r="M43">
        <f t="shared" si="10"/>
        <v>296</v>
      </c>
      <c r="N43" t="s">
        <v>223</v>
      </c>
      <c r="O43">
        <v>18</v>
      </c>
      <c r="P43">
        <v>32</v>
      </c>
      <c r="Q43" t="s">
        <v>223</v>
      </c>
      <c r="R43" s="154">
        <f t="shared" si="5"/>
        <v>6.0810810810810814E-2</v>
      </c>
      <c r="S43" s="154">
        <f t="shared" si="6"/>
        <v>0.10810810810810811</v>
      </c>
    </row>
    <row r="44" spans="1:36" x14ac:dyDescent="0.2">
      <c r="A44" t="s">
        <v>44</v>
      </c>
      <c r="B44" t="s">
        <v>222</v>
      </c>
      <c r="C44">
        <f t="shared" si="0"/>
        <v>14</v>
      </c>
      <c r="D44">
        <v>11</v>
      </c>
      <c r="E44">
        <v>3</v>
      </c>
      <c r="F44">
        <v>230</v>
      </c>
      <c r="G44">
        <v>8</v>
      </c>
      <c r="H44">
        <v>40</v>
      </c>
      <c r="I44">
        <f t="shared" si="1"/>
        <v>48</v>
      </c>
      <c r="J44">
        <f t="shared" si="7"/>
        <v>292</v>
      </c>
      <c r="K44">
        <f t="shared" si="3"/>
        <v>62</v>
      </c>
      <c r="L44" s="76"/>
      <c r="M44">
        <f t="shared" si="10"/>
        <v>295</v>
      </c>
      <c r="N44" t="s">
        <v>223</v>
      </c>
      <c r="O44">
        <v>38</v>
      </c>
      <c r="P44">
        <v>35</v>
      </c>
      <c r="Q44" t="s">
        <v>223</v>
      </c>
      <c r="R44" s="154">
        <f t="shared" si="5"/>
        <v>0.12881355932203389</v>
      </c>
      <c r="S44" s="154">
        <f t="shared" si="6"/>
        <v>0.11864406779661017</v>
      </c>
      <c r="W44" s="74"/>
      <c r="AG44" s="114"/>
    </row>
    <row r="45" spans="1:36" x14ac:dyDescent="0.2">
      <c r="A45" t="s">
        <v>45</v>
      </c>
      <c r="B45" t="s">
        <v>222</v>
      </c>
      <c r="C45">
        <f t="shared" si="0"/>
        <v>16</v>
      </c>
      <c r="D45">
        <v>15</v>
      </c>
      <c r="E45">
        <v>1</v>
      </c>
      <c r="F45">
        <v>240</v>
      </c>
      <c r="G45">
        <v>5</v>
      </c>
      <c r="H45">
        <v>35</v>
      </c>
      <c r="I45">
        <f t="shared" si="1"/>
        <v>40</v>
      </c>
      <c r="J45">
        <f t="shared" si="7"/>
        <v>296</v>
      </c>
      <c r="K45">
        <f t="shared" si="3"/>
        <v>56</v>
      </c>
      <c r="L45" s="76"/>
      <c r="M45">
        <f t="shared" si="10"/>
        <v>295</v>
      </c>
      <c r="N45" t="s">
        <v>223</v>
      </c>
      <c r="O45">
        <v>41</v>
      </c>
      <c r="P45">
        <v>50</v>
      </c>
      <c r="Q45" t="s">
        <v>223</v>
      </c>
      <c r="R45" s="154">
        <f t="shared" si="5"/>
        <v>0.13898305084745763</v>
      </c>
      <c r="S45" s="154">
        <f t="shared" si="6"/>
        <v>0.16949152542372881</v>
      </c>
      <c r="AG45" s="74"/>
      <c r="AH45" s="74"/>
    </row>
    <row r="46" spans="1:36" ht="17" thickBot="1" x14ac:dyDescent="0.25">
      <c r="A46" t="s">
        <v>46</v>
      </c>
      <c r="B46" t="s">
        <v>222</v>
      </c>
      <c r="C46">
        <f t="shared" si="0"/>
        <v>12</v>
      </c>
      <c r="D46">
        <v>7</v>
      </c>
      <c r="E46">
        <v>5</v>
      </c>
      <c r="F46">
        <v>241</v>
      </c>
      <c r="G46">
        <v>3</v>
      </c>
      <c r="H46">
        <v>39</v>
      </c>
      <c r="I46">
        <f t="shared" si="1"/>
        <v>42</v>
      </c>
      <c r="J46">
        <f t="shared" si="7"/>
        <v>295</v>
      </c>
      <c r="K46">
        <f t="shared" si="3"/>
        <v>54</v>
      </c>
      <c r="L46" s="76"/>
      <c r="M46">
        <f t="shared" si="10"/>
        <v>296</v>
      </c>
      <c r="N46" t="s">
        <v>223</v>
      </c>
      <c r="O46">
        <v>15</v>
      </c>
      <c r="P46">
        <v>34</v>
      </c>
      <c r="Q46" t="s">
        <v>223</v>
      </c>
      <c r="R46" s="154">
        <f t="shared" si="5"/>
        <v>5.0675675675675678E-2</v>
      </c>
      <c r="S46" s="154">
        <f t="shared" si="6"/>
        <v>0.11486486486486487</v>
      </c>
      <c r="U46" s="74"/>
      <c r="V46" s="74"/>
      <c r="W46" s="74"/>
      <c r="AC46" s="67"/>
      <c r="AD46" s="74"/>
      <c r="AG46" s="74"/>
      <c r="AH46" s="67"/>
      <c r="AI46" s="67"/>
      <c r="AJ46" s="67"/>
    </row>
    <row r="47" spans="1:36" ht="17" thickTop="1" x14ac:dyDescent="0.2">
      <c r="A47" t="s">
        <v>48</v>
      </c>
      <c r="B47" t="s">
        <v>222</v>
      </c>
      <c r="C47">
        <f t="shared" si="0"/>
        <v>9</v>
      </c>
      <c r="D47">
        <v>5</v>
      </c>
      <c r="E47">
        <v>4</v>
      </c>
      <c r="F47">
        <v>214</v>
      </c>
      <c r="G47">
        <v>25</v>
      </c>
      <c r="H47">
        <v>47</v>
      </c>
      <c r="I47">
        <f t="shared" si="1"/>
        <v>72</v>
      </c>
      <c r="J47">
        <f t="shared" si="7"/>
        <v>295</v>
      </c>
      <c r="K47">
        <f t="shared" si="3"/>
        <v>81</v>
      </c>
      <c r="L47" s="76"/>
      <c r="M47">
        <f t="shared" ref="M47:M58" si="11">J56</f>
        <v>296</v>
      </c>
      <c r="N47" t="s">
        <v>223</v>
      </c>
      <c r="O47">
        <v>12</v>
      </c>
      <c r="P47">
        <v>37</v>
      </c>
      <c r="Q47" t="s">
        <v>223</v>
      </c>
      <c r="R47" s="154">
        <f t="shared" si="5"/>
        <v>4.0540540540540543E-2</v>
      </c>
      <c r="S47" s="154">
        <f t="shared" si="6"/>
        <v>0.125</v>
      </c>
      <c r="Y47" s="71"/>
      <c r="Z47" s="71"/>
      <c r="AA47" s="71"/>
      <c r="AB47" s="71"/>
      <c r="AC47" s="71"/>
      <c r="AD47" s="71"/>
      <c r="AE47" s="71"/>
      <c r="AG47" s="74"/>
    </row>
    <row r="48" spans="1:36" x14ac:dyDescent="0.2">
      <c r="A48" t="s">
        <v>49</v>
      </c>
      <c r="B48" t="s">
        <v>222</v>
      </c>
      <c r="C48">
        <f t="shared" si="0"/>
        <v>20</v>
      </c>
      <c r="D48">
        <v>15</v>
      </c>
      <c r="E48">
        <v>5</v>
      </c>
      <c r="F48">
        <v>225</v>
      </c>
      <c r="G48">
        <v>4</v>
      </c>
      <c r="H48">
        <v>42</v>
      </c>
      <c r="I48">
        <f t="shared" si="1"/>
        <v>46</v>
      </c>
      <c r="J48">
        <f t="shared" si="7"/>
        <v>291</v>
      </c>
      <c r="K48">
        <f t="shared" si="3"/>
        <v>66</v>
      </c>
      <c r="L48" s="76"/>
      <c r="M48">
        <f t="shared" si="11"/>
        <v>296</v>
      </c>
      <c r="N48" t="s">
        <v>223</v>
      </c>
      <c r="O48">
        <v>25</v>
      </c>
      <c r="P48">
        <v>31</v>
      </c>
      <c r="Q48" t="s">
        <v>223</v>
      </c>
      <c r="R48" s="154">
        <f t="shared" si="5"/>
        <v>8.4459459459459457E-2</v>
      </c>
      <c r="S48" s="154">
        <f t="shared" si="6"/>
        <v>0.10472972972972973</v>
      </c>
      <c r="U48" s="124"/>
      <c r="V48" s="125"/>
      <c r="W48" s="67"/>
      <c r="X48" s="67"/>
      <c r="Y48" s="67"/>
      <c r="AA48" t="s">
        <v>905</v>
      </c>
      <c r="AB48" s="67"/>
      <c r="AC48" s="67"/>
      <c r="AG48" s="74"/>
    </row>
    <row r="49" spans="1:37" x14ac:dyDescent="0.2">
      <c r="A49" t="s">
        <v>50</v>
      </c>
      <c r="B49" t="s">
        <v>222</v>
      </c>
      <c r="C49">
        <f t="shared" si="0"/>
        <v>61</v>
      </c>
      <c r="D49">
        <v>38</v>
      </c>
      <c r="E49">
        <v>23</v>
      </c>
      <c r="F49">
        <v>195</v>
      </c>
      <c r="G49">
        <v>5</v>
      </c>
      <c r="H49">
        <v>35</v>
      </c>
      <c r="I49">
        <f t="shared" si="1"/>
        <v>40</v>
      </c>
      <c r="J49">
        <f t="shared" si="7"/>
        <v>296</v>
      </c>
      <c r="K49">
        <f t="shared" si="3"/>
        <v>101</v>
      </c>
      <c r="L49" s="76"/>
      <c r="M49">
        <f t="shared" si="11"/>
        <v>293</v>
      </c>
      <c r="N49" t="s">
        <v>223</v>
      </c>
      <c r="O49">
        <v>41</v>
      </c>
      <c r="P49">
        <v>33</v>
      </c>
      <c r="Q49" t="s">
        <v>223</v>
      </c>
      <c r="R49" s="154">
        <f t="shared" si="5"/>
        <v>0.13993174061433447</v>
      </c>
      <c r="S49" s="154">
        <f t="shared" si="6"/>
        <v>0.11262798634812286</v>
      </c>
      <c r="U49" s="124"/>
      <c r="V49" s="126"/>
      <c r="W49" s="67"/>
      <c r="AC49" s="74"/>
      <c r="AG49" s="74"/>
    </row>
    <row r="50" spans="1:37" ht="17" thickBot="1" x14ac:dyDescent="0.25">
      <c r="A50" t="s">
        <v>51</v>
      </c>
      <c r="B50" t="s">
        <v>222</v>
      </c>
      <c r="C50">
        <f t="shared" si="0"/>
        <v>9</v>
      </c>
      <c r="D50">
        <v>4</v>
      </c>
      <c r="E50">
        <v>5</v>
      </c>
      <c r="F50">
        <v>218</v>
      </c>
      <c r="G50">
        <v>28</v>
      </c>
      <c r="H50">
        <v>41</v>
      </c>
      <c r="I50">
        <f t="shared" si="1"/>
        <v>69</v>
      </c>
      <c r="J50">
        <f t="shared" si="7"/>
        <v>296</v>
      </c>
      <c r="K50">
        <f t="shared" si="3"/>
        <v>78</v>
      </c>
      <c r="L50" s="76"/>
      <c r="M50">
        <f t="shared" si="11"/>
        <v>293</v>
      </c>
      <c r="N50" t="s">
        <v>223</v>
      </c>
      <c r="O50">
        <v>16</v>
      </c>
      <c r="P50">
        <v>36</v>
      </c>
      <c r="Q50" t="s">
        <v>223</v>
      </c>
      <c r="R50" s="154">
        <f t="shared" si="5"/>
        <v>5.4607508532423209E-2</v>
      </c>
      <c r="S50" s="154">
        <f t="shared" si="6"/>
        <v>0.12286689419795221</v>
      </c>
      <c r="U50" s="124"/>
      <c r="V50" s="126" t="s">
        <v>760</v>
      </c>
      <c r="W50" s="67" t="str">
        <f>IF(COUNTIF(W52:X57,W52)=COUNT(W52:X57),"balanced","unbalanced")</f>
        <v>balanced</v>
      </c>
      <c r="Y50" s="67"/>
      <c r="AA50" t="s">
        <v>209</v>
      </c>
      <c r="AB50" s="67"/>
      <c r="AC50" s="67"/>
      <c r="AE50" s="74" t="s">
        <v>715</v>
      </c>
      <c r="AF50" s="74">
        <v>0.05</v>
      </c>
      <c r="AG50" s="74"/>
    </row>
    <row r="51" spans="1:37" ht="17" thickTop="1" x14ac:dyDescent="0.2">
      <c r="A51" t="s">
        <v>52</v>
      </c>
      <c r="B51" t="s">
        <v>222</v>
      </c>
      <c r="C51">
        <f t="shared" si="0"/>
        <v>36</v>
      </c>
      <c r="D51">
        <v>9</v>
      </c>
      <c r="E51">
        <v>27</v>
      </c>
      <c r="F51">
        <v>205</v>
      </c>
      <c r="G51">
        <v>16</v>
      </c>
      <c r="H51">
        <v>38</v>
      </c>
      <c r="I51">
        <f t="shared" si="1"/>
        <v>54</v>
      </c>
      <c r="J51">
        <f t="shared" si="7"/>
        <v>295</v>
      </c>
      <c r="K51">
        <f t="shared" si="3"/>
        <v>90</v>
      </c>
      <c r="L51" s="76"/>
      <c r="M51">
        <f t="shared" si="11"/>
        <v>295</v>
      </c>
      <c r="N51" t="s">
        <v>223</v>
      </c>
      <c r="O51">
        <v>16</v>
      </c>
      <c r="P51">
        <v>38</v>
      </c>
      <c r="Q51" t="s">
        <v>223</v>
      </c>
      <c r="R51" s="154">
        <f t="shared" si="5"/>
        <v>5.4237288135593219E-2</v>
      </c>
      <c r="S51" s="154">
        <f t="shared" si="6"/>
        <v>0.12881355932203389</v>
      </c>
      <c r="U51" s="124"/>
      <c r="V51" s="126"/>
      <c r="W51" s="67" t="str">
        <f>R1</f>
        <v>% loss of dubius</v>
      </c>
      <c r="X51" s="67" t="str">
        <f>S1</f>
        <v>% loss of porr</v>
      </c>
      <c r="AA51" s="71"/>
      <c r="AB51" s="71" t="s">
        <v>211</v>
      </c>
      <c r="AC51" s="71" t="s">
        <v>212</v>
      </c>
      <c r="AD51" s="71" t="s">
        <v>213</v>
      </c>
      <c r="AE51" s="71" t="s">
        <v>214</v>
      </c>
      <c r="AF51" s="71" t="s">
        <v>764</v>
      </c>
      <c r="AG51" s="71" t="s">
        <v>765</v>
      </c>
      <c r="AH51" s="67"/>
      <c r="AI51" s="67"/>
      <c r="AJ51" s="67"/>
      <c r="AK51" s="67"/>
    </row>
    <row r="52" spans="1:37" x14ac:dyDescent="0.2">
      <c r="A52" t="s">
        <v>53</v>
      </c>
      <c r="B52" t="s">
        <v>222</v>
      </c>
      <c r="C52">
        <f t="shared" si="0"/>
        <v>7</v>
      </c>
      <c r="D52">
        <v>4</v>
      </c>
      <c r="E52">
        <v>3</v>
      </c>
      <c r="F52">
        <v>238</v>
      </c>
      <c r="G52">
        <v>12</v>
      </c>
      <c r="H52">
        <v>38</v>
      </c>
      <c r="I52">
        <f t="shared" si="1"/>
        <v>50</v>
      </c>
      <c r="J52">
        <f t="shared" si="7"/>
        <v>295</v>
      </c>
      <c r="K52">
        <f t="shared" si="3"/>
        <v>57</v>
      </c>
      <c r="L52" s="76"/>
      <c r="M52">
        <f t="shared" si="11"/>
        <v>295</v>
      </c>
      <c r="N52" t="s">
        <v>224</v>
      </c>
      <c r="O52">
        <v>12</v>
      </c>
      <c r="P52">
        <v>34</v>
      </c>
      <c r="Q52" t="s">
        <v>224</v>
      </c>
      <c r="R52" s="154">
        <f t="shared" si="5"/>
        <v>4.0677966101694912E-2</v>
      </c>
      <c r="S52" s="154">
        <f t="shared" si="6"/>
        <v>0.11525423728813559</v>
      </c>
      <c r="U52" s="124"/>
      <c r="V52" s="126" t="str">
        <f>Q2</f>
        <v>E</v>
      </c>
      <c r="W52" s="133">
        <f>COUNT(R2:R11)</f>
        <v>10</v>
      </c>
      <c r="X52" s="134">
        <f>COUNT(S2:S11)</f>
        <v>10</v>
      </c>
      <c r="Y52" s="73">
        <f>COUNT(R2:S11)</f>
        <v>20</v>
      </c>
      <c r="Z52" s="73"/>
      <c r="AA52" s="73" t="s">
        <v>766</v>
      </c>
      <c r="AB52" s="73">
        <f>DEVSQ(Y62:Y67)*Y52</f>
        <v>2.4256897282275834E-2</v>
      </c>
      <c r="AC52" s="73">
        <f>COUNT(Y62:Y67)-1</f>
        <v>5</v>
      </c>
      <c r="AD52" s="73">
        <f>AB52/AC52</f>
        <v>4.8513794564551665E-3</v>
      </c>
      <c r="AE52" s="73">
        <f>AD52/AD55</f>
        <v>2.2178289427813769</v>
      </c>
      <c r="AF52" s="28">
        <f>_xlfn.F.DIST.RT(AE52,AC52,AC55)</f>
        <v>5.7648525588196886E-2</v>
      </c>
      <c r="AG52" s="74">
        <f>AB52/(AB52+AB55)</f>
        <v>9.3116335166793157E-2</v>
      </c>
    </row>
    <row r="53" spans="1:37" x14ac:dyDescent="0.2">
      <c r="A53" t="s">
        <v>54</v>
      </c>
      <c r="B53" t="s">
        <v>222</v>
      </c>
      <c r="C53">
        <f t="shared" si="0"/>
        <v>11</v>
      </c>
      <c r="D53">
        <v>4</v>
      </c>
      <c r="E53">
        <v>7</v>
      </c>
      <c r="F53">
        <v>238</v>
      </c>
      <c r="G53">
        <v>12</v>
      </c>
      <c r="H53">
        <v>35</v>
      </c>
      <c r="I53">
        <f t="shared" si="1"/>
        <v>47</v>
      </c>
      <c r="J53">
        <f t="shared" si="7"/>
        <v>296</v>
      </c>
      <c r="K53">
        <f t="shared" si="3"/>
        <v>58</v>
      </c>
      <c r="L53" s="76"/>
      <c r="M53">
        <f t="shared" si="11"/>
        <v>296</v>
      </c>
      <c r="N53" t="s">
        <v>224</v>
      </c>
      <c r="O53">
        <v>13</v>
      </c>
      <c r="P53">
        <v>32</v>
      </c>
      <c r="Q53" t="s">
        <v>224</v>
      </c>
      <c r="R53" s="154">
        <f t="shared" si="5"/>
        <v>4.3918918918918921E-2</v>
      </c>
      <c r="S53" s="154">
        <f t="shared" si="6"/>
        <v>0.10810810810810811</v>
      </c>
      <c r="U53" s="124"/>
      <c r="V53" s="127" t="str">
        <f>Q12</f>
        <v>F</v>
      </c>
      <c r="W53" s="135">
        <f>COUNT(R12:R21)</f>
        <v>10</v>
      </c>
      <c r="X53" s="136">
        <f>COUNT(S12:S21)</f>
        <v>10</v>
      </c>
      <c r="Y53" s="67">
        <f>COUNT(R12:S21)</f>
        <v>20</v>
      </c>
      <c r="Z53" s="67"/>
      <c r="AA53" s="67" t="s">
        <v>767</v>
      </c>
      <c r="AB53" s="67">
        <f>DEVSQ(W68:X68)*W58</f>
        <v>0.22679799459821642</v>
      </c>
      <c r="AC53" s="67">
        <f>COUNT(W68:X68)-1</f>
        <v>1</v>
      </c>
      <c r="AD53">
        <f>AB53/AC53</f>
        <v>0.22679799459821642</v>
      </c>
      <c r="AE53">
        <f>AD53/AD55</f>
        <v>103.68167674771684</v>
      </c>
      <c r="AF53" s="28">
        <f>_xlfn.F.DIST.RT(AE53,AC53,AC55)</f>
        <v>1.7913422718443992E-17</v>
      </c>
      <c r="AG53" s="74">
        <f>AB53/(AB53+AB55)</f>
        <v>0.489799959735226</v>
      </c>
    </row>
    <row r="54" spans="1:37" x14ac:dyDescent="0.2">
      <c r="C54">
        <f t="shared" si="0"/>
        <v>0</v>
      </c>
      <c r="I54">
        <f t="shared" si="1"/>
        <v>0</v>
      </c>
      <c r="J54">
        <f t="shared" si="7"/>
        <v>0</v>
      </c>
      <c r="K54">
        <f t="shared" si="3"/>
        <v>0</v>
      </c>
      <c r="L54" s="76"/>
      <c r="M54">
        <f t="shared" si="11"/>
        <v>296</v>
      </c>
      <c r="N54" t="s">
        <v>224</v>
      </c>
      <c r="O54">
        <v>13</v>
      </c>
      <c r="P54">
        <v>41</v>
      </c>
      <c r="Q54" t="s">
        <v>224</v>
      </c>
      <c r="R54" s="154">
        <f t="shared" si="5"/>
        <v>4.3918918918918921E-2</v>
      </c>
      <c r="S54" s="154">
        <f t="shared" si="6"/>
        <v>0.13851351351351351</v>
      </c>
      <c r="V54" s="74" t="str">
        <f>Q22</f>
        <v>G</v>
      </c>
      <c r="W54" s="135">
        <f>COUNT(R22:R31)</f>
        <v>10</v>
      </c>
      <c r="X54" s="136">
        <f>COUNT(S22:S31)</f>
        <v>10</v>
      </c>
      <c r="Y54">
        <f>COUNT(R22:S31)</f>
        <v>20</v>
      </c>
      <c r="AA54" t="s">
        <v>768</v>
      </c>
      <c r="AB54">
        <f>AB56-AB52-AB53-AB55</f>
        <v>1.8548161813841058E-2</v>
      </c>
      <c r="AC54">
        <f>AC53*AC52</f>
        <v>5</v>
      </c>
      <c r="AD54">
        <f>AB54/AC54</f>
        <v>3.7096323627682113E-3</v>
      </c>
      <c r="AE54">
        <f>AD54/AD55</f>
        <v>1.6958743580196871</v>
      </c>
      <c r="AF54">
        <f>_xlfn.F.DIST.RT(AE54,AC54,AC55)</f>
        <v>0.14171609384176925</v>
      </c>
      <c r="AG54" s="74">
        <f>AB54/(AB54+AB55)</f>
        <v>7.2797197132713598E-2</v>
      </c>
    </row>
    <row r="55" spans="1:37" x14ac:dyDescent="0.2">
      <c r="C55">
        <f t="shared" si="0"/>
        <v>0</v>
      </c>
      <c r="I55">
        <f t="shared" si="1"/>
        <v>0</v>
      </c>
      <c r="J55">
        <f t="shared" si="7"/>
        <v>0</v>
      </c>
      <c r="K55">
        <f t="shared" si="3"/>
        <v>0</v>
      </c>
      <c r="L55" s="76"/>
      <c r="M55">
        <f t="shared" si="11"/>
        <v>294</v>
      </c>
      <c r="N55" t="s">
        <v>224</v>
      </c>
      <c r="O55">
        <v>12</v>
      </c>
      <c r="P55">
        <v>45</v>
      </c>
      <c r="Q55" t="s">
        <v>224</v>
      </c>
      <c r="R55" s="154">
        <f t="shared" si="5"/>
        <v>4.0816326530612242E-2</v>
      </c>
      <c r="S55" s="154">
        <f t="shared" si="6"/>
        <v>0.15306122448979592</v>
      </c>
      <c r="V55" s="74" t="str">
        <f>Q32</f>
        <v>J</v>
      </c>
      <c r="W55" s="135">
        <f>COUNT(R32:R41)</f>
        <v>10</v>
      </c>
      <c r="X55" s="136">
        <f>COUNT(S32:S41)</f>
        <v>10</v>
      </c>
      <c r="Y55">
        <f>COUNT(R32:S41)</f>
        <v>20</v>
      </c>
      <c r="AA55" t="s">
        <v>769</v>
      </c>
      <c r="AB55">
        <f>SUM(W72:X77)*(W52-1)</f>
        <v>0.23624409042118194</v>
      </c>
      <c r="AC55">
        <f>AC56-AC52-AC53-AC54</f>
        <v>108</v>
      </c>
      <c r="AD55">
        <f>AB55/AC55</f>
        <v>2.1874452816776106E-3</v>
      </c>
      <c r="AG55" s="74"/>
    </row>
    <row r="56" spans="1:37" x14ac:dyDescent="0.2">
      <c r="A56" t="s">
        <v>55</v>
      </c>
      <c r="B56" t="s">
        <v>223</v>
      </c>
      <c r="C56">
        <f t="shared" si="0"/>
        <v>19</v>
      </c>
      <c r="D56">
        <v>10</v>
      </c>
      <c r="E56">
        <v>9</v>
      </c>
      <c r="F56">
        <v>244</v>
      </c>
      <c r="G56">
        <v>2</v>
      </c>
      <c r="H56">
        <v>31</v>
      </c>
      <c r="I56">
        <f t="shared" si="1"/>
        <v>33</v>
      </c>
      <c r="J56">
        <f t="shared" si="7"/>
        <v>296</v>
      </c>
      <c r="K56">
        <f t="shared" si="3"/>
        <v>52</v>
      </c>
      <c r="L56" s="76"/>
      <c r="M56">
        <f t="shared" si="11"/>
        <v>296</v>
      </c>
      <c r="N56" t="s">
        <v>224</v>
      </c>
      <c r="O56">
        <v>23</v>
      </c>
      <c r="P56">
        <v>44</v>
      </c>
      <c r="Q56" t="s">
        <v>224</v>
      </c>
      <c r="R56" s="154">
        <f t="shared" si="5"/>
        <v>7.77027027027027E-2</v>
      </c>
      <c r="S56" s="154">
        <f t="shared" si="6"/>
        <v>0.14864864864864866</v>
      </c>
      <c r="V56" s="74" t="str">
        <f>Q42</f>
        <v>K</v>
      </c>
      <c r="W56" s="135">
        <f>COUNT(R42:R51)</f>
        <v>10</v>
      </c>
      <c r="X56" s="136">
        <f>COUNT(S42:S51)</f>
        <v>10</v>
      </c>
      <c r="Y56">
        <f>COUNT(R42:S51)</f>
        <v>20</v>
      </c>
      <c r="AA56" s="73" t="s">
        <v>217</v>
      </c>
      <c r="AB56" s="73">
        <f>AD56*AC56</f>
        <v>0.50584714411551523</v>
      </c>
      <c r="AC56" s="75">
        <f>Y58-1</f>
        <v>119</v>
      </c>
      <c r="AD56" s="73">
        <f>Y78</f>
        <v>4.2508163371051703E-3</v>
      </c>
      <c r="AE56" s="73"/>
      <c r="AF56" s="73"/>
      <c r="AG56" s="75"/>
    </row>
    <row r="57" spans="1:37" x14ac:dyDescent="0.2">
      <c r="A57" t="s">
        <v>56</v>
      </c>
      <c r="B57" t="s">
        <v>223</v>
      </c>
      <c r="C57">
        <f t="shared" si="0"/>
        <v>18</v>
      </c>
      <c r="D57">
        <v>9</v>
      </c>
      <c r="E57">
        <v>9</v>
      </c>
      <c r="F57">
        <v>246</v>
      </c>
      <c r="G57">
        <v>1</v>
      </c>
      <c r="H57">
        <v>31</v>
      </c>
      <c r="I57">
        <f t="shared" si="1"/>
        <v>32</v>
      </c>
      <c r="J57">
        <f t="shared" si="7"/>
        <v>296</v>
      </c>
      <c r="K57">
        <f t="shared" si="3"/>
        <v>50</v>
      </c>
      <c r="M57">
        <f t="shared" si="11"/>
        <v>295</v>
      </c>
      <c r="N57" t="s">
        <v>224</v>
      </c>
      <c r="O57">
        <v>14</v>
      </c>
      <c r="P57">
        <v>42</v>
      </c>
      <c r="Q57" t="s">
        <v>224</v>
      </c>
      <c r="R57" s="154">
        <f t="shared" si="5"/>
        <v>4.7457627118644069E-2</v>
      </c>
      <c r="S57" s="154">
        <f t="shared" si="6"/>
        <v>0.14237288135593221</v>
      </c>
      <c r="V57" t="str">
        <f>Q52</f>
        <v>L</v>
      </c>
      <c r="W57" s="137">
        <f>COUNT(R52:R61)</f>
        <v>10</v>
      </c>
      <c r="X57" s="138">
        <f>COUNT(S52:S61)</f>
        <v>10</v>
      </c>
      <c r="Y57" s="67">
        <f>COUNT(R52:S61)</f>
        <v>20</v>
      </c>
      <c r="Z57" s="67"/>
      <c r="AA57" s="67"/>
      <c r="AB57" s="67"/>
      <c r="AC57" s="67"/>
      <c r="AG57" s="74"/>
    </row>
    <row r="58" spans="1:37" x14ac:dyDescent="0.2">
      <c r="A58" t="s">
        <v>57</v>
      </c>
      <c r="B58" t="s">
        <v>223</v>
      </c>
      <c r="C58">
        <f t="shared" si="0"/>
        <v>38</v>
      </c>
      <c r="D58">
        <v>21</v>
      </c>
      <c r="E58">
        <v>17</v>
      </c>
      <c r="F58">
        <v>220</v>
      </c>
      <c r="G58">
        <v>6</v>
      </c>
      <c r="H58">
        <v>29</v>
      </c>
      <c r="I58">
        <f t="shared" si="1"/>
        <v>35</v>
      </c>
      <c r="J58">
        <f t="shared" si="7"/>
        <v>293</v>
      </c>
      <c r="K58">
        <f t="shared" si="3"/>
        <v>73</v>
      </c>
      <c r="M58">
        <f t="shared" si="11"/>
        <v>295</v>
      </c>
      <c r="N58" t="s">
        <v>224</v>
      </c>
      <c r="O58">
        <v>16</v>
      </c>
      <c r="P58">
        <v>33</v>
      </c>
      <c r="Q58" t="s">
        <v>224</v>
      </c>
      <c r="R58" s="154">
        <f t="shared" si="5"/>
        <v>5.4237288135593219E-2</v>
      </c>
      <c r="S58" s="154">
        <f t="shared" si="6"/>
        <v>0.11186440677966102</v>
      </c>
      <c r="U58" s="124"/>
      <c r="V58" s="125"/>
      <c r="W58" s="129">
        <f>COUNT(R2:R61)</f>
        <v>60</v>
      </c>
      <c r="X58" s="129">
        <f>COUNT(S2:S61)</f>
        <v>60</v>
      </c>
      <c r="Y58">
        <f>COUNT(R2:S61)</f>
        <v>120</v>
      </c>
      <c r="Z58" s="67"/>
      <c r="AA58" s="67"/>
      <c r="AG58" s="74"/>
    </row>
    <row r="59" spans="1:37" x14ac:dyDescent="0.2">
      <c r="A59" t="s">
        <v>58</v>
      </c>
      <c r="B59" t="s">
        <v>223</v>
      </c>
      <c r="C59">
        <f t="shared" si="0"/>
        <v>41</v>
      </c>
      <c r="D59">
        <v>19</v>
      </c>
      <c r="E59">
        <v>22</v>
      </c>
      <c r="F59">
        <v>202</v>
      </c>
      <c r="G59">
        <v>18</v>
      </c>
      <c r="H59">
        <v>32</v>
      </c>
      <c r="I59">
        <f t="shared" si="1"/>
        <v>50</v>
      </c>
      <c r="J59">
        <f t="shared" si="7"/>
        <v>293</v>
      </c>
      <c r="K59">
        <f t="shared" si="3"/>
        <v>91</v>
      </c>
      <c r="M59">
        <f>J70</f>
        <v>296</v>
      </c>
      <c r="N59" t="s">
        <v>224</v>
      </c>
      <c r="O59">
        <v>16</v>
      </c>
      <c r="P59">
        <v>36</v>
      </c>
      <c r="Q59" t="s">
        <v>224</v>
      </c>
      <c r="R59" s="154">
        <f t="shared" si="5"/>
        <v>5.4054054054054057E-2</v>
      </c>
      <c r="S59" s="154">
        <f t="shared" si="6"/>
        <v>0.12162162162162163</v>
      </c>
      <c r="U59" s="124"/>
      <c r="V59" s="126"/>
      <c r="W59" s="129"/>
      <c r="Z59" s="67"/>
      <c r="AA59" s="67"/>
      <c r="AG59" s="74"/>
    </row>
    <row r="60" spans="1:37" x14ac:dyDescent="0.2">
      <c r="A60" t="s">
        <v>59</v>
      </c>
      <c r="B60" t="s">
        <v>223</v>
      </c>
      <c r="C60">
        <f t="shared" si="0"/>
        <v>15</v>
      </c>
      <c r="D60">
        <v>13</v>
      </c>
      <c r="E60">
        <v>2</v>
      </c>
      <c r="F60">
        <v>246</v>
      </c>
      <c r="G60">
        <v>3</v>
      </c>
      <c r="H60">
        <v>31</v>
      </c>
      <c r="I60">
        <f t="shared" si="1"/>
        <v>34</v>
      </c>
      <c r="J60">
        <f t="shared" si="7"/>
        <v>295</v>
      </c>
      <c r="K60">
        <f t="shared" si="3"/>
        <v>49</v>
      </c>
      <c r="M60">
        <f>J71</f>
        <v>295</v>
      </c>
      <c r="N60" t="s">
        <v>224</v>
      </c>
      <c r="O60">
        <v>15</v>
      </c>
      <c r="P60">
        <v>32</v>
      </c>
      <c r="Q60" t="s">
        <v>224</v>
      </c>
      <c r="R60" s="154">
        <f t="shared" si="5"/>
        <v>5.0847457627118647E-2</v>
      </c>
      <c r="S60" s="154">
        <f t="shared" si="6"/>
        <v>0.10847457627118644</v>
      </c>
      <c r="U60" s="124"/>
      <c r="V60" s="126" t="s">
        <v>761</v>
      </c>
      <c r="W60" s="129"/>
      <c r="Z60" s="67"/>
      <c r="AA60" s="67"/>
      <c r="AG60" s="74"/>
    </row>
    <row r="61" spans="1:37" x14ac:dyDescent="0.2">
      <c r="A61" t="s">
        <v>60</v>
      </c>
      <c r="B61" t="s">
        <v>223</v>
      </c>
      <c r="C61">
        <f t="shared" si="0"/>
        <v>21</v>
      </c>
      <c r="D61">
        <v>10</v>
      </c>
      <c r="E61">
        <v>11</v>
      </c>
      <c r="F61">
        <v>239</v>
      </c>
      <c r="G61">
        <v>3</v>
      </c>
      <c r="H61">
        <v>32</v>
      </c>
      <c r="I61">
        <f t="shared" si="1"/>
        <v>35</v>
      </c>
      <c r="J61">
        <f t="shared" si="7"/>
        <v>295</v>
      </c>
      <c r="K61">
        <f t="shared" si="3"/>
        <v>56</v>
      </c>
      <c r="M61">
        <f>J72</f>
        <v>296</v>
      </c>
      <c r="N61" t="s">
        <v>224</v>
      </c>
      <c r="O61">
        <v>12</v>
      </c>
      <c r="P61">
        <v>39</v>
      </c>
      <c r="Q61" t="s">
        <v>224</v>
      </c>
      <c r="R61" s="154">
        <f t="shared" si="5"/>
        <v>4.0540540540540543E-2</v>
      </c>
      <c r="S61" s="154">
        <f t="shared" si="6"/>
        <v>0.13175675675675674</v>
      </c>
      <c r="U61" s="124"/>
      <c r="V61" s="126"/>
      <c r="W61" s="129" t="str">
        <f>R1</f>
        <v>% loss of dubius</v>
      </c>
      <c r="X61" s="129" t="str">
        <f>S1</f>
        <v>% loss of porr</v>
      </c>
      <c r="Z61" s="67"/>
      <c r="AA61" s="67"/>
      <c r="AG61" s="74"/>
    </row>
    <row r="62" spans="1:37" x14ac:dyDescent="0.2">
      <c r="A62" t="s">
        <v>61</v>
      </c>
      <c r="B62" t="s">
        <v>223</v>
      </c>
      <c r="C62">
        <f t="shared" si="0"/>
        <v>12</v>
      </c>
      <c r="D62">
        <v>10</v>
      </c>
      <c r="E62">
        <v>2</v>
      </c>
      <c r="F62">
        <v>247</v>
      </c>
      <c r="G62">
        <v>5</v>
      </c>
      <c r="H62">
        <v>32</v>
      </c>
      <c r="I62">
        <f t="shared" si="1"/>
        <v>37</v>
      </c>
      <c r="J62">
        <f t="shared" si="7"/>
        <v>296</v>
      </c>
      <c r="K62">
        <f t="shared" si="3"/>
        <v>49</v>
      </c>
      <c r="M62" s="155">
        <v>296</v>
      </c>
      <c r="N62" s="155" t="s">
        <v>225</v>
      </c>
      <c r="O62" s="155">
        <v>12</v>
      </c>
      <c r="P62" s="155">
        <v>38</v>
      </c>
      <c r="Q62" s="155" t="s">
        <v>225</v>
      </c>
      <c r="R62" s="156">
        <f t="shared" ref="R62" si="12">O62/M62</f>
        <v>4.0540540540540543E-2</v>
      </c>
      <c r="S62" s="156">
        <f t="shared" ref="S62" si="13">P62/M62</f>
        <v>0.12837837837837837</v>
      </c>
      <c r="U62" s="128"/>
      <c r="V62" s="130" t="str">
        <f>Q2</f>
        <v>E</v>
      </c>
      <c r="W62" s="139">
        <f>AVERAGE(R2:R11)</f>
        <v>6.9194031013169885E-2</v>
      </c>
      <c r="X62" s="140">
        <f>AVERAGE(S2:S11)</f>
        <v>0.18840008024833693</v>
      </c>
      <c r="Y62" s="129">
        <f>AVERAGE(R2:S11)</f>
        <v>0.12879705563075342</v>
      </c>
      <c r="Z62" s="67"/>
      <c r="AF62" s="74"/>
    </row>
    <row r="63" spans="1:37" x14ac:dyDescent="0.2">
      <c r="A63" t="s">
        <v>62</v>
      </c>
      <c r="B63" t="s">
        <v>223</v>
      </c>
      <c r="C63">
        <f t="shared" si="0"/>
        <v>25</v>
      </c>
      <c r="D63">
        <v>21</v>
      </c>
      <c r="E63">
        <v>4</v>
      </c>
      <c r="F63">
        <v>240</v>
      </c>
      <c r="G63">
        <v>1</v>
      </c>
      <c r="H63">
        <v>30</v>
      </c>
      <c r="I63">
        <f t="shared" si="1"/>
        <v>31</v>
      </c>
      <c r="J63">
        <f t="shared" si="7"/>
        <v>296</v>
      </c>
      <c r="K63">
        <f t="shared" si="3"/>
        <v>56</v>
      </c>
      <c r="M63" s="155">
        <v>294</v>
      </c>
      <c r="N63" s="155" t="s">
        <v>225</v>
      </c>
      <c r="O63" s="155">
        <v>27</v>
      </c>
      <c r="P63" s="155">
        <v>75</v>
      </c>
      <c r="Q63" s="155" t="s">
        <v>225</v>
      </c>
      <c r="R63" s="156">
        <f t="shared" ref="R63:R68" si="14">O63/M63</f>
        <v>9.1836734693877556E-2</v>
      </c>
      <c r="S63" s="156">
        <f t="shared" ref="S63:S68" si="15">P63/M63</f>
        <v>0.25510204081632654</v>
      </c>
      <c r="U63" s="128"/>
      <c r="V63" s="131" t="str">
        <f>Q12</f>
        <v>F</v>
      </c>
      <c r="W63" s="141">
        <f>AVERAGE(R12:R21)</f>
        <v>6.5900430242486568E-2</v>
      </c>
      <c r="X63" s="142">
        <f>AVERAGE(S12:S21)</f>
        <v>0.15277093135669756</v>
      </c>
      <c r="Y63" s="124">
        <f>AVERAGE(R12:S21)</f>
        <v>0.10933568079959206</v>
      </c>
      <c r="AF63" s="74"/>
    </row>
    <row r="64" spans="1:37" x14ac:dyDescent="0.2">
      <c r="A64" t="s">
        <v>63</v>
      </c>
      <c r="B64" t="s">
        <v>223</v>
      </c>
      <c r="C64">
        <f t="shared" si="0"/>
        <v>12</v>
      </c>
      <c r="D64">
        <v>10</v>
      </c>
      <c r="E64">
        <v>2</v>
      </c>
      <c r="F64">
        <v>223</v>
      </c>
      <c r="G64">
        <v>4</v>
      </c>
      <c r="H64">
        <v>55</v>
      </c>
      <c r="I64">
        <f t="shared" si="1"/>
        <v>59</v>
      </c>
      <c r="J64">
        <f t="shared" si="7"/>
        <v>294</v>
      </c>
      <c r="K64">
        <f t="shared" si="3"/>
        <v>71</v>
      </c>
      <c r="M64" s="155">
        <v>291</v>
      </c>
      <c r="N64" s="155" t="s">
        <v>225</v>
      </c>
      <c r="O64" s="155">
        <v>12</v>
      </c>
      <c r="P64" s="155">
        <v>38</v>
      </c>
      <c r="Q64" s="155" t="s">
        <v>225</v>
      </c>
      <c r="R64" s="156">
        <f t="shared" si="14"/>
        <v>4.1237113402061855E-2</v>
      </c>
      <c r="S64" s="156">
        <f t="shared" si="15"/>
        <v>0.13058419243986255</v>
      </c>
      <c r="U64" s="74"/>
      <c r="V64" s="124" t="str">
        <f>Q22</f>
        <v>G</v>
      </c>
      <c r="W64" s="141">
        <f>AVERAGE(R22:R31)</f>
        <v>8.1338122972505547E-2</v>
      </c>
      <c r="X64" s="142">
        <f>AVERAGE(S22:S31)</f>
        <v>0.17218845531799529</v>
      </c>
      <c r="Y64" s="124">
        <f>AVERAGE(R22:S31)</f>
        <v>0.12676328914525042</v>
      </c>
      <c r="AF64" s="74"/>
    </row>
    <row r="65" spans="1:33" x14ac:dyDescent="0.2">
      <c r="A65" t="s">
        <v>64</v>
      </c>
      <c r="B65" t="s">
        <v>223</v>
      </c>
      <c r="C65">
        <f t="shared" si="0"/>
        <v>41</v>
      </c>
      <c r="D65">
        <v>12</v>
      </c>
      <c r="E65">
        <v>29</v>
      </c>
      <c r="F65">
        <v>222</v>
      </c>
      <c r="G65">
        <v>3</v>
      </c>
      <c r="H65">
        <v>30</v>
      </c>
      <c r="I65">
        <f t="shared" si="1"/>
        <v>33</v>
      </c>
      <c r="J65">
        <f t="shared" si="7"/>
        <v>296</v>
      </c>
      <c r="K65">
        <f t="shared" si="3"/>
        <v>74</v>
      </c>
      <c r="M65" s="155">
        <v>296</v>
      </c>
      <c r="N65" s="155" t="s">
        <v>225</v>
      </c>
      <c r="O65" s="155">
        <v>19</v>
      </c>
      <c r="P65" s="155">
        <v>43</v>
      </c>
      <c r="Q65" s="155" t="s">
        <v>225</v>
      </c>
      <c r="R65" s="156">
        <f t="shared" si="14"/>
        <v>6.4189189189189186E-2</v>
      </c>
      <c r="S65" s="156">
        <f t="shared" si="15"/>
        <v>0.14527027027027026</v>
      </c>
      <c r="U65" s="74"/>
      <c r="V65" t="str">
        <f>Q32</f>
        <v>J</v>
      </c>
      <c r="W65" s="141">
        <f>AVERAGE(R32:R41)</f>
        <v>6.6451523087875247E-2</v>
      </c>
      <c r="X65" s="142">
        <f>AVERAGE(S32:S41)</f>
        <v>0.172723039486088</v>
      </c>
      <c r="Y65" s="124">
        <f>AVERAGE(R32:S41)</f>
        <v>0.11958728128698162</v>
      </c>
      <c r="AF65" s="74"/>
    </row>
    <row r="66" spans="1:33" x14ac:dyDescent="0.2">
      <c r="A66" t="s">
        <v>65</v>
      </c>
      <c r="B66" t="s">
        <v>223</v>
      </c>
      <c r="C66">
        <f t="shared" si="0"/>
        <v>16</v>
      </c>
      <c r="D66">
        <v>8</v>
      </c>
      <c r="E66">
        <v>8</v>
      </c>
      <c r="F66">
        <v>243</v>
      </c>
      <c r="G66">
        <v>3</v>
      </c>
      <c r="H66">
        <v>33</v>
      </c>
      <c r="I66">
        <f t="shared" si="1"/>
        <v>36</v>
      </c>
      <c r="J66">
        <f t="shared" si="7"/>
        <v>295</v>
      </c>
      <c r="K66">
        <f t="shared" si="3"/>
        <v>52</v>
      </c>
      <c r="M66" s="155">
        <v>294</v>
      </c>
      <c r="N66" s="155" t="s">
        <v>225</v>
      </c>
      <c r="O66" s="155">
        <v>20</v>
      </c>
      <c r="P66" s="155">
        <v>49</v>
      </c>
      <c r="Q66" s="155" t="s">
        <v>225</v>
      </c>
      <c r="R66" s="156">
        <f t="shared" si="14"/>
        <v>6.8027210884353748E-2</v>
      </c>
      <c r="S66" s="156">
        <f t="shared" si="15"/>
        <v>0.16666666666666666</v>
      </c>
      <c r="U66" s="74"/>
      <c r="V66" t="str">
        <f>Q42</f>
        <v>K</v>
      </c>
      <c r="W66" s="141">
        <f>AVERAGE(R42:R51)</f>
        <v>8.1724882312751809E-2</v>
      </c>
      <c r="X66" s="142">
        <f>AVERAGE(S42:S51)</f>
        <v>0.12166332222776373</v>
      </c>
      <c r="Y66" s="124">
        <f>AVERAGE(R42:S51)</f>
        <v>0.10169410227025777</v>
      </c>
      <c r="AF66" s="74"/>
    </row>
    <row r="67" spans="1:33" x14ac:dyDescent="0.2">
      <c r="A67" t="s">
        <v>66</v>
      </c>
      <c r="B67" t="s">
        <v>223</v>
      </c>
      <c r="C67">
        <f t="shared" si="0"/>
        <v>16</v>
      </c>
      <c r="D67">
        <v>12</v>
      </c>
      <c r="E67">
        <v>4</v>
      </c>
      <c r="F67">
        <v>241</v>
      </c>
      <c r="G67">
        <v>8</v>
      </c>
      <c r="H67">
        <v>30</v>
      </c>
      <c r="I67">
        <f t="shared" si="1"/>
        <v>38</v>
      </c>
      <c r="J67">
        <f t="shared" si="7"/>
        <v>295</v>
      </c>
      <c r="K67">
        <f t="shared" ref="K67:K89" si="16">SUM(C67+I67)</f>
        <v>54</v>
      </c>
      <c r="M67" s="155">
        <v>296</v>
      </c>
      <c r="N67" s="155" t="s">
        <v>225</v>
      </c>
      <c r="O67" s="155">
        <v>25</v>
      </c>
      <c r="P67" s="155">
        <v>38</v>
      </c>
      <c r="Q67" s="155" t="s">
        <v>225</v>
      </c>
      <c r="R67" s="156">
        <f t="shared" si="14"/>
        <v>8.4459459459459457E-2</v>
      </c>
      <c r="S67" s="156">
        <f t="shared" si="15"/>
        <v>0.12837837837837837</v>
      </c>
      <c r="U67" s="74"/>
      <c r="V67" s="74" t="str">
        <f>Q52</f>
        <v>L</v>
      </c>
      <c r="W67" s="143">
        <f>AVERAGE(R52:R61)</f>
        <v>4.9417180064879829E-2</v>
      </c>
      <c r="X67" s="144">
        <f>AVERAGE(S52:S61)</f>
        <v>0.12796759748333603</v>
      </c>
      <c r="Y67" s="124">
        <f>AVERAGE(R52:S61)</f>
        <v>8.8692388774107928E-2</v>
      </c>
      <c r="AF67" s="74"/>
    </row>
    <row r="68" spans="1:33" x14ac:dyDescent="0.2">
      <c r="C68">
        <f t="shared" ref="C68:C89" si="17">SUM(D68:E68)</f>
        <v>0</v>
      </c>
      <c r="I68">
        <f t="shared" ref="I68:I89" si="18">SUM(G68:H68)</f>
        <v>0</v>
      </c>
      <c r="J68">
        <f t="shared" ref="J68:J89" si="19">SUM(D68:H68)</f>
        <v>0</v>
      </c>
      <c r="K68">
        <f t="shared" si="16"/>
        <v>0</v>
      </c>
      <c r="M68" s="155">
        <v>295</v>
      </c>
      <c r="N68" s="155" t="s">
        <v>225</v>
      </c>
      <c r="O68" s="155">
        <v>23</v>
      </c>
      <c r="P68" s="155">
        <v>36</v>
      </c>
      <c r="Q68" s="155" t="s">
        <v>225</v>
      </c>
      <c r="R68" s="156">
        <f t="shared" si="14"/>
        <v>7.796610169491526E-2</v>
      </c>
      <c r="S68" s="156">
        <f t="shared" si="15"/>
        <v>0.12203389830508475</v>
      </c>
      <c r="U68" s="128"/>
      <c r="V68" s="132"/>
      <c r="W68" s="124">
        <f>AVERAGE(R2:R61)</f>
        <v>6.9004361615611465E-2</v>
      </c>
      <c r="X68" s="124">
        <f>AVERAGE(S2:S61)</f>
        <v>0.15595223768670294</v>
      </c>
      <c r="Y68" s="124">
        <f>AVERAGE(R2:S61)</f>
        <v>0.1124782996511572</v>
      </c>
      <c r="AF68" s="74"/>
    </row>
    <row r="69" spans="1:33" x14ac:dyDescent="0.2">
      <c r="C69">
        <f t="shared" si="17"/>
        <v>0</v>
      </c>
      <c r="I69">
        <f t="shared" si="18"/>
        <v>0</v>
      </c>
      <c r="J69">
        <f t="shared" si="19"/>
        <v>0</v>
      </c>
      <c r="K69">
        <f t="shared" si="16"/>
        <v>0</v>
      </c>
      <c r="U69" s="128"/>
      <c r="V69" s="130"/>
      <c r="AF69" s="74"/>
    </row>
    <row r="70" spans="1:33" x14ac:dyDescent="0.2">
      <c r="A70" t="s">
        <v>68</v>
      </c>
      <c r="B70" t="s">
        <v>224</v>
      </c>
      <c r="C70">
        <f t="shared" si="17"/>
        <v>12</v>
      </c>
      <c r="D70">
        <v>8</v>
      </c>
      <c r="E70">
        <v>4</v>
      </c>
      <c r="F70">
        <v>250</v>
      </c>
      <c r="G70">
        <v>3</v>
      </c>
      <c r="H70">
        <v>31</v>
      </c>
      <c r="I70">
        <f t="shared" si="18"/>
        <v>34</v>
      </c>
      <c r="J70">
        <f t="shared" si="19"/>
        <v>296</v>
      </c>
      <c r="K70">
        <f t="shared" si="16"/>
        <v>46</v>
      </c>
      <c r="U70" s="128"/>
      <c r="V70" s="130" t="s">
        <v>762</v>
      </c>
      <c r="AF70" s="74"/>
    </row>
    <row r="71" spans="1:33" x14ac:dyDescent="0.2">
      <c r="A71" t="s">
        <v>69</v>
      </c>
      <c r="B71" t="s">
        <v>224</v>
      </c>
      <c r="C71">
        <f t="shared" si="17"/>
        <v>13</v>
      </c>
      <c r="D71">
        <v>11</v>
      </c>
      <c r="E71">
        <v>2</v>
      </c>
      <c r="F71">
        <v>250</v>
      </c>
      <c r="G71">
        <v>1</v>
      </c>
      <c r="H71">
        <v>31</v>
      </c>
      <c r="I71">
        <f t="shared" si="18"/>
        <v>32</v>
      </c>
      <c r="J71">
        <f t="shared" si="19"/>
        <v>295</v>
      </c>
      <c r="K71">
        <f t="shared" si="16"/>
        <v>45</v>
      </c>
      <c r="U71" s="128"/>
      <c r="V71" s="130"/>
      <c r="W71" s="74" t="str">
        <f>R1</f>
        <v>% loss of dubius</v>
      </c>
      <c r="X71" s="74" t="str">
        <f>S1</f>
        <v>% loss of porr</v>
      </c>
      <c r="AF71" s="74"/>
    </row>
    <row r="72" spans="1:33" x14ac:dyDescent="0.2">
      <c r="A72" t="s">
        <v>70</v>
      </c>
      <c r="B72" t="s">
        <v>224</v>
      </c>
      <c r="C72">
        <f t="shared" si="17"/>
        <v>13</v>
      </c>
      <c r="D72">
        <v>9</v>
      </c>
      <c r="E72">
        <v>4</v>
      </c>
      <c r="F72">
        <v>242</v>
      </c>
      <c r="G72">
        <v>1</v>
      </c>
      <c r="H72">
        <v>40</v>
      </c>
      <c r="I72">
        <f t="shared" si="18"/>
        <v>41</v>
      </c>
      <c r="J72">
        <f t="shared" si="19"/>
        <v>296</v>
      </c>
      <c r="K72">
        <f t="shared" si="16"/>
        <v>54</v>
      </c>
      <c r="U72" s="128"/>
      <c r="V72" s="130" t="str">
        <f>Q2</f>
        <v>E</v>
      </c>
      <c r="W72" s="85">
        <f>VAR(R2:R11)</f>
        <v>4.9579591739914227E-4</v>
      </c>
      <c r="X72" s="86">
        <f>VAR(S2:S11)</f>
        <v>1.364638841345742E-2</v>
      </c>
      <c r="Y72">
        <f>VAR(R2:S11)</f>
        <v>1.0438424728894441E-2</v>
      </c>
      <c r="AF72" s="74"/>
    </row>
    <row r="73" spans="1:33" x14ac:dyDescent="0.2">
      <c r="A73" t="s">
        <v>71</v>
      </c>
      <c r="B73" t="s">
        <v>224</v>
      </c>
      <c r="C73">
        <f t="shared" si="17"/>
        <v>12</v>
      </c>
      <c r="D73">
        <v>9</v>
      </c>
      <c r="E73">
        <v>3</v>
      </c>
      <c r="F73">
        <v>239</v>
      </c>
      <c r="G73">
        <v>4</v>
      </c>
      <c r="H73">
        <v>41</v>
      </c>
      <c r="I73">
        <f t="shared" si="18"/>
        <v>45</v>
      </c>
      <c r="J73">
        <f t="shared" si="19"/>
        <v>296</v>
      </c>
      <c r="K73">
        <f t="shared" si="16"/>
        <v>57</v>
      </c>
      <c r="U73" s="128"/>
      <c r="V73" s="131" t="str">
        <f>Q12</f>
        <v>F</v>
      </c>
      <c r="W73" s="87">
        <f>VAR(R12:R21)</f>
        <v>8.1334617277855259E-4</v>
      </c>
      <c r="X73" s="88">
        <f>VAR(S12:S21)</f>
        <v>2.0056368226093408E-3</v>
      </c>
      <c r="Y73">
        <f>VAR(R12:S21)</f>
        <v>3.3212245672453529E-3</v>
      </c>
      <c r="AF73" s="74"/>
    </row>
    <row r="74" spans="1:33" x14ac:dyDescent="0.2">
      <c r="A74" t="s">
        <v>72</v>
      </c>
      <c r="B74" t="s">
        <v>224</v>
      </c>
      <c r="C74">
        <f t="shared" si="17"/>
        <v>23</v>
      </c>
      <c r="D74">
        <v>21</v>
      </c>
      <c r="E74">
        <v>2</v>
      </c>
      <c r="F74">
        <v>227</v>
      </c>
      <c r="G74">
        <v>3</v>
      </c>
      <c r="H74">
        <v>41</v>
      </c>
      <c r="I74">
        <f t="shared" si="18"/>
        <v>44</v>
      </c>
      <c r="J74">
        <f t="shared" si="19"/>
        <v>294</v>
      </c>
      <c r="K74">
        <f t="shared" si="16"/>
        <v>67</v>
      </c>
      <c r="U74" s="74"/>
      <c r="V74" t="str">
        <f>Q22</f>
        <v>G</v>
      </c>
      <c r="W74" s="87">
        <f>VAR(R22:R31)</f>
        <v>1.4747828061674817E-3</v>
      </c>
      <c r="X74" s="88">
        <f>VAR(S22:S31)</f>
        <v>7.9997934703848446E-4</v>
      </c>
      <c r="Y74">
        <f>VAR(R22:S31)</f>
        <v>3.2495670429096555E-3</v>
      </c>
      <c r="AF74" s="74"/>
    </row>
    <row r="75" spans="1:33" x14ac:dyDescent="0.2">
      <c r="A75" t="s">
        <v>73</v>
      </c>
      <c r="B75" t="s">
        <v>224</v>
      </c>
      <c r="C75">
        <f t="shared" si="17"/>
        <v>14</v>
      </c>
      <c r="D75">
        <v>10</v>
      </c>
      <c r="E75">
        <v>4</v>
      </c>
      <c r="F75">
        <v>241</v>
      </c>
      <c r="G75">
        <v>2</v>
      </c>
      <c r="H75">
        <v>40</v>
      </c>
      <c r="I75">
        <f t="shared" si="18"/>
        <v>42</v>
      </c>
      <c r="J75">
        <f t="shared" si="19"/>
        <v>297</v>
      </c>
      <c r="K75">
        <f t="shared" si="16"/>
        <v>56</v>
      </c>
      <c r="U75" s="74"/>
      <c r="V75" t="str">
        <f>Q32</f>
        <v>J</v>
      </c>
      <c r="W75" s="87">
        <f>VAR(R32:R41)</f>
        <v>3.3083080099157594E-3</v>
      </c>
      <c r="X75" s="88">
        <f>VAR(S32:S41)</f>
        <v>1.4144365978433554E-3</v>
      </c>
      <c r="Y75">
        <f>VAR(R32:S41)</f>
        <v>5.2090988135636866E-3</v>
      </c>
      <c r="AF75" s="74"/>
    </row>
    <row r="76" spans="1:33" x14ac:dyDescent="0.2">
      <c r="A76" t="s">
        <v>75</v>
      </c>
      <c r="B76" t="s">
        <v>224</v>
      </c>
      <c r="C76">
        <f t="shared" si="17"/>
        <v>20</v>
      </c>
      <c r="D76">
        <v>11</v>
      </c>
      <c r="E76">
        <v>9</v>
      </c>
      <c r="F76">
        <v>242</v>
      </c>
      <c r="G76">
        <v>2</v>
      </c>
      <c r="H76">
        <v>31</v>
      </c>
      <c r="I76">
        <f t="shared" si="18"/>
        <v>33</v>
      </c>
      <c r="J76">
        <f t="shared" si="19"/>
        <v>295</v>
      </c>
      <c r="K76">
        <f t="shared" si="16"/>
        <v>53</v>
      </c>
      <c r="U76" s="74"/>
      <c r="V76" t="str">
        <f>Q42</f>
        <v>K</v>
      </c>
      <c r="W76" s="87">
        <f>VAR(R42:R51)</f>
        <v>1.5319310651610574E-3</v>
      </c>
      <c r="X76" s="88">
        <f>VAR(S42:S51)</f>
        <v>3.4025283335768612E-4</v>
      </c>
      <c r="Y76">
        <f>VAR(R42:S51)</f>
        <v>1.3065815789944091E-3</v>
      </c>
      <c r="AF76" s="74"/>
    </row>
    <row r="77" spans="1:33" x14ac:dyDescent="0.2">
      <c r="A77" t="s">
        <v>76</v>
      </c>
      <c r="B77" t="s">
        <v>224</v>
      </c>
      <c r="C77">
        <f t="shared" si="17"/>
        <v>16</v>
      </c>
      <c r="D77">
        <v>10</v>
      </c>
      <c r="E77">
        <v>6</v>
      </c>
      <c r="F77">
        <v>247</v>
      </c>
      <c r="G77">
        <v>2</v>
      </c>
      <c r="H77">
        <v>31</v>
      </c>
      <c r="I77">
        <f t="shared" si="18"/>
        <v>33</v>
      </c>
      <c r="J77">
        <f t="shared" si="19"/>
        <v>296</v>
      </c>
      <c r="K77">
        <f t="shared" si="16"/>
        <v>49</v>
      </c>
      <c r="U77" s="74"/>
      <c r="V77" t="str">
        <f>Q52</f>
        <v>L</v>
      </c>
      <c r="W77" s="89">
        <f>VAR(R52:R61)</f>
        <v>1.2669948860771619E-4</v>
      </c>
      <c r="X77" s="90">
        <f>VAR(S52:S61)</f>
        <v>2.9178590579532576E-4</v>
      </c>
      <c r="Y77">
        <f>VAR(R52:S61)</f>
        <v>1.8219583648787332E-3</v>
      </c>
      <c r="AF77" s="74"/>
    </row>
    <row r="78" spans="1:33" x14ac:dyDescent="0.2">
      <c r="A78" t="s">
        <v>77</v>
      </c>
      <c r="B78" t="s">
        <v>224</v>
      </c>
      <c r="C78">
        <f t="shared" si="17"/>
        <v>16</v>
      </c>
      <c r="D78">
        <v>10</v>
      </c>
      <c r="E78">
        <v>6</v>
      </c>
      <c r="F78">
        <v>244</v>
      </c>
      <c r="G78">
        <v>2</v>
      </c>
      <c r="H78">
        <v>34</v>
      </c>
      <c r="I78">
        <f t="shared" si="18"/>
        <v>36</v>
      </c>
      <c r="J78">
        <f t="shared" si="19"/>
        <v>296</v>
      </c>
      <c r="K78">
        <f t="shared" si="16"/>
        <v>52</v>
      </c>
      <c r="U78" s="74"/>
      <c r="W78">
        <f>VAR(R2:R61)</f>
        <v>1.3033144847697279E-3</v>
      </c>
      <c r="X78">
        <f>VAR(S2:S61)</f>
        <v>3.4263321172183715E-3</v>
      </c>
      <c r="Y78">
        <f>VAR(R2:S61)</f>
        <v>4.2508163371051703E-3</v>
      </c>
      <c r="AF78" s="74"/>
    </row>
    <row r="79" spans="1:33" x14ac:dyDescent="0.2">
      <c r="A79" t="s">
        <v>78</v>
      </c>
      <c r="B79" t="s">
        <v>224</v>
      </c>
      <c r="C79">
        <f t="shared" si="17"/>
        <v>15</v>
      </c>
      <c r="D79">
        <v>10</v>
      </c>
      <c r="E79">
        <v>5</v>
      </c>
      <c r="F79">
        <v>249</v>
      </c>
      <c r="G79">
        <v>1</v>
      </c>
      <c r="H79">
        <v>31</v>
      </c>
      <c r="I79">
        <f t="shared" si="18"/>
        <v>32</v>
      </c>
      <c r="J79">
        <f t="shared" si="19"/>
        <v>296</v>
      </c>
      <c r="K79">
        <f t="shared" si="16"/>
        <v>47</v>
      </c>
      <c r="V79" s="74"/>
      <c r="AG79" s="74"/>
    </row>
    <row r="80" spans="1:33" x14ac:dyDescent="0.2">
      <c r="A80" t="s">
        <v>79</v>
      </c>
      <c r="B80" t="s">
        <v>224</v>
      </c>
      <c r="C80">
        <f t="shared" si="17"/>
        <v>12</v>
      </c>
      <c r="D80">
        <v>9</v>
      </c>
      <c r="E80">
        <v>3</v>
      </c>
      <c r="F80">
        <v>244</v>
      </c>
      <c r="G80">
        <v>3</v>
      </c>
      <c r="H80">
        <v>36</v>
      </c>
      <c r="I80">
        <f t="shared" si="18"/>
        <v>39</v>
      </c>
      <c r="J80">
        <f t="shared" si="19"/>
        <v>295</v>
      </c>
      <c r="K80">
        <f t="shared" si="16"/>
        <v>51</v>
      </c>
      <c r="V80" s="74"/>
      <c r="AG80" s="74"/>
    </row>
    <row r="81" spans="1:33" x14ac:dyDescent="0.2">
      <c r="C81">
        <f t="shared" si="17"/>
        <v>0</v>
      </c>
      <c r="I81">
        <f t="shared" si="18"/>
        <v>0</v>
      </c>
      <c r="J81">
        <f t="shared" si="19"/>
        <v>0</v>
      </c>
      <c r="K81">
        <f t="shared" si="16"/>
        <v>0</v>
      </c>
      <c r="V81" s="74"/>
      <c r="AG81" s="74"/>
    </row>
    <row r="82" spans="1:33" x14ac:dyDescent="0.2">
      <c r="C82">
        <f t="shared" si="17"/>
        <v>0</v>
      </c>
      <c r="I82">
        <f t="shared" si="18"/>
        <v>0</v>
      </c>
      <c r="J82">
        <f t="shared" si="19"/>
        <v>0</v>
      </c>
      <c r="K82">
        <f t="shared" si="16"/>
        <v>0</v>
      </c>
      <c r="V82" s="74"/>
      <c r="AG82" s="74"/>
    </row>
    <row r="83" spans="1:33" x14ac:dyDescent="0.2">
      <c r="A83" t="s">
        <v>80</v>
      </c>
      <c r="B83" t="s">
        <v>225</v>
      </c>
      <c r="C83">
        <f t="shared" si="17"/>
        <v>12</v>
      </c>
      <c r="D83">
        <v>6</v>
      </c>
      <c r="E83">
        <v>6</v>
      </c>
      <c r="F83">
        <v>246</v>
      </c>
      <c r="G83">
        <v>2</v>
      </c>
      <c r="H83">
        <v>36</v>
      </c>
      <c r="I83">
        <f t="shared" si="18"/>
        <v>38</v>
      </c>
      <c r="J83">
        <f t="shared" si="19"/>
        <v>296</v>
      </c>
      <c r="K83">
        <f t="shared" si="16"/>
        <v>50</v>
      </c>
      <c r="V83" s="74"/>
      <c r="AG83" s="74"/>
    </row>
    <row r="84" spans="1:33" x14ac:dyDescent="0.2">
      <c r="A84" t="s">
        <v>81</v>
      </c>
      <c r="B84" t="s">
        <v>225</v>
      </c>
      <c r="C84">
        <f t="shared" si="17"/>
        <v>27</v>
      </c>
      <c r="D84">
        <v>18</v>
      </c>
      <c r="E84">
        <v>9</v>
      </c>
      <c r="F84">
        <v>192</v>
      </c>
      <c r="G84">
        <v>20</v>
      </c>
      <c r="H84">
        <v>55</v>
      </c>
      <c r="I84">
        <f t="shared" si="18"/>
        <v>75</v>
      </c>
      <c r="J84">
        <f t="shared" si="19"/>
        <v>294</v>
      </c>
      <c r="K84">
        <f t="shared" si="16"/>
        <v>102</v>
      </c>
      <c r="V84" s="74"/>
      <c r="AG84" s="74"/>
    </row>
    <row r="85" spans="1:33" x14ac:dyDescent="0.2">
      <c r="A85" t="s">
        <v>82</v>
      </c>
      <c r="B85" t="s">
        <v>225</v>
      </c>
      <c r="C85">
        <f t="shared" si="17"/>
        <v>12</v>
      </c>
      <c r="D85">
        <v>7</v>
      </c>
      <c r="E85">
        <v>5</v>
      </c>
      <c r="F85">
        <v>241</v>
      </c>
      <c r="G85">
        <v>1</v>
      </c>
      <c r="H85">
        <v>37</v>
      </c>
      <c r="I85">
        <f t="shared" si="18"/>
        <v>38</v>
      </c>
      <c r="J85">
        <f t="shared" si="19"/>
        <v>291</v>
      </c>
      <c r="K85">
        <f t="shared" si="16"/>
        <v>50</v>
      </c>
      <c r="V85" s="74"/>
      <c r="AG85" s="74"/>
    </row>
    <row r="86" spans="1:33" x14ac:dyDescent="0.2">
      <c r="A86" t="s">
        <v>83</v>
      </c>
      <c r="B86" t="s">
        <v>225</v>
      </c>
      <c r="C86">
        <f t="shared" si="17"/>
        <v>19</v>
      </c>
      <c r="D86">
        <v>6</v>
      </c>
      <c r="E86">
        <v>13</v>
      </c>
      <c r="F86">
        <v>234</v>
      </c>
      <c r="G86">
        <v>4</v>
      </c>
      <c r="H86">
        <v>39</v>
      </c>
      <c r="I86">
        <f t="shared" si="18"/>
        <v>43</v>
      </c>
      <c r="J86">
        <f t="shared" si="19"/>
        <v>296</v>
      </c>
      <c r="K86">
        <f t="shared" si="16"/>
        <v>62</v>
      </c>
      <c r="V86" s="74"/>
      <c r="AG86" s="74"/>
    </row>
    <row r="87" spans="1:33" x14ac:dyDescent="0.2">
      <c r="A87" t="s">
        <v>84</v>
      </c>
      <c r="B87" t="s">
        <v>225</v>
      </c>
      <c r="C87">
        <f t="shared" si="17"/>
        <v>20</v>
      </c>
      <c r="D87">
        <v>17</v>
      </c>
      <c r="E87">
        <v>3</v>
      </c>
      <c r="F87">
        <v>225</v>
      </c>
      <c r="G87">
        <v>14</v>
      </c>
      <c r="H87">
        <v>35</v>
      </c>
      <c r="I87">
        <f t="shared" si="18"/>
        <v>49</v>
      </c>
      <c r="J87">
        <f t="shared" si="19"/>
        <v>294</v>
      </c>
      <c r="K87">
        <f t="shared" si="16"/>
        <v>69</v>
      </c>
      <c r="V87" s="74"/>
      <c r="AG87" s="74"/>
    </row>
    <row r="88" spans="1:33" x14ac:dyDescent="0.2">
      <c r="A88" t="s">
        <v>85</v>
      </c>
      <c r="B88" t="s">
        <v>225</v>
      </c>
      <c r="C88">
        <f t="shared" si="17"/>
        <v>25</v>
      </c>
      <c r="D88">
        <v>16</v>
      </c>
      <c r="E88">
        <v>9</v>
      </c>
      <c r="F88">
        <v>233</v>
      </c>
      <c r="G88">
        <v>4</v>
      </c>
      <c r="H88">
        <v>34</v>
      </c>
      <c r="I88">
        <f t="shared" si="18"/>
        <v>38</v>
      </c>
      <c r="J88">
        <f t="shared" si="19"/>
        <v>296</v>
      </c>
      <c r="K88">
        <f t="shared" si="16"/>
        <v>63</v>
      </c>
      <c r="V88" s="74"/>
      <c r="AG88" s="74"/>
    </row>
    <row r="89" spans="1:33" x14ac:dyDescent="0.2">
      <c r="A89" t="s">
        <v>86</v>
      </c>
      <c r="B89" t="s">
        <v>225</v>
      </c>
      <c r="C89">
        <f t="shared" si="17"/>
        <v>23</v>
      </c>
      <c r="D89">
        <v>20</v>
      </c>
      <c r="E89">
        <v>3</v>
      </c>
      <c r="F89">
        <v>236</v>
      </c>
      <c r="G89">
        <v>2</v>
      </c>
      <c r="H89">
        <v>34</v>
      </c>
      <c r="I89">
        <f t="shared" si="18"/>
        <v>36</v>
      </c>
      <c r="J89">
        <f t="shared" si="19"/>
        <v>295</v>
      </c>
      <c r="K89">
        <f t="shared" si="16"/>
        <v>59</v>
      </c>
      <c r="V89" s="74"/>
      <c r="AG89" s="74"/>
    </row>
    <row r="90" spans="1:33" x14ac:dyDescent="0.2">
      <c r="V90" s="74"/>
      <c r="AG90" s="74"/>
    </row>
    <row r="91" spans="1:33" x14ac:dyDescent="0.2">
      <c r="V91" s="74"/>
      <c r="AG91" s="74"/>
    </row>
    <row r="92" spans="1:33" x14ac:dyDescent="0.2">
      <c r="V92" s="74"/>
      <c r="AG92" s="74"/>
    </row>
    <row r="93" spans="1:33" x14ac:dyDescent="0.2">
      <c r="V93" s="74"/>
      <c r="AG93" s="74"/>
    </row>
    <row r="94" spans="1:33" x14ac:dyDescent="0.2">
      <c r="V94" s="74"/>
      <c r="AG94" s="74"/>
    </row>
    <row r="95" spans="1:33" x14ac:dyDescent="0.2">
      <c r="V95" s="74"/>
      <c r="AG95" s="74"/>
    </row>
    <row r="96" spans="1:33" x14ac:dyDescent="0.2">
      <c r="V96" s="74"/>
      <c r="AG96" s="74"/>
    </row>
    <row r="97" spans="22:33" x14ac:dyDescent="0.2">
      <c r="V97" s="74"/>
      <c r="AG97" s="74"/>
    </row>
    <row r="98" spans="22:33" x14ac:dyDescent="0.2">
      <c r="V98" s="74"/>
      <c r="AG98" s="74"/>
    </row>
    <row r="99" spans="22:33" x14ac:dyDescent="0.2">
      <c r="V99" s="74"/>
      <c r="AG99" s="74"/>
    </row>
    <row r="100" spans="22:33" x14ac:dyDescent="0.2">
      <c r="V100" s="74"/>
      <c r="AG100" s="74"/>
    </row>
    <row r="101" spans="22:33" x14ac:dyDescent="0.2">
      <c r="V101" s="74"/>
      <c r="AG101" s="74"/>
    </row>
    <row r="102" spans="22:33" x14ac:dyDescent="0.2">
      <c r="V102" s="74"/>
      <c r="AG102" s="74"/>
    </row>
    <row r="103" spans="22:33" x14ac:dyDescent="0.2">
      <c r="V103" s="74"/>
      <c r="AG103" s="74"/>
    </row>
    <row r="104" spans="22:33" x14ac:dyDescent="0.2">
      <c r="V104" s="74"/>
      <c r="AG104" s="74"/>
    </row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D5E8-B328-D44F-916E-A31D43089450}">
  <dimension ref="A1:CQ144"/>
  <sheetViews>
    <sheetView topLeftCell="AQ4" zoomScale="93" zoomScaleNormal="93" workbookViewId="0">
      <selection activeCell="BD18" sqref="BD18"/>
    </sheetView>
  </sheetViews>
  <sheetFormatPr baseColWidth="10" defaultRowHeight="16" x14ac:dyDescent="0.2"/>
  <cols>
    <col min="15" max="15" width="10.83203125" style="68"/>
    <col min="35" max="35" width="10.83203125" style="68"/>
    <col min="60" max="60" width="12.6640625" bestFit="1" customWidth="1"/>
    <col min="66" max="66" width="10.83203125" style="76"/>
    <col min="75" max="75" width="10.83203125" style="76"/>
  </cols>
  <sheetData>
    <row r="1" spans="1:95" ht="21" x14ac:dyDescent="0.25">
      <c r="A1" s="96"/>
      <c r="B1" s="96"/>
      <c r="C1" s="96"/>
      <c r="D1" s="96"/>
      <c r="E1" s="96"/>
      <c r="F1" s="96"/>
      <c r="G1" s="96"/>
      <c r="H1" s="96"/>
      <c r="I1" s="96"/>
      <c r="J1" s="103"/>
      <c r="K1" s="103"/>
      <c r="L1" s="103"/>
      <c r="M1" s="103"/>
      <c r="N1" s="103"/>
      <c r="P1" s="96"/>
      <c r="Q1" s="96"/>
      <c r="Z1" t="s">
        <v>586</v>
      </c>
      <c r="AD1" t="s">
        <v>802</v>
      </c>
      <c r="AJ1" s="172" t="s">
        <v>929</v>
      </c>
      <c r="BR1" t="s">
        <v>586</v>
      </c>
      <c r="BY1" t="s">
        <v>586</v>
      </c>
    </row>
    <row r="2" spans="1:95" ht="86" customHeight="1" x14ac:dyDescent="0.25">
      <c r="A2" s="104" t="s">
        <v>585</v>
      </c>
      <c r="B2" s="105" t="s">
        <v>0</v>
      </c>
      <c r="C2" s="105" t="s">
        <v>1</v>
      </c>
      <c r="D2" s="105" t="s">
        <v>2</v>
      </c>
      <c r="E2" s="105" t="s">
        <v>3</v>
      </c>
      <c r="F2" s="105" t="s">
        <v>4</v>
      </c>
      <c r="G2" s="105" t="s">
        <v>206</v>
      </c>
      <c r="H2" s="105" t="s">
        <v>197</v>
      </c>
      <c r="I2" s="105" t="s">
        <v>606</v>
      </c>
      <c r="J2" s="96"/>
      <c r="K2" s="96"/>
      <c r="L2" s="96"/>
      <c r="M2" s="96"/>
      <c r="N2" s="96"/>
      <c r="P2" s="104" t="s">
        <v>585</v>
      </c>
      <c r="Q2" s="121" t="s">
        <v>792</v>
      </c>
      <c r="R2" s="4" t="s">
        <v>0</v>
      </c>
      <c r="S2" s="4" t="s">
        <v>1</v>
      </c>
      <c r="T2" s="4" t="s">
        <v>2</v>
      </c>
      <c r="U2" s="4" t="s">
        <v>3</v>
      </c>
      <c r="V2" s="4" t="s">
        <v>4</v>
      </c>
      <c r="W2" s="4" t="s">
        <v>794</v>
      </c>
      <c r="Y2" s="4" t="s">
        <v>800</v>
      </c>
      <c r="Z2" t="s">
        <v>585</v>
      </c>
      <c r="AA2" t="s">
        <v>792</v>
      </c>
      <c r="AB2" t="s">
        <v>794</v>
      </c>
      <c r="AD2" t="s">
        <v>800</v>
      </c>
      <c r="AE2" t="s">
        <v>792</v>
      </c>
      <c r="AF2" t="s">
        <v>794</v>
      </c>
      <c r="AJ2" t="s">
        <v>800</v>
      </c>
      <c r="AK2" t="s">
        <v>792</v>
      </c>
      <c r="AL2" t="s">
        <v>794</v>
      </c>
      <c r="BN2" s="178" t="s">
        <v>921</v>
      </c>
      <c r="BP2" s="4" t="s">
        <v>206</v>
      </c>
      <c r="BQ2" s="4" t="s">
        <v>800</v>
      </c>
      <c r="BR2" s="4" t="s">
        <v>585</v>
      </c>
      <c r="BS2" s="4" t="s">
        <v>792</v>
      </c>
      <c r="BT2" s="4" t="s">
        <v>794</v>
      </c>
      <c r="BU2" s="4" t="s">
        <v>926</v>
      </c>
      <c r="BV2" s="4" t="s">
        <v>927</v>
      </c>
      <c r="BW2" s="179" t="s">
        <v>928</v>
      </c>
      <c r="BX2" t="s">
        <v>206</v>
      </c>
      <c r="BY2" t="s">
        <v>585</v>
      </c>
      <c r="BZ2" t="s">
        <v>792</v>
      </c>
      <c r="CA2" t="s">
        <v>794</v>
      </c>
      <c r="CB2" t="s">
        <v>800</v>
      </c>
      <c r="CC2" t="s">
        <v>926</v>
      </c>
      <c r="CD2" t="s">
        <v>927</v>
      </c>
    </row>
    <row r="3" spans="1:95" x14ac:dyDescent="0.2">
      <c r="A3" t="s">
        <v>87</v>
      </c>
      <c r="B3">
        <v>5</v>
      </c>
      <c r="C3">
        <v>5</v>
      </c>
      <c r="D3">
        <v>260</v>
      </c>
      <c r="E3">
        <v>4</v>
      </c>
      <c r="F3">
        <v>21</v>
      </c>
      <c r="G3">
        <f t="shared" ref="G3:G9" si="0">SUM(B3:F3)</f>
        <v>295</v>
      </c>
      <c r="H3" t="s">
        <v>563</v>
      </c>
      <c r="I3" t="s">
        <v>586</v>
      </c>
      <c r="J3" s="3"/>
      <c r="K3" s="3"/>
      <c r="L3" s="3"/>
      <c r="M3" s="3"/>
      <c r="N3" s="3"/>
      <c r="P3" t="s">
        <v>87</v>
      </c>
      <c r="Q3">
        <f>SUM(R3:S3)</f>
        <v>10</v>
      </c>
      <c r="R3">
        <v>5</v>
      </c>
      <c r="S3">
        <v>5</v>
      </c>
      <c r="T3">
        <v>260</v>
      </c>
      <c r="U3">
        <v>4</v>
      </c>
      <c r="V3">
        <v>21</v>
      </c>
      <c r="W3">
        <f>SUM(U3:V3)</f>
        <v>25</v>
      </c>
      <c r="Y3" t="s">
        <v>587</v>
      </c>
      <c r="Z3" t="s">
        <v>87</v>
      </c>
      <c r="AA3">
        <v>10</v>
      </c>
      <c r="AB3">
        <v>25</v>
      </c>
      <c r="AD3" t="s">
        <v>587</v>
      </c>
      <c r="AE3" s="3">
        <v>12.105263157894736</v>
      </c>
      <c r="AF3" s="3">
        <v>26.368421052631579</v>
      </c>
      <c r="AJ3" t="s">
        <v>587</v>
      </c>
      <c r="AK3">
        <v>10</v>
      </c>
      <c r="AL3">
        <v>25</v>
      </c>
      <c r="AS3" t="s">
        <v>763</v>
      </c>
      <c r="BD3" s="51" t="s">
        <v>682</v>
      </c>
      <c r="BN3" s="178"/>
      <c r="BP3">
        <v>295</v>
      </c>
      <c r="BQ3" t="s">
        <v>587</v>
      </c>
      <c r="BR3" t="s">
        <v>87</v>
      </c>
      <c r="BS3">
        <v>10</v>
      </c>
      <c r="BT3">
        <v>25</v>
      </c>
      <c r="BU3" s="165">
        <f>BS3/BP3</f>
        <v>3.3898305084745763E-2</v>
      </c>
      <c r="BV3" s="165">
        <f>BT3/BP3</f>
        <v>8.4745762711864403E-2</v>
      </c>
      <c r="BW3" s="179"/>
      <c r="BX3">
        <v>295</v>
      </c>
      <c r="BY3" t="s">
        <v>87</v>
      </c>
      <c r="BZ3">
        <v>10</v>
      </c>
      <c r="CA3">
        <v>25</v>
      </c>
      <c r="CB3" t="s">
        <v>587</v>
      </c>
      <c r="CC3">
        <v>3.3898305084745763E-2</v>
      </c>
      <c r="CD3">
        <v>8.4745762711864403E-2</v>
      </c>
    </row>
    <row r="4" spans="1:95" x14ac:dyDescent="0.2">
      <c r="A4" t="s">
        <v>88</v>
      </c>
      <c r="B4">
        <v>5</v>
      </c>
      <c r="C4">
        <v>4</v>
      </c>
      <c r="D4">
        <v>265</v>
      </c>
      <c r="E4">
        <v>6</v>
      </c>
      <c r="F4">
        <v>17</v>
      </c>
      <c r="G4">
        <f t="shared" si="0"/>
        <v>297</v>
      </c>
      <c r="H4" t="s">
        <v>563</v>
      </c>
      <c r="I4" t="s">
        <v>198</v>
      </c>
      <c r="J4" s="3">
        <f>AVERAGE(B3:B23)</f>
        <v>6.1578947368421053</v>
      </c>
      <c r="K4" s="3">
        <f>AVERAGE(C3:C23)</f>
        <v>5.9473684210526319</v>
      </c>
      <c r="L4" s="3">
        <f>AVERAGE(D3:D23)</f>
        <v>251</v>
      </c>
      <c r="M4" s="3">
        <f>AVERAGE(E3:E23)</f>
        <v>6.7368421052631575</v>
      </c>
      <c r="N4" s="3">
        <f>AVERAGE(F3:F23)</f>
        <v>19.631578947368421</v>
      </c>
      <c r="P4" t="s">
        <v>88</v>
      </c>
      <c r="Q4">
        <f t="shared" ref="Q4:Q67" si="1">SUM(R4:S4)</f>
        <v>9</v>
      </c>
      <c r="R4">
        <v>5</v>
      </c>
      <c r="S4">
        <v>4</v>
      </c>
      <c r="T4">
        <v>265</v>
      </c>
      <c r="U4">
        <v>6</v>
      </c>
      <c r="V4">
        <v>17</v>
      </c>
      <c r="W4">
        <f t="shared" ref="W4:W67" si="2">SUM(U4:V4)</f>
        <v>23</v>
      </c>
      <c r="Y4" t="s">
        <v>587</v>
      </c>
      <c r="Z4" t="s">
        <v>88</v>
      </c>
      <c r="AA4">
        <v>9</v>
      </c>
      <c r="AB4">
        <v>23</v>
      </c>
      <c r="AD4" t="s">
        <v>588</v>
      </c>
      <c r="AE4" s="3">
        <v>12.833333333333334</v>
      </c>
      <c r="AF4" s="3">
        <v>39.166666666666664</v>
      </c>
      <c r="AJ4" t="s">
        <v>587</v>
      </c>
      <c r="AK4">
        <v>9</v>
      </c>
      <c r="AL4">
        <v>23</v>
      </c>
      <c r="BD4" t="s">
        <v>803</v>
      </c>
      <c r="BN4" s="178"/>
      <c r="BP4">
        <v>297</v>
      </c>
      <c r="BQ4" t="s">
        <v>587</v>
      </c>
      <c r="BR4" t="s">
        <v>88</v>
      </c>
      <c r="BS4">
        <v>9</v>
      </c>
      <c r="BT4">
        <v>23</v>
      </c>
      <c r="BU4" s="165">
        <f t="shared" ref="BU4:BU67" si="3">BS4/BP4</f>
        <v>3.0303030303030304E-2</v>
      </c>
      <c r="BV4" s="165">
        <f t="shared" ref="BV4:BV67" si="4">BT4/BP4</f>
        <v>7.7441077441077436E-2</v>
      </c>
      <c r="BW4" s="179"/>
      <c r="BX4">
        <v>297</v>
      </c>
      <c r="BY4" t="s">
        <v>88</v>
      </c>
      <c r="BZ4">
        <v>9</v>
      </c>
      <c r="CA4">
        <v>23</v>
      </c>
      <c r="CB4" t="s">
        <v>587</v>
      </c>
      <c r="CC4">
        <v>3.0303030303030304E-2</v>
      </c>
      <c r="CD4">
        <v>7.7441077441077436E-2</v>
      </c>
    </row>
    <row r="5" spans="1:95" ht="17" thickBot="1" x14ac:dyDescent="0.25">
      <c r="A5" t="s">
        <v>89</v>
      </c>
      <c r="B5">
        <v>5</v>
      </c>
      <c r="C5">
        <v>4</v>
      </c>
      <c r="D5">
        <v>264</v>
      </c>
      <c r="E5">
        <v>6</v>
      </c>
      <c r="F5">
        <v>17</v>
      </c>
      <c r="G5">
        <f t="shared" si="0"/>
        <v>296</v>
      </c>
      <c r="H5" t="s">
        <v>563</v>
      </c>
      <c r="I5" t="s">
        <v>199</v>
      </c>
      <c r="J5" s="3">
        <f>STDEV(B3:B23)</f>
        <v>3.1138250485132488</v>
      </c>
      <c r="K5" s="3">
        <f>STDEV(C3:C23)</f>
        <v>2.7982868610500149</v>
      </c>
      <c r="L5" s="3">
        <f>STDEV(D3:D23)</f>
        <v>27.566082218713795</v>
      </c>
      <c r="M5" s="3">
        <f>STDEV(E3:E23)</f>
        <v>2.1817960303677926</v>
      </c>
      <c r="N5" s="3">
        <f>STDEV(F3:F23)</f>
        <v>4.5608299234506964</v>
      </c>
      <c r="P5" t="s">
        <v>89</v>
      </c>
      <c r="Q5">
        <f t="shared" si="1"/>
        <v>9</v>
      </c>
      <c r="R5">
        <v>5</v>
      </c>
      <c r="S5">
        <v>4</v>
      </c>
      <c r="T5">
        <v>264</v>
      </c>
      <c r="U5">
        <v>6</v>
      </c>
      <c r="V5">
        <v>17</v>
      </c>
      <c r="W5">
        <f t="shared" si="2"/>
        <v>23</v>
      </c>
      <c r="Y5" t="s">
        <v>587</v>
      </c>
      <c r="Z5" t="s">
        <v>89</v>
      </c>
      <c r="AA5">
        <v>9</v>
      </c>
      <c r="AB5">
        <v>23</v>
      </c>
      <c r="AD5" t="s">
        <v>589</v>
      </c>
      <c r="AE5" s="3">
        <v>18.333333333333332</v>
      </c>
      <c r="AF5" s="3">
        <v>35.666666666666664</v>
      </c>
      <c r="AJ5" t="s">
        <v>587</v>
      </c>
      <c r="AK5">
        <v>9</v>
      </c>
      <c r="AL5">
        <v>23</v>
      </c>
      <c r="AN5" t="s">
        <v>760</v>
      </c>
      <c r="AO5" t="str">
        <f>IF(COUNTIF(AO7:AP14,AO7)=COUNT(AO7:AP14),"balanced","unbalanced")</f>
        <v>balanced</v>
      </c>
      <c r="AS5" t="s">
        <v>209</v>
      </c>
      <c r="AW5" s="74" t="s">
        <v>715</v>
      </c>
      <c r="AX5" s="74">
        <v>0.05</v>
      </c>
      <c r="BD5" t="s">
        <v>804</v>
      </c>
      <c r="BN5" s="178"/>
      <c r="BP5">
        <v>296</v>
      </c>
      <c r="BQ5" t="s">
        <v>587</v>
      </c>
      <c r="BR5" t="s">
        <v>89</v>
      </c>
      <c r="BS5">
        <v>9</v>
      </c>
      <c r="BT5">
        <v>23</v>
      </c>
      <c r="BU5" s="165">
        <f t="shared" si="3"/>
        <v>3.0405405405405407E-2</v>
      </c>
      <c r="BV5" s="165">
        <f t="shared" si="4"/>
        <v>7.77027027027027E-2</v>
      </c>
      <c r="BW5" s="179"/>
      <c r="BX5">
        <v>296</v>
      </c>
      <c r="BY5" t="s">
        <v>89</v>
      </c>
      <c r="BZ5">
        <v>9</v>
      </c>
      <c r="CA5">
        <v>23</v>
      </c>
      <c r="CB5" t="s">
        <v>587</v>
      </c>
      <c r="CC5">
        <v>3.0405405405405407E-2</v>
      </c>
      <c r="CD5">
        <v>7.77027027027027E-2</v>
      </c>
      <c r="CK5" s="76" t="s">
        <v>763</v>
      </c>
      <c r="CL5" s="76"/>
      <c r="CM5" s="76"/>
      <c r="CN5" s="76"/>
      <c r="CO5" s="76"/>
      <c r="CP5" s="76"/>
      <c r="CQ5" s="76"/>
    </row>
    <row r="6" spans="1:95" ht="17" thickTop="1" x14ac:dyDescent="0.2">
      <c r="A6" t="s">
        <v>90</v>
      </c>
      <c r="B6" s="6">
        <v>5</v>
      </c>
      <c r="C6" s="6">
        <v>6</v>
      </c>
      <c r="D6" s="6">
        <v>262</v>
      </c>
      <c r="E6" s="6">
        <v>6</v>
      </c>
      <c r="F6" s="6">
        <v>17</v>
      </c>
      <c r="G6">
        <f t="shared" si="0"/>
        <v>296</v>
      </c>
      <c r="H6" t="s">
        <v>563</v>
      </c>
      <c r="I6" t="s">
        <v>601</v>
      </c>
      <c r="J6" s="3"/>
      <c r="K6" s="3"/>
      <c r="L6" s="3"/>
      <c r="M6" s="3"/>
      <c r="N6" s="3"/>
      <c r="P6" t="s">
        <v>90</v>
      </c>
      <c r="Q6">
        <f t="shared" si="1"/>
        <v>11</v>
      </c>
      <c r="R6">
        <v>5</v>
      </c>
      <c r="S6">
        <v>6</v>
      </c>
      <c r="T6">
        <v>262</v>
      </c>
      <c r="U6">
        <v>6</v>
      </c>
      <c r="V6">
        <v>17</v>
      </c>
      <c r="W6">
        <f t="shared" si="2"/>
        <v>23</v>
      </c>
      <c r="Y6" t="s">
        <v>587</v>
      </c>
      <c r="Z6" t="s">
        <v>90</v>
      </c>
      <c r="AA6">
        <v>11</v>
      </c>
      <c r="AB6">
        <v>23</v>
      </c>
      <c r="AD6" t="s">
        <v>590</v>
      </c>
      <c r="AE6" s="3">
        <v>9.5</v>
      </c>
      <c r="AF6" s="3">
        <v>37.916666666666664</v>
      </c>
      <c r="AJ6" t="s">
        <v>587</v>
      </c>
      <c r="AK6">
        <v>11</v>
      </c>
      <c r="AL6">
        <v>23</v>
      </c>
      <c r="AO6" s="74" t="str">
        <f>AK2</f>
        <v>Loss of any dubius</v>
      </c>
      <c r="AP6" s="74" t="str">
        <f>AL2</f>
        <v>loss of any porrifolius</v>
      </c>
      <c r="AS6" s="71"/>
      <c r="AT6" s="71" t="s">
        <v>211</v>
      </c>
      <c r="AU6" s="71" t="s">
        <v>212</v>
      </c>
      <c r="AV6" s="71" t="s">
        <v>213</v>
      </c>
      <c r="AW6" s="71" t="s">
        <v>214</v>
      </c>
      <c r="AX6" s="71" t="s">
        <v>764</v>
      </c>
      <c r="AY6" s="71" t="s">
        <v>765</v>
      </c>
      <c r="BN6" s="178"/>
      <c r="BP6">
        <v>296</v>
      </c>
      <c r="BQ6" t="s">
        <v>587</v>
      </c>
      <c r="BR6" t="s">
        <v>90</v>
      </c>
      <c r="BS6">
        <v>11</v>
      </c>
      <c r="BT6">
        <v>23</v>
      </c>
      <c r="BU6" s="165">
        <f t="shared" si="3"/>
        <v>3.7162162162162164E-2</v>
      </c>
      <c r="BV6" s="165">
        <f t="shared" si="4"/>
        <v>7.77027027027027E-2</v>
      </c>
      <c r="BW6" s="179"/>
      <c r="BX6">
        <v>296</v>
      </c>
      <c r="BY6" t="s">
        <v>90</v>
      </c>
      <c r="BZ6">
        <v>11</v>
      </c>
      <c r="CA6">
        <v>23</v>
      </c>
      <c r="CB6" t="s">
        <v>587</v>
      </c>
      <c r="CC6">
        <v>3.7162162162162164E-2</v>
      </c>
      <c r="CD6">
        <v>7.77027027027027E-2</v>
      </c>
    </row>
    <row r="7" spans="1:95" ht="17" thickBot="1" x14ac:dyDescent="0.25">
      <c r="A7" t="s">
        <v>91</v>
      </c>
      <c r="B7" s="6">
        <v>5</v>
      </c>
      <c r="C7" s="6">
        <v>3</v>
      </c>
      <c r="D7" s="6">
        <v>264</v>
      </c>
      <c r="E7" s="6">
        <v>6</v>
      </c>
      <c r="F7" s="6">
        <v>18</v>
      </c>
      <c r="G7">
        <f t="shared" si="0"/>
        <v>296</v>
      </c>
      <c r="H7" t="s">
        <v>563</v>
      </c>
      <c r="J7" s="3"/>
      <c r="K7" s="3"/>
      <c r="L7" s="3"/>
      <c r="M7" s="3"/>
      <c r="N7" s="3"/>
      <c r="P7" t="s">
        <v>91</v>
      </c>
      <c r="Q7">
        <f t="shared" si="1"/>
        <v>8</v>
      </c>
      <c r="R7">
        <v>5</v>
      </c>
      <c r="S7">
        <v>3</v>
      </c>
      <c r="T7">
        <v>264</v>
      </c>
      <c r="U7">
        <v>6</v>
      </c>
      <c r="V7">
        <v>18</v>
      </c>
      <c r="W7">
        <f t="shared" si="2"/>
        <v>24</v>
      </c>
      <c r="Y7" t="s">
        <v>587</v>
      </c>
      <c r="Z7" t="s">
        <v>91</v>
      </c>
      <c r="AA7">
        <v>8</v>
      </c>
      <c r="AB7">
        <v>24</v>
      </c>
      <c r="AD7" t="s">
        <v>591</v>
      </c>
      <c r="AE7" s="3">
        <v>9.1666666666666661</v>
      </c>
      <c r="AF7" s="3">
        <v>36.75</v>
      </c>
      <c r="AJ7" t="s">
        <v>587</v>
      </c>
      <c r="AK7">
        <v>8</v>
      </c>
      <c r="AL7">
        <v>23</v>
      </c>
      <c r="AN7" t="str">
        <f>AJ3</f>
        <v>i</v>
      </c>
      <c r="AO7" s="85">
        <f>COUNT(AK3:AK14)</f>
        <v>12</v>
      </c>
      <c r="AP7" s="86">
        <f>COUNT(AL3:AL14)</f>
        <v>12</v>
      </c>
      <c r="AQ7">
        <f>COUNT(AK3:AL14)</f>
        <v>24</v>
      </c>
      <c r="AS7" t="s">
        <v>766</v>
      </c>
      <c r="AT7">
        <f>DEVSQ(AQ19:AQ26)*AQ7</f>
        <v>2053.5</v>
      </c>
      <c r="AU7">
        <f>COUNT(AQ19:AQ26)-1</f>
        <v>7</v>
      </c>
      <c r="AV7">
        <f>AT7/AU7</f>
        <v>293.35714285714283</v>
      </c>
      <c r="AW7">
        <f>AV7/AV10</f>
        <v>4.2374210794745064</v>
      </c>
      <c r="AX7" s="28">
        <f>_xlfn.F.DIST.RT(AW7,AU7,AU10)</f>
        <v>2.3954953733213737E-4</v>
      </c>
      <c r="AY7">
        <f>AT7/(AT7+AT10)</f>
        <v>0.14422671723556676</v>
      </c>
      <c r="BN7" s="178"/>
      <c r="BP7">
        <v>296</v>
      </c>
      <c r="BQ7" t="s">
        <v>587</v>
      </c>
      <c r="BR7" t="s">
        <v>91</v>
      </c>
      <c r="BS7">
        <v>8</v>
      </c>
      <c r="BT7">
        <v>24</v>
      </c>
      <c r="BU7" s="165">
        <f t="shared" si="3"/>
        <v>2.7027027027027029E-2</v>
      </c>
      <c r="BV7" s="165">
        <f t="shared" si="4"/>
        <v>8.1081081081081086E-2</v>
      </c>
      <c r="BW7" s="179"/>
      <c r="BX7">
        <v>296</v>
      </c>
      <c r="BY7" t="s">
        <v>93</v>
      </c>
      <c r="BZ7">
        <v>8</v>
      </c>
      <c r="CA7">
        <v>23</v>
      </c>
      <c r="CB7" t="s">
        <v>587</v>
      </c>
      <c r="CC7">
        <v>2.7027027027027029E-2</v>
      </c>
      <c r="CD7">
        <v>7.77027027027027E-2</v>
      </c>
      <c r="CF7" t="s">
        <v>760</v>
      </c>
      <c r="CG7" t="str">
        <f>IF(COUNTIF(CG9:CH16,CG9)=COUNT(CG9:CH16),"balanced","unbalanced")</f>
        <v>balanced</v>
      </c>
      <c r="CK7" t="s">
        <v>209</v>
      </c>
      <c r="CO7" s="74" t="s">
        <v>715</v>
      </c>
      <c r="CP7" s="74">
        <v>0.05</v>
      </c>
    </row>
    <row r="8" spans="1:95" ht="17" thickTop="1" x14ac:dyDescent="0.2">
      <c r="A8" t="s">
        <v>92</v>
      </c>
      <c r="B8" s="6">
        <v>5</v>
      </c>
      <c r="C8" s="6">
        <v>9</v>
      </c>
      <c r="D8" s="6">
        <v>256</v>
      </c>
      <c r="E8" s="6">
        <v>5</v>
      </c>
      <c r="F8" s="6">
        <v>19</v>
      </c>
      <c r="G8">
        <f t="shared" si="0"/>
        <v>294</v>
      </c>
      <c r="H8" t="s">
        <v>563</v>
      </c>
      <c r="J8" s="3"/>
      <c r="K8" s="3"/>
      <c r="L8" s="3"/>
      <c r="M8" s="3"/>
      <c r="N8" s="3"/>
      <c r="P8" t="s">
        <v>92</v>
      </c>
      <c r="Q8">
        <f t="shared" si="1"/>
        <v>14</v>
      </c>
      <c r="R8">
        <v>5</v>
      </c>
      <c r="S8">
        <v>9</v>
      </c>
      <c r="T8">
        <v>256</v>
      </c>
      <c r="U8">
        <v>5</v>
      </c>
      <c r="V8">
        <v>19</v>
      </c>
      <c r="W8">
        <f t="shared" si="2"/>
        <v>24</v>
      </c>
      <c r="Y8" t="s">
        <v>587</v>
      </c>
      <c r="Z8" t="s">
        <v>92</v>
      </c>
      <c r="AA8">
        <v>14</v>
      </c>
      <c r="AB8">
        <v>24</v>
      </c>
      <c r="AD8" t="s">
        <v>801</v>
      </c>
      <c r="AE8" s="3">
        <v>10.153846153846153</v>
      </c>
      <c r="AF8" s="3">
        <v>37.230769230769234</v>
      </c>
      <c r="AJ8" t="s">
        <v>587</v>
      </c>
      <c r="AK8">
        <v>17</v>
      </c>
      <c r="AL8">
        <v>23</v>
      </c>
      <c r="AN8" t="str">
        <f>AJ15</f>
        <v>ii</v>
      </c>
      <c r="AO8" s="87">
        <f>COUNT(AK15:AK26)</f>
        <v>12</v>
      </c>
      <c r="AP8" s="88">
        <f>COUNT(AL15:AL26)</f>
        <v>12</v>
      </c>
      <c r="AQ8">
        <f>COUNT(AK15:AL26)</f>
        <v>24</v>
      </c>
      <c r="AS8" t="s">
        <v>767</v>
      </c>
      <c r="AT8">
        <f>DEVSQ(AO27:AP27)*AO15</f>
        <v>31570.020833333332</v>
      </c>
      <c r="AU8">
        <f>COUNT(AO27:AP27)-1</f>
        <v>1</v>
      </c>
      <c r="AV8">
        <f>AT8/AU8</f>
        <v>31570.020833333332</v>
      </c>
      <c r="AW8">
        <f>AV8/AV10</f>
        <v>456.0157303678169</v>
      </c>
      <c r="AX8">
        <f>_xlfn.F.DIST.RT(AW8,AU8,AU10)</f>
        <v>9.7625852368868082E-51</v>
      </c>
      <c r="AY8">
        <f>AT8/(AT8+AT10)</f>
        <v>0.72152591851222991</v>
      </c>
      <c r="BN8" s="178"/>
      <c r="BP8">
        <v>294</v>
      </c>
      <c r="BQ8" t="s">
        <v>587</v>
      </c>
      <c r="BR8" t="s">
        <v>92</v>
      </c>
      <c r="BS8">
        <v>14</v>
      </c>
      <c r="BT8">
        <v>24</v>
      </c>
      <c r="BU8" s="165">
        <f t="shared" si="3"/>
        <v>4.7619047619047616E-2</v>
      </c>
      <c r="BV8" s="165">
        <f t="shared" si="4"/>
        <v>8.1632653061224483E-2</v>
      </c>
      <c r="BW8" s="179"/>
      <c r="BX8">
        <v>296</v>
      </c>
      <c r="BY8" t="s">
        <v>102</v>
      </c>
      <c r="BZ8">
        <v>17</v>
      </c>
      <c r="CA8">
        <v>23</v>
      </c>
      <c r="CB8" t="s">
        <v>587</v>
      </c>
      <c r="CC8">
        <v>5.7432432432432436E-2</v>
      </c>
      <c r="CD8">
        <v>7.77027027027027E-2</v>
      </c>
      <c r="CG8" s="74" t="str">
        <f>CC2</f>
        <v>proportion any dubius loss</v>
      </c>
      <c r="CH8" s="74" t="str">
        <f>CD2</f>
        <v>proportion any porrifolius loss</v>
      </c>
      <c r="CK8" s="71"/>
      <c r="CL8" s="71" t="s">
        <v>211</v>
      </c>
      <c r="CM8" s="71" t="s">
        <v>212</v>
      </c>
      <c r="CN8" s="71" t="s">
        <v>213</v>
      </c>
      <c r="CO8" s="71" t="s">
        <v>214</v>
      </c>
      <c r="CP8" s="71" t="s">
        <v>764</v>
      </c>
      <c r="CQ8" s="71" t="s">
        <v>765</v>
      </c>
    </row>
    <row r="9" spans="1:95" x14ac:dyDescent="0.2">
      <c r="A9" t="s">
        <v>93</v>
      </c>
      <c r="B9">
        <v>4</v>
      </c>
      <c r="C9">
        <v>4</v>
      </c>
      <c r="D9">
        <v>265</v>
      </c>
      <c r="E9">
        <v>5</v>
      </c>
      <c r="F9">
        <v>18</v>
      </c>
      <c r="G9">
        <f t="shared" si="0"/>
        <v>296</v>
      </c>
      <c r="H9" t="s">
        <v>563</v>
      </c>
      <c r="J9" s="3"/>
      <c r="K9" s="3"/>
      <c r="L9" s="3"/>
      <c r="M9" s="3"/>
      <c r="N9" s="3"/>
      <c r="P9" t="s">
        <v>93</v>
      </c>
      <c r="Q9">
        <f t="shared" si="1"/>
        <v>8</v>
      </c>
      <c r="R9">
        <v>4</v>
      </c>
      <c r="S9">
        <v>4</v>
      </c>
      <c r="T9">
        <v>265</v>
      </c>
      <c r="U9">
        <v>5</v>
      </c>
      <c r="V9">
        <v>18</v>
      </c>
      <c r="W9">
        <f t="shared" si="2"/>
        <v>23</v>
      </c>
      <c r="Y9" t="s">
        <v>587</v>
      </c>
      <c r="Z9" t="s">
        <v>93</v>
      </c>
      <c r="AA9">
        <v>8</v>
      </c>
      <c r="AB9">
        <v>23</v>
      </c>
      <c r="AD9" t="s">
        <v>592</v>
      </c>
      <c r="AE9" s="3">
        <v>15.222222222222221</v>
      </c>
      <c r="AF9" s="3">
        <v>40.166666666666664</v>
      </c>
      <c r="AJ9" t="s">
        <v>587</v>
      </c>
      <c r="AK9">
        <v>11</v>
      </c>
      <c r="AL9">
        <v>32</v>
      </c>
      <c r="AN9" t="str">
        <f>AJ27</f>
        <v>iii</v>
      </c>
      <c r="AO9" s="87">
        <f>COUNT(AK27:AK38)</f>
        <v>12</v>
      </c>
      <c r="AP9" s="88">
        <f>COUNT(AL27:AL38)</f>
        <v>12</v>
      </c>
      <c r="AQ9">
        <f>COUNT(AK27:AL38)</f>
        <v>24</v>
      </c>
      <c r="AS9" t="s">
        <v>768</v>
      </c>
      <c r="AT9">
        <f>AT11-AT7-AT8-AT10</f>
        <v>1870.6458333333358</v>
      </c>
      <c r="AU9">
        <f>AU8*AU7</f>
        <v>7</v>
      </c>
      <c r="AV9">
        <f>AT9/AU9</f>
        <v>267.23511904761938</v>
      </c>
      <c r="AW9">
        <f>AV9/AV10</f>
        <v>3.8600993846592799</v>
      </c>
      <c r="AX9">
        <f>_xlfn.F.DIST.RT(AW9,AU9,AU10)</f>
        <v>6.2142635368555069E-4</v>
      </c>
      <c r="AY9">
        <f>AT9/(AT9+AT10)</f>
        <v>0.13309330657366011</v>
      </c>
      <c r="BD9" s="51" t="s">
        <v>799</v>
      </c>
      <c r="BN9" s="178"/>
      <c r="BP9">
        <v>296</v>
      </c>
      <c r="BQ9" t="s">
        <v>587</v>
      </c>
      <c r="BR9" t="s">
        <v>93</v>
      </c>
      <c r="BS9">
        <v>8</v>
      </c>
      <c r="BT9">
        <v>23</v>
      </c>
      <c r="BU9" s="165">
        <f t="shared" si="3"/>
        <v>2.7027027027027029E-2</v>
      </c>
      <c r="BV9" s="165">
        <f t="shared" si="4"/>
        <v>7.77027027027027E-2</v>
      </c>
      <c r="BW9" s="179"/>
      <c r="BX9">
        <v>295</v>
      </c>
      <c r="BY9" t="s">
        <v>104</v>
      </c>
      <c r="BZ9">
        <v>11</v>
      </c>
      <c r="CA9">
        <v>32</v>
      </c>
      <c r="CB9" t="s">
        <v>587</v>
      </c>
      <c r="CC9">
        <v>3.7288135593220341E-2</v>
      </c>
      <c r="CD9">
        <v>0.10847457627118644</v>
      </c>
      <c r="CF9" t="str">
        <f>CB3</f>
        <v>i</v>
      </c>
      <c r="CG9" s="85">
        <f>COUNT(CC3:CC14)</f>
        <v>12</v>
      </c>
      <c r="CH9" s="86">
        <f>COUNT(CD3:CD14)</f>
        <v>12</v>
      </c>
      <c r="CI9">
        <f>COUNT(CC3:CD14)</f>
        <v>24</v>
      </c>
      <c r="CK9" t="s">
        <v>766</v>
      </c>
      <c r="CL9">
        <f>DEVSQ(CI21:CI28)*CI9</f>
        <v>2.0164342599240919E-2</v>
      </c>
      <c r="CM9">
        <f>COUNT(CI21:CI28)-1</f>
        <v>7</v>
      </c>
      <c r="CN9">
        <f>CL9/CM9</f>
        <v>2.8806203713201313E-3</v>
      </c>
      <c r="CO9">
        <f>CN9/CN12</f>
        <v>3.3350260499868565</v>
      </c>
      <c r="CP9" s="28">
        <f>_xlfn.F.DIST.RT(CO9,CM9,CM12)</f>
        <v>2.3200346070438595E-3</v>
      </c>
      <c r="CQ9">
        <f>CL9/(CL9+CL12)</f>
        <v>0.11710933805729251</v>
      </c>
    </row>
    <row r="10" spans="1:95" x14ac:dyDescent="0.2">
      <c r="J10" s="3"/>
      <c r="K10" s="3"/>
      <c r="L10" s="3"/>
      <c r="M10" s="3"/>
      <c r="N10" s="3"/>
      <c r="Q10">
        <f t="shared" si="1"/>
        <v>0</v>
      </c>
      <c r="Y10" t="s">
        <v>587</v>
      </c>
      <c r="Z10" t="s">
        <v>102</v>
      </c>
      <c r="AA10">
        <v>17</v>
      </c>
      <c r="AB10">
        <v>23</v>
      </c>
      <c r="AD10" t="s">
        <v>593</v>
      </c>
      <c r="AE10" s="3">
        <v>12.666666666666666</v>
      </c>
      <c r="AF10" s="3">
        <v>48.833333333333336</v>
      </c>
      <c r="AJ10" t="s">
        <v>587</v>
      </c>
      <c r="AK10">
        <v>26</v>
      </c>
      <c r="AL10">
        <v>37</v>
      </c>
      <c r="AN10" t="str">
        <f>AJ39</f>
        <v>iv</v>
      </c>
      <c r="AO10" s="87">
        <f>COUNT(AK39:AK50)</f>
        <v>12</v>
      </c>
      <c r="AP10" s="88">
        <f>COUNT(AL39:AL50)</f>
        <v>12</v>
      </c>
      <c r="AQ10">
        <f>COUNT(AK39:AL50)</f>
        <v>24</v>
      </c>
      <c r="AS10" t="s">
        <v>769</v>
      </c>
      <c r="AT10">
        <f>SUM(AO31:AP38)*(AO7-1)</f>
        <v>12184.500000000004</v>
      </c>
      <c r="AU10">
        <f>AU11-AU7-AU8-AU9</f>
        <v>176</v>
      </c>
      <c r="AV10">
        <f>AT10/AU10</f>
        <v>69.230113636363654</v>
      </c>
      <c r="BP10">
        <v>296</v>
      </c>
      <c r="BQ10" t="s">
        <v>587</v>
      </c>
      <c r="BR10" t="s">
        <v>102</v>
      </c>
      <c r="BS10">
        <v>17</v>
      </c>
      <c r="BT10">
        <v>23</v>
      </c>
      <c r="BU10" s="165">
        <f t="shared" si="3"/>
        <v>5.7432432432432436E-2</v>
      </c>
      <c r="BV10" s="165">
        <f t="shared" si="4"/>
        <v>7.77027027027027E-2</v>
      </c>
      <c r="BW10" s="179"/>
      <c r="BX10">
        <v>206</v>
      </c>
      <c r="BY10" t="s">
        <v>106</v>
      </c>
      <c r="BZ10">
        <v>26</v>
      </c>
      <c r="CA10">
        <v>37</v>
      </c>
      <c r="CB10" t="s">
        <v>587</v>
      </c>
      <c r="CC10">
        <v>0.12621359223300971</v>
      </c>
      <c r="CD10">
        <v>0.1796116504854369</v>
      </c>
      <c r="CF10" t="str">
        <f>CB15</f>
        <v>ii</v>
      </c>
      <c r="CG10" s="87">
        <f>COUNT(CC15:CC26)</f>
        <v>12</v>
      </c>
      <c r="CH10" s="88">
        <f>COUNT(CD15:CD26)</f>
        <v>12</v>
      </c>
      <c r="CI10">
        <f>COUNT(CC15:CD26)</f>
        <v>24</v>
      </c>
      <c r="CK10" t="s">
        <v>767</v>
      </c>
      <c r="CL10">
        <f>DEVSQ(CG29:CH29)*CG17</f>
        <v>0.36579900151056732</v>
      </c>
      <c r="CM10">
        <f>COUNT(CG29:CH29)-1</f>
        <v>1</v>
      </c>
      <c r="CN10">
        <f>CL10/CM10</f>
        <v>0.36579900151056732</v>
      </c>
      <c r="CO10">
        <f>CN10/CN12</f>
        <v>423.50224668370475</v>
      </c>
      <c r="CP10">
        <f>_xlfn.F.DIST.RT(CO10,CM10,CM12)</f>
        <v>1.0293172372587269E-48</v>
      </c>
      <c r="CQ10">
        <f>CL10/(CL10+CL12)</f>
        <v>0.70642311855612283</v>
      </c>
    </row>
    <row r="11" spans="1:95" x14ac:dyDescent="0.2">
      <c r="A11" t="s">
        <v>102</v>
      </c>
      <c r="B11">
        <v>4</v>
      </c>
      <c r="C11">
        <v>13</v>
      </c>
      <c r="D11">
        <v>256</v>
      </c>
      <c r="E11">
        <v>7</v>
      </c>
      <c r="F11">
        <v>16</v>
      </c>
      <c r="G11">
        <f t="shared" ref="G11:G16" si="5">SUM(B11:F11)</f>
        <v>296</v>
      </c>
      <c r="H11" t="s">
        <v>564</v>
      </c>
      <c r="J11" s="3"/>
      <c r="K11" s="3"/>
      <c r="L11" s="3"/>
      <c r="M11" s="3"/>
      <c r="N11" s="3"/>
      <c r="P11" t="s">
        <v>102</v>
      </c>
      <c r="Q11">
        <f t="shared" si="1"/>
        <v>17</v>
      </c>
      <c r="R11">
        <v>4</v>
      </c>
      <c r="S11">
        <v>13</v>
      </c>
      <c r="T11">
        <v>256</v>
      </c>
      <c r="U11">
        <v>7</v>
      </c>
      <c r="V11">
        <v>16</v>
      </c>
      <c r="W11">
        <f t="shared" si="2"/>
        <v>23</v>
      </c>
      <c r="Y11" t="s">
        <v>587</v>
      </c>
      <c r="Z11" t="s">
        <v>103</v>
      </c>
      <c r="AA11">
        <v>23</v>
      </c>
      <c r="AB11">
        <v>39</v>
      </c>
      <c r="AJ11" t="s">
        <v>587</v>
      </c>
      <c r="AK11">
        <v>9</v>
      </c>
      <c r="AL11">
        <v>32</v>
      </c>
      <c r="AN11" t="str">
        <f>AJ51</f>
        <v>v</v>
      </c>
      <c r="AO11" s="87">
        <f>COUNT(AK51:AK62)</f>
        <v>12</v>
      </c>
      <c r="AP11" s="88">
        <f>COUNT(AL51:AL62)</f>
        <v>12</v>
      </c>
      <c r="AQ11">
        <f>COUNT(AK51:AL62)</f>
        <v>24</v>
      </c>
      <c r="AS11" s="73" t="s">
        <v>217</v>
      </c>
      <c r="AT11" s="73">
        <f>AV11*AU11</f>
        <v>47678.666666666672</v>
      </c>
      <c r="AU11" s="73">
        <f>AQ15-1</f>
        <v>191</v>
      </c>
      <c r="AV11" s="73">
        <f>AQ39</f>
        <v>249.62652705061083</v>
      </c>
      <c r="AW11" s="73"/>
      <c r="AX11" s="73"/>
      <c r="AY11" s="73"/>
      <c r="BD11" t="s">
        <v>806</v>
      </c>
      <c r="BP11">
        <v>294</v>
      </c>
      <c r="BQ11" t="s">
        <v>587</v>
      </c>
      <c r="BR11" t="s">
        <v>103</v>
      </c>
      <c r="BS11">
        <v>23</v>
      </c>
      <c r="BT11">
        <v>39</v>
      </c>
      <c r="BU11" s="165">
        <f t="shared" si="3"/>
        <v>7.8231292517006806E-2</v>
      </c>
      <c r="BV11" s="165">
        <f t="shared" si="4"/>
        <v>0.1326530612244898</v>
      </c>
      <c r="BW11" s="179"/>
      <c r="BX11">
        <v>291</v>
      </c>
      <c r="BY11" t="s">
        <v>107</v>
      </c>
      <c r="BZ11">
        <v>9</v>
      </c>
      <c r="CA11">
        <v>32</v>
      </c>
      <c r="CB11" t="s">
        <v>587</v>
      </c>
      <c r="CC11">
        <v>3.0927835051546393E-2</v>
      </c>
      <c r="CD11">
        <v>0.10996563573883161</v>
      </c>
      <c r="CF11" t="str">
        <f>CB27</f>
        <v>iii</v>
      </c>
      <c r="CG11" s="87">
        <f>COUNT(CC27:CC38)</f>
        <v>12</v>
      </c>
      <c r="CH11" s="88">
        <f>COUNT(CD27:CD38)</f>
        <v>12</v>
      </c>
      <c r="CI11">
        <f>COUNT(CC27:CD38)</f>
        <v>24</v>
      </c>
      <c r="CK11" t="s">
        <v>768</v>
      </c>
      <c r="CL11">
        <f>CL13-CL9-CL10-CL12</f>
        <v>2.1009721140155618E-2</v>
      </c>
      <c r="CM11">
        <f>CM10*CM9</f>
        <v>7</v>
      </c>
      <c r="CN11">
        <f>CL11/CM11</f>
        <v>3.0013887343079454E-3</v>
      </c>
      <c r="CO11">
        <f>CN11/CN12</f>
        <v>3.4748451113906502</v>
      </c>
      <c r="CP11">
        <f>_xlfn.F.DIST.RT(CO11,CM11,CM12)</f>
        <v>1.6360868154280403E-3</v>
      </c>
      <c r="CQ11">
        <f>CL11/(CL11+CL12)</f>
        <v>0.12142292489170303</v>
      </c>
    </row>
    <row r="12" spans="1:95" x14ac:dyDescent="0.2">
      <c r="A12" t="s">
        <v>103</v>
      </c>
      <c r="B12">
        <v>14</v>
      </c>
      <c r="C12">
        <v>9</v>
      </c>
      <c r="D12">
        <v>232</v>
      </c>
      <c r="E12">
        <v>4</v>
      </c>
      <c r="F12">
        <v>35</v>
      </c>
      <c r="G12">
        <f t="shared" si="5"/>
        <v>294</v>
      </c>
      <c r="H12" t="s">
        <v>564</v>
      </c>
      <c r="J12" s="3"/>
      <c r="K12" s="3"/>
      <c r="L12" s="3"/>
      <c r="M12" s="3"/>
      <c r="N12" s="3"/>
      <c r="P12" t="s">
        <v>103</v>
      </c>
      <c r="Q12">
        <f t="shared" si="1"/>
        <v>23</v>
      </c>
      <c r="R12">
        <v>14</v>
      </c>
      <c r="S12">
        <v>9</v>
      </c>
      <c r="T12">
        <v>232</v>
      </c>
      <c r="U12">
        <v>4</v>
      </c>
      <c r="V12">
        <v>35</v>
      </c>
      <c r="W12">
        <f t="shared" si="2"/>
        <v>39</v>
      </c>
      <c r="Y12" t="s">
        <v>587</v>
      </c>
      <c r="Z12" t="s">
        <v>104</v>
      </c>
      <c r="AA12">
        <v>11</v>
      </c>
      <c r="AB12">
        <v>32</v>
      </c>
      <c r="AJ12" t="s">
        <v>587</v>
      </c>
      <c r="AK12">
        <v>10</v>
      </c>
      <c r="AL12">
        <v>25</v>
      </c>
      <c r="AN12" t="str">
        <f>AJ63</f>
        <v>vi</v>
      </c>
      <c r="AO12" s="87">
        <f>COUNT(AK63:AK74)</f>
        <v>12</v>
      </c>
      <c r="AP12" s="88">
        <f>COUNT(AL63:AL74)</f>
        <v>12</v>
      </c>
      <c r="AQ12">
        <f>COUNT(AK63:AL74)</f>
        <v>24</v>
      </c>
      <c r="BD12" t="s">
        <v>805</v>
      </c>
      <c r="BP12">
        <v>295</v>
      </c>
      <c r="BQ12" t="s">
        <v>587</v>
      </c>
      <c r="BR12" t="s">
        <v>104</v>
      </c>
      <c r="BS12">
        <v>11</v>
      </c>
      <c r="BT12">
        <v>32</v>
      </c>
      <c r="BU12" s="165">
        <f t="shared" si="3"/>
        <v>3.7288135593220341E-2</v>
      </c>
      <c r="BV12" s="165">
        <f t="shared" si="4"/>
        <v>0.10847457627118644</v>
      </c>
      <c r="BW12" s="179"/>
      <c r="BX12">
        <v>293</v>
      </c>
      <c r="BY12" t="s">
        <v>150</v>
      </c>
      <c r="BZ12">
        <v>10</v>
      </c>
      <c r="CA12">
        <v>25</v>
      </c>
      <c r="CB12" t="s">
        <v>587</v>
      </c>
      <c r="CC12">
        <v>3.4129692832764506E-2</v>
      </c>
      <c r="CD12">
        <v>8.5324232081911269E-2</v>
      </c>
      <c r="CF12" t="str">
        <f>CB39</f>
        <v>iv</v>
      </c>
      <c r="CG12" s="87">
        <f>COUNT(CC39:CC50)</f>
        <v>12</v>
      </c>
      <c r="CH12" s="88">
        <f>COUNT(CD39:CD50)</f>
        <v>12</v>
      </c>
      <c r="CI12">
        <f>COUNT(CC39:CD50)</f>
        <v>24</v>
      </c>
      <c r="CK12" t="s">
        <v>769</v>
      </c>
      <c r="CL12">
        <f>SUM(CG33:CH40)*(CG9-1)</f>
        <v>0.15201955779456092</v>
      </c>
      <c r="CM12">
        <f>CM13-CM9-CM10-CM11</f>
        <v>176</v>
      </c>
      <c r="CN12">
        <f>CL12/CM12</f>
        <v>8.6374748746909612E-4</v>
      </c>
    </row>
    <row r="13" spans="1:95" x14ac:dyDescent="0.2">
      <c r="A13" t="s">
        <v>104</v>
      </c>
      <c r="B13">
        <v>5</v>
      </c>
      <c r="C13">
        <v>6</v>
      </c>
      <c r="D13">
        <v>252</v>
      </c>
      <c r="E13">
        <v>11</v>
      </c>
      <c r="F13">
        <v>21</v>
      </c>
      <c r="G13">
        <f t="shared" si="5"/>
        <v>295</v>
      </c>
      <c r="H13" t="s">
        <v>564</v>
      </c>
      <c r="J13" s="3"/>
      <c r="K13" s="3"/>
      <c r="L13" s="3"/>
      <c r="M13" s="3"/>
      <c r="N13" s="3"/>
      <c r="P13" t="s">
        <v>104</v>
      </c>
      <c r="Q13">
        <f t="shared" si="1"/>
        <v>11</v>
      </c>
      <c r="R13">
        <v>5</v>
      </c>
      <c r="S13">
        <v>6</v>
      </c>
      <c r="T13">
        <v>252</v>
      </c>
      <c r="U13">
        <v>11</v>
      </c>
      <c r="V13">
        <v>21</v>
      </c>
      <c r="W13">
        <f t="shared" si="2"/>
        <v>32</v>
      </c>
      <c r="Y13" t="s">
        <v>587</v>
      </c>
      <c r="Z13" t="s">
        <v>105</v>
      </c>
      <c r="AA13">
        <v>10</v>
      </c>
      <c r="AB13">
        <v>22</v>
      </c>
      <c r="AJ13" t="s">
        <v>587</v>
      </c>
      <c r="AK13">
        <v>8</v>
      </c>
      <c r="AL13">
        <v>23</v>
      </c>
      <c r="AN13" t="str">
        <f>AJ75</f>
        <v>vii</v>
      </c>
      <c r="AO13" s="87">
        <f>COUNT(AK75:AK86)</f>
        <v>12</v>
      </c>
      <c r="AP13" s="88">
        <f>COUNT(AL75:AL86)</f>
        <v>12</v>
      </c>
      <c r="AQ13">
        <f>COUNT(AK75:AL86)</f>
        <v>24</v>
      </c>
      <c r="BD13" t="s">
        <v>811</v>
      </c>
      <c r="BP13">
        <v>295</v>
      </c>
      <c r="BQ13" t="s">
        <v>587</v>
      </c>
      <c r="BR13" t="s">
        <v>105</v>
      </c>
      <c r="BS13">
        <v>10</v>
      </c>
      <c r="BT13">
        <v>22</v>
      </c>
      <c r="BU13" s="165">
        <f t="shared" si="3"/>
        <v>3.3898305084745763E-2</v>
      </c>
      <c r="BV13" s="165">
        <f t="shared" si="4"/>
        <v>7.4576271186440682E-2</v>
      </c>
      <c r="BW13" s="179"/>
      <c r="BX13">
        <v>295</v>
      </c>
      <c r="BY13" t="s">
        <v>152</v>
      </c>
      <c r="BZ13">
        <v>8</v>
      </c>
      <c r="CA13">
        <v>23</v>
      </c>
      <c r="CB13" t="s">
        <v>587</v>
      </c>
      <c r="CC13">
        <v>2.7118644067796609E-2</v>
      </c>
      <c r="CD13">
        <v>7.796610169491526E-2</v>
      </c>
      <c r="CF13" t="str">
        <f>CB51</f>
        <v>v</v>
      </c>
      <c r="CG13" s="87">
        <f>COUNT(CC51:CC62)</f>
        <v>12</v>
      </c>
      <c r="CH13" s="88">
        <f>COUNT(CD51:CD62)</f>
        <v>12</v>
      </c>
      <c r="CI13">
        <f>COUNT(CC51:CD62)</f>
        <v>24</v>
      </c>
      <c r="CK13" s="73" t="s">
        <v>217</v>
      </c>
      <c r="CL13" s="73">
        <f>CN13*CM13</f>
        <v>0.55899262304452479</v>
      </c>
      <c r="CM13" s="73">
        <f>CI17-1</f>
        <v>191</v>
      </c>
      <c r="CN13" s="73">
        <f>CI41</f>
        <v>2.9266629478770932E-3</v>
      </c>
      <c r="CO13" s="73"/>
      <c r="CP13" s="73"/>
      <c r="CQ13" s="73"/>
    </row>
    <row r="14" spans="1:95" x14ac:dyDescent="0.2">
      <c r="A14" t="s">
        <v>105</v>
      </c>
      <c r="B14">
        <v>4</v>
      </c>
      <c r="C14">
        <v>6</v>
      </c>
      <c r="D14">
        <v>263</v>
      </c>
      <c r="E14">
        <v>5</v>
      </c>
      <c r="F14">
        <v>17</v>
      </c>
      <c r="G14">
        <f t="shared" si="5"/>
        <v>295</v>
      </c>
      <c r="H14" t="s">
        <v>564</v>
      </c>
      <c r="J14" s="3"/>
      <c r="K14" s="3"/>
      <c r="L14" s="3"/>
      <c r="M14" s="3"/>
      <c r="P14" t="s">
        <v>105</v>
      </c>
      <c r="Q14">
        <f t="shared" si="1"/>
        <v>10</v>
      </c>
      <c r="R14">
        <v>4</v>
      </c>
      <c r="S14">
        <v>6</v>
      </c>
      <c r="T14">
        <v>263</v>
      </c>
      <c r="U14">
        <v>5</v>
      </c>
      <c r="V14">
        <v>17</v>
      </c>
      <c r="W14">
        <f t="shared" si="2"/>
        <v>22</v>
      </c>
      <c r="Y14" t="s">
        <v>587</v>
      </c>
      <c r="Z14" t="s">
        <v>106</v>
      </c>
      <c r="AA14">
        <v>26</v>
      </c>
      <c r="AB14">
        <v>37</v>
      </c>
      <c r="AJ14" t="s">
        <v>587</v>
      </c>
      <c r="AK14">
        <v>12</v>
      </c>
      <c r="AL14">
        <v>30</v>
      </c>
      <c r="AN14" t="str">
        <f>AJ87</f>
        <v>viii</v>
      </c>
      <c r="AO14" s="89">
        <f>COUNT(AK87:AK98)</f>
        <v>12</v>
      </c>
      <c r="AP14" s="90">
        <f>COUNT(AL87:AL98)</f>
        <v>12</v>
      </c>
      <c r="AQ14">
        <f>COUNT(AK87:AL98)</f>
        <v>24</v>
      </c>
      <c r="BP14">
        <v>206</v>
      </c>
      <c r="BQ14" t="s">
        <v>587</v>
      </c>
      <c r="BR14" t="s">
        <v>106</v>
      </c>
      <c r="BS14">
        <v>26</v>
      </c>
      <c r="BT14">
        <v>37</v>
      </c>
      <c r="BU14" s="165">
        <f t="shared" si="3"/>
        <v>0.12621359223300971</v>
      </c>
      <c r="BV14" s="165">
        <f t="shared" si="4"/>
        <v>0.1796116504854369</v>
      </c>
      <c r="BW14" s="179"/>
      <c r="BX14">
        <v>292</v>
      </c>
      <c r="BY14" t="s">
        <v>154</v>
      </c>
      <c r="BZ14">
        <v>12</v>
      </c>
      <c r="CA14">
        <v>30</v>
      </c>
      <c r="CB14" t="s">
        <v>587</v>
      </c>
      <c r="CC14">
        <v>4.1095890410958902E-2</v>
      </c>
      <c r="CD14">
        <v>0.10273972602739725</v>
      </c>
      <c r="CF14" t="str">
        <f>CB63</f>
        <v>vi</v>
      </c>
      <c r="CG14" s="87">
        <f>COUNT(CC63:CC74)</f>
        <v>12</v>
      </c>
      <c r="CH14" s="88">
        <f>COUNT(CD63:CD74)</f>
        <v>12</v>
      </c>
      <c r="CI14">
        <f>COUNT(CC63:CD74)</f>
        <v>24</v>
      </c>
    </row>
    <row r="15" spans="1:95" x14ac:dyDescent="0.2">
      <c r="A15" t="s">
        <v>106</v>
      </c>
      <c r="B15">
        <v>15</v>
      </c>
      <c r="C15">
        <v>11</v>
      </c>
      <c r="D15">
        <v>143</v>
      </c>
      <c r="E15">
        <v>10</v>
      </c>
      <c r="F15">
        <v>27</v>
      </c>
      <c r="G15">
        <f t="shared" si="5"/>
        <v>206</v>
      </c>
      <c r="H15" t="s">
        <v>564</v>
      </c>
      <c r="J15" s="3"/>
      <c r="K15" s="3"/>
      <c r="L15" s="3"/>
      <c r="M15" s="3"/>
      <c r="N15" s="3"/>
      <c r="P15" t="s">
        <v>106</v>
      </c>
      <c r="Q15">
        <f t="shared" si="1"/>
        <v>26</v>
      </c>
      <c r="R15">
        <v>15</v>
      </c>
      <c r="S15">
        <v>11</v>
      </c>
      <c r="T15">
        <v>143</v>
      </c>
      <c r="U15">
        <v>10</v>
      </c>
      <c r="V15">
        <v>27</v>
      </c>
      <c r="W15">
        <f t="shared" si="2"/>
        <v>37</v>
      </c>
      <c r="Y15" t="s">
        <v>587</v>
      </c>
      <c r="Z15" t="s">
        <v>107</v>
      </c>
      <c r="AA15">
        <v>9</v>
      </c>
      <c r="AB15">
        <v>32</v>
      </c>
      <c r="AJ15" t="s">
        <v>588</v>
      </c>
      <c r="AK15">
        <v>7</v>
      </c>
      <c r="AL15">
        <v>33</v>
      </c>
      <c r="AO15">
        <f>COUNT(AK3:AK98)</f>
        <v>96</v>
      </c>
      <c r="AP15">
        <f>COUNT(AL3:AL98)</f>
        <v>96</v>
      </c>
      <c r="AQ15">
        <f>COUNT(AK3:AL98)</f>
        <v>192</v>
      </c>
      <c r="BP15">
        <v>291</v>
      </c>
      <c r="BQ15" t="s">
        <v>587</v>
      </c>
      <c r="BR15" t="s">
        <v>107</v>
      </c>
      <c r="BS15">
        <v>9</v>
      </c>
      <c r="BT15">
        <v>32</v>
      </c>
      <c r="BU15" s="165">
        <f t="shared" si="3"/>
        <v>3.0927835051546393E-2</v>
      </c>
      <c r="BV15" s="165">
        <f t="shared" si="4"/>
        <v>0.10996563573883161</v>
      </c>
      <c r="BX15">
        <v>294</v>
      </c>
      <c r="BY15" t="s">
        <v>108</v>
      </c>
      <c r="BZ15">
        <v>7</v>
      </c>
      <c r="CA15">
        <v>33</v>
      </c>
      <c r="CB15" t="s">
        <v>588</v>
      </c>
      <c r="CC15">
        <v>2.3809523809523808E-2</v>
      </c>
      <c r="CD15">
        <v>0.11224489795918367</v>
      </c>
      <c r="CF15" t="str">
        <f>CB75</f>
        <v>vii</v>
      </c>
      <c r="CG15" s="87">
        <f>COUNT(CC75:CC86)</f>
        <v>12</v>
      </c>
      <c r="CH15" s="88">
        <f>COUNT(CD75:CD86)</f>
        <v>12</v>
      </c>
      <c r="CI15">
        <f>COUNT(CC75:CD86)</f>
        <v>24</v>
      </c>
    </row>
    <row r="16" spans="1:95" x14ac:dyDescent="0.2">
      <c r="A16" t="s">
        <v>107</v>
      </c>
      <c r="B16">
        <v>6</v>
      </c>
      <c r="C16">
        <v>3</v>
      </c>
      <c r="D16">
        <v>250</v>
      </c>
      <c r="E16">
        <v>11</v>
      </c>
      <c r="F16">
        <v>21</v>
      </c>
      <c r="G16">
        <f t="shared" si="5"/>
        <v>291</v>
      </c>
      <c r="H16" t="s">
        <v>564</v>
      </c>
      <c r="J16" s="3"/>
      <c r="K16" s="3"/>
      <c r="L16" s="3"/>
      <c r="M16" s="3"/>
      <c r="N16" s="3"/>
      <c r="P16" t="s">
        <v>107</v>
      </c>
      <c r="Q16">
        <f t="shared" si="1"/>
        <v>9</v>
      </c>
      <c r="R16">
        <v>6</v>
      </c>
      <c r="S16">
        <v>3</v>
      </c>
      <c r="T16">
        <v>250</v>
      </c>
      <c r="U16">
        <v>11</v>
      </c>
      <c r="V16">
        <v>21</v>
      </c>
      <c r="W16">
        <f t="shared" si="2"/>
        <v>32</v>
      </c>
      <c r="Y16" t="s">
        <v>587</v>
      </c>
      <c r="Z16" t="s">
        <v>149</v>
      </c>
      <c r="AA16">
        <v>15</v>
      </c>
      <c r="AB16">
        <v>27</v>
      </c>
      <c r="AJ16" t="s">
        <v>588</v>
      </c>
      <c r="AK16">
        <v>4</v>
      </c>
      <c r="AL16">
        <v>32</v>
      </c>
      <c r="BD16" s="51" t="s">
        <v>634</v>
      </c>
      <c r="BP16">
        <v>284</v>
      </c>
      <c r="BQ16" t="s">
        <v>587</v>
      </c>
      <c r="BR16" t="s">
        <v>149</v>
      </c>
      <c r="BS16">
        <v>15</v>
      </c>
      <c r="BT16">
        <v>27</v>
      </c>
      <c r="BU16" s="165">
        <f t="shared" si="3"/>
        <v>5.2816901408450703E-2</v>
      </c>
      <c r="BV16" s="165">
        <f t="shared" si="4"/>
        <v>9.5070422535211266E-2</v>
      </c>
      <c r="BX16">
        <v>295</v>
      </c>
      <c r="BY16" t="s">
        <v>109</v>
      </c>
      <c r="BZ16">
        <v>4</v>
      </c>
      <c r="CA16">
        <v>32</v>
      </c>
      <c r="CB16" t="s">
        <v>588</v>
      </c>
      <c r="CC16">
        <v>1.3559322033898305E-2</v>
      </c>
      <c r="CD16">
        <v>0.10847457627118644</v>
      </c>
      <c r="CF16" t="str">
        <f>CB87</f>
        <v>viii</v>
      </c>
      <c r="CG16" s="89">
        <f>COUNT(CC87:CC98)</f>
        <v>12</v>
      </c>
      <c r="CH16" s="90">
        <f>COUNT(CD87:CD98)</f>
        <v>12</v>
      </c>
      <c r="CI16">
        <f>COUNT(CC87:CD98)</f>
        <v>24</v>
      </c>
    </row>
    <row r="17" spans="1:87" x14ac:dyDescent="0.2">
      <c r="J17" s="3"/>
      <c r="K17" s="3"/>
      <c r="L17" s="3"/>
      <c r="M17" s="3"/>
      <c r="N17" s="3"/>
      <c r="Q17">
        <f t="shared" si="1"/>
        <v>0</v>
      </c>
      <c r="Y17" t="s">
        <v>587</v>
      </c>
      <c r="Z17" t="s">
        <v>150</v>
      </c>
      <c r="AA17">
        <v>10</v>
      </c>
      <c r="AB17">
        <v>25</v>
      </c>
      <c r="AG17" s="74"/>
      <c r="AH17" s="74"/>
      <c r="AJ17" t="s">
        <v>588</v>
      </c>
      <c r="AK17">
        <v>9</v>
      </c>
      <c r="AL17">
        <v>32</v>
      </c>
      <c r="AN17" t="s">
        <v>761</v>
      </c>
      <c r="BD17" t="s">
        <v>931</v>
      </c>
      <c r="BP17">
        <v>293</v>
      </c>
      <c r="BQ17" t="s">
        <v>587</v>
      </c>
      <c r="BR17" t="s">
        <v>150</v>
      </c>
      <c r="BS17">
        <v>10</v>
      </c>
      <c r="BT17">
        <v>25</v>
      </c>
      <c r="BU17" s="165">
        <f t="shared" si="3"/>
        <v>3.4129692832764506E-2</v>
      </c>
      <c r="BV17" s="165">
        <f t="shared" si="4"/>
        <v>8.5324232081911269E-2</v>
      </c>
      <c r="BX17">
        <v>295</v>
      </c>
      <c r="BY17" t="s">
        <v>110</v>
      </c>
      <c r="BZ17">
        <v>9</v>
      </c>
      <c r="CA17">
        <v>32</v>
      </c>
      <c r="CB17" t="s">
        <v>588</v>
      </c>
      <c r="CC17">
        <v>3.0508474576271188E-2</v>
      </c>
      <c r="CD17">
        <v>0.10847457627118644</v>
      </c>
      <c r="CG17">
        <f>COUNT(CC3:CC98)</f>
        <v>96</v>
      </c>
      <c r="CH17">
        <f>COUNT(CD3:CD98)</f>
        <v>96</v>
      </c>
      <c r="CI17">
        <f>COUNT(CC3:CD98)</f>
        <v>192</v>
      </c>
    </row>
    <row r="18" spans="1:87" x14ac:dyDescent="0.2">
      <c r="A18" t="s">
        <v>149</v>
      </c>
      <c r="B18">
        <v>7</v>
      </c>
      <c r="C18">
        <v>8</v>
      </c>
      <c r="D18">
        <v>242</v>
      </c>
      <c r="E18">
        <v>9</v>
      </c>
      <c r="F18">
        <v>18</v>
      </c>
      <c r="G18">
        <f t="shared" ref="G18:G23" si="6">SUM(B18:F18)</f>
        <v>284</v>
      </c>
      <c r="H18" t="s">
        <v>565</v>
      </c>
      <c r="J18" s="3"/>
      <c r="K18" s="3"/>
      <c r="L18" s="3"/>
      <c r="M18" s="3"/>
      <c r="N18" s="3"/>
      <c r="P18" t="s">
        <v>149</v>
      </c>
      <c r="Q18">
        <f t="shared" si="1"/>
        <v>15</v>
      </c>
      <c r="R18">
        <v>7</v>
      </c>
      <c r="S18">
        <v>8</v>
      </c>
      <c r="T18">
        <v>242</v>
      </c>
      <c r="U18">
        <v>9</v>
      </c>
      <c r="V18">
        <v>18</v>
      </c>
      <c r="W18">
        <f t="shared" si="2"/>
        <v>27</v>
      </c>
      <c r="Y18" t="s">
        <v>587</v>
      </c>
      <c r="Z18" t="s">
        <v>151</v>
      </c>
      <c r="AA18">
        <v>10</v>
      </c>
      <c r="AB18">
        <v>23</v>
      </c>
      <c r="AJ18" t="s">
        <v>588</v>
      </c>
      <c r="AK18">
        <v>8</v>
      </c>
      <c r="AL18">
        <v>32</v>
      </c>
      <c r="AO18" s="74" t="str">
        <f>AK2</f>
        <v>Loss of any dubius</v>
      </c>
      <c r="AP18" s="74" t="str">
        <f>AL2</f>
        <v>loss of any porrifolius</v>
      </c>
      <c r="BD18" t="s">
        <v>930</v>
      </c>
      <c r="BP18">
        <v>296</v>
      </c>
      <c r="BQ18" t="s">
        <v>587</v>
      </c>
      <c r="BR18" t="s">
        <v>151</v>
      </c>
      <c r="BS18">
        <v>10</v>
      </c>
      <c r="BT18">
        <v>23</v>
      </c>
      <c r="BU18" s="165">
        <f t="shared" si="3"/>
        <v>3.3783783783783786E-2</v>
      </c>
      <c r="BV18" s="165">
        <f t="shared" si="4"/>
        <v>7.77027027027027E-2</v>
      </c>
      <c r="BX18">
        <v>296</v>
      </c>
      <c r="BY18" t="s">
        <v>111</v>
      </c>
      <c r="BZ18">
        <v>8</v>
      </c>
      <c r="CA18">
        <v>32</v>
      </c>
      <c r="CB18" t="s">
        <v>588</v>
      </c>
      <c r="CC18">
        <v>2.7027027027027029E-2</v>
      </c>
      <c r="CD18">
        <v>0.10810810810810811</v>
      </c>
    </row>
    <row r="19" spans="1:87" x14ac:dyDescent="0.2">
      <c r="A19" t="s">
        <v>150</v>
      </c>
      <c r="B19">
        <v>5</v>
      </c>
      <c r="C19">
        <v>5</v>
      </c>
      <c r="D19">
        <v>258</v>
      </c>
      <c r="E19">
        <v>8</v>
      </c>
      <c r="F19">
        <v>17</v>
      </c>
      <c r="G19">
        <f t="shared" si="6"/>
        <v>293</v>
      </c>
      <c r="H19" t="s">
        <v>565</v>
      </c>
      <c r="J19" s="3"/>
      <c r="K19" s="3"/>
      <c r="L19" s="3"/>
      <c r="M19" s="3"/>
      <c r="N19" s="3"/>
      <c r="P19" t="s">
        <v>150</v>
      </c>
      <c r="Q19">
        <f t="shared" si="1"/>
        <v>10</v>
      </c>
      <c r="R19">
        <v>5</v>
      </c>
      <c r="S19">
        <v>5</v>
      </c>
      <c r="T19">
        <v>258</v>
      </c>
      <c r="U19">
        <v>8</v>
      </c>
      <c r="V19">
        <v>17</v>
      </c>
      <c r="W19">
        <f t="shared" si="2"/>
        <v>25</v>
      </c>
      <c r="Y19" t="s">
        <v>587</v>
      </c>
      <c r="Z19" t="s">
        <v>152</v>
      </c>
      <c r="AA19">
        <v>8</v>
      </c>
      <c r="AB19">
        <v>23</v>
      </c>
      <c r="AJ19" t="s">
        <v>588</v>
      </c>
      <c r="AK19">
        <v>9</v>
      </c>
      <c r="AL19">
        <v>35</v>
      </c>
      <c r="AN19" t="str">
        <f>AJ3</f>
        <v>i</v>
      </c>
      <c r="AO19" s="85">
        <f>AVERAGE(AK3:AK14)</f>
        <v>11.666666666666666</v>
      </c>
      <c r="AP19" s="86">
        <f>AVERAGE(AL3:AL14)</f>
        <v>26.583333333333332</v>
      </c>
      <c r="AQ19">
        <f>AVERAGE(AK3:AL14)</f>
        <v>19.125</v>
      </c>
      <c r="BP19">
        <v>295</v>
      </c>
      <c r="BQ19" t="s">
        <v>587</v>
      </c>
      <c r="BR19" t="s">
        <v>152</v>
      </c>
      <c r="BS19">
        <v>8</v>
      </c>
      <c r="BT19">
        <v>23</v>
      </c>
      <c r="BU19" s="165">
        <f t="shared" si="3"/>
        <v>2.7118644067796609E-2</v>
      </c>
      <c r="BV19" s="165">
        <f t="shared" si="4"/>
        <v>7.796610169491526E-2</v>
      </c>
      <c r="BX19">
        <v>295</v>
      </c>
      <c r="BY19" t="s">
        <v>112</v>
      </c>
      <c r="BZ19">
        <v>9</v>
      </c>
      <c r="CA19">
        <v>35</v>
      </c>
      <c r="CB19" t="s">
        <v>588</v>
      </c>
      <c r="CC19">
        <v>3.0508474576271188E-2</v>
      </c>
      <c r="CD19">
        <v>0.11864406779661017</v>
      </c>
      <c r="CF19" t="s">
        <v>761</v>
      </c>
    </row>
    <row r="20" spans="1:87" x14ac:dyDescent="0.2">
      <c r="A20" t="s">
        <v>151</v>
      </c>
      <c r="B20">
        <v>5</v>
      </c>
      <c r="C20">
        <v>5</v>
      </c>
      <c r="D20">
        <v>263</v>
      </c>
      <c r="E20">
        <v>6</v>
      </c>
      <c r="F20">
        <v>17</v>
      </c>
      <c r="G20">
        <f t="shared" si="6"/>
        <v>296</v>
      </c>
      <c r="H20" t="s">
        <v>565</v>
      </c>
      <c r="J20" s="3"/>
      <c r="K20" s="3"/>
      <c r="L20" s="3"/>
      <c r="M20" s="3"/>
      <c r="N20" s="3"/>
      <c r="P20" t="s">
        <v>151</v>
      </c>
      <c r="Q20">
        <f t="shared" si="1"/>
        <v>10</v>
      </c>
      <c r="R20">
        <v>5</v>
      </c>
      <c r="S20">
        <v>5</v>
      </c>
      <c r="T20">
        <v>263</v>
      </c>
      <c r="U20">
        <v>6</v>
      </c>
      <c r="V20">
        <v>17</v>
      </c>
      <c r="W20">
        <f t="shared" si="2"/>
        <v>23</v>
      </c>
      <c r="Y20" t="s">
        <v>587</v>
      </c>
      <c r="Z20" t="s">
        <v>153</v>
      </c>
      <c r="AA20">
        <v>10</v>
      </c>
      <c r="AB20">
        <v>23</v>
      </c>
      <c r="AJ20" t="s">
        <v>588</v>
      </c>
      <c r="AK20">
        <v>25</v>
      </c>
      <c r="AL20">
        <v>33</v>
      </c>
      <c r="AN20" t="str">
        <f>AJ15</f>
        <v>ii</v>
      </c>
      <c r="AO20" s="87">
        <f>AVERAGE(AK15:AK26)</f>
        <v>12.833333333333334</v>
      </c>
      <c r="AP20" s="88">
        <f>AVERAGE(AL15:AL26)</f>
        <v>39.166666666666664</v>
      </c>
      <c r="AQ20">
        <f>AVERAGE(AK15:AL26)</f>
        <v>26</v>
      </c>
      <c r="BD20" s="51" t="s">
        <v>629</v>
      </c>
      <c r="BP20">
        <v>293</v>
      </c>
      <c r="BQ20" t="s">
        <v>587</v>
      </c>
      <c r="BR20" t="s">
        <v>153</v>
      </c>
      <c r="BS20">
        <v>10</v>
      </c>
      <c r="BT20">
        <v>23</v>
      </c>
      <c r="BU20" s="165">
        <f t="shared" si="3"/>
        <v>3.4129692832764506E-2</v>
      </c>
      <c r="BV20" s="165">
        <f t="shared" si="4"/>
        <v>7.8498293515358364E-2</v>
      </c>
      <c r="BX20">
        <v>296</v>
      </c>
      <c r="BY20" t="s">
        <v>113</v>
      </c>
      <c r="BZ20">
        <v>25</v>
      </c>
      <c r="CA20">
        <v>33</v>
      </c>
      <c r="CB20" t="s">
        <v>588</v>
      </c>
      <c r="CC20">
        <v>8.4459459459459457E-2</v>
      </c>
      <c r="CD20">
        <v>0.11148648648648649</v>
      </c>
      <c r="CG20" s="74" t="str">
        <f>CC2</f>
        <v>proportion any dubius loss</v>
      </c>
      <c r="CH20" s="74" t="str">
        <f>CD2</f>
        <v>proportion any porrifolius loss</v>
      </c>
    </row>
    <row r="21" spans="1:87" x14ac:dyDescent="0.2">
      <c r="A21" t="s">
        <v>152</v>
      </c>
      <c r="B21">
        <v>4</v>
      </c>
      <c r="C21">
        <v>4</v>
      </c>
      <c r="D21">
        <v>264</v>
      </c>
      <c r="E21">
        <v>6</v>
      </c>
      <c r="F21">
        <v>17</v>
      </c>
      <c r="G21">
        <f t="shared" si="6"/>
        <v>295</v>
      </c>
      <c r="H21" t="s">
        <v>565</v>
      </c>
      <c r="J21" s="3"/>
      <c r="K21" s="3"/>
      <c r="L21" s="3"/>
      <c r="M21" s="3"/>
      <c r="N21" s="3"/>
      <c r="P21" t="s">
        <v>152</v>
      </c>
      <c r="Q21">
        <f t="shared" si="1"/>
        <v>8</v>
      </c>
      <c r="R21">
        <v>4</v>
      </c>
      <c r="S21">
        <v>4</v>
      </c>
      <c r="T21">
        <v>264</v>
      </c>
      <c r="U21">
        <v>6</v>
      </c>
      <c r="V21">
        <v>17</v>
      </c>
      <c r="W21">
        <f t="shared" si="2"/>
        <v>23</v>
      </c>
      <c r="Y21" t="s">
        <v>587</v>
      </c>
      <c r="Z21" t="s">
        <v>154</v>
      </c>
      <c r="AA21">
        <v>12</v>
      </c>
      <c r="AB21">
        <v>30</v>
      </c>
      <c r="AJ21" t="s">
        <v>588</v>
      </c>
      <c r="AK21">
        <v>11</v>
      </c>
      <c r="AL21">
        <v>34</v>
      </c>
      <c r="AN21" t="str">
        <f>AJ27</f>
        <v>iii</v>
      </c>
      <c r="AO21" s="87">
        <f>AVERAGE(AK27:AK38)</f>
        <v>18.333333333333332</v>
      </c>
      <c r="AP21" s="88">
        <f>AVERAGE(AL27:AL38)</f>
        <v>35.666666666666664</v>
      </c>
      <c r="AQ21">
        <f>AVERAGE(AK27:AL38)</f>
        <v>27</v>
      </c>
      <c r="BD21" t="s">
        <v>807</v>
      </c>
      <c r="BP21">
        <v>292</v>
      </c>
      <c r="BQ21" t="s">
        <v>587</v>
      </c>
      <c r="BR21" t="s">
        <v>154</v>
      </c>
      <c r="BS21">
        <v>12</v>
      </c>
      <c r="BT21">
        <v>30</v>
      </c>
      <c r="BU21" s="165">
        <f t="shared" si="3"/>
        <v>4.1095890410958902E-2</v>
      </c>
      <c r="BV21" s="165">
        <f t="shared" si="4"/>
        <v>0.10273972602739725</v>
      </c>
      <c r="BX21">
        <v>295</v>
      </c>
      <c r="BY21" t="s">
        <v>155</v>
      </c>
      <c r="BZ21">
        <v>11</v>
      </c>
      <c r="CA21">
        <v>34</v>
      </c>
      <c r="CB21" t="s">
        <v>588</v>
      </c>
      <c r="CC21">
        <v>3.7288135593220341E-2</v>
      </c>
      <c r="CD21">
        <v>0.11525423728813559</v>
      </c>
      <c r="CF21" t="str">
        <f>CB3</f>
        <v>i</v>
      </c>
      <c r="CG21" s="85">
        <f>AVERAGE(CC3:CC14)</f>
        <v>4.2750179383674959E-2</v>
      </c>
      <c r="CH21" s="86">
        <f>AVERAGE(CD3:CD14)</f>
        <v>9.4756631105285941E-2</v>
      </c>
      <c r="CI21">
        <f>AVERAGE(CC3:CD14)</f>
        <v>6.8753405244480467E-2</v>
      </c>
    </row>
    <row r="22" spans="1:87" x14ac:dyDescent="0.2">
      <c r="A22" t="s">
        <v>153</v>
      </c>
      <c r="B22">
        <v>6</v>
      </c>
      <c r="C22">
        <v>4</v>
      </c>
      <c r="D22">
        <v>260</v>
      </c>
      <c r="E22">
        <v>5</v>
      </c>
      <c r="F22">
        <v>18</v>
      </c>
      <c r="G22">
        <f t="shared" si="6"/>
        <v>293</v>
      </c>
      <c r="H22" t="s">
        <v>565</v>
      </c>
      <c r="J22" s="3"/>
      <c r="K22" s="3"/>
      <c r="L22" s="3"/>
      <c r="M22" s="3"/>
      <c r="N22" s="3"/>
      <c r="P22" t="s">
        <v>153</v>
      </c>
      <c r="Q22">
        <f t="shared" si="1"/>
        <v>10</v>
      </c>
      <c r="R22">
        <v>6</v>
      </c>
      <c r="S22">
        <v>4</v>
      </c>
      <c r="T22">
        <v>260</v>
      </c>
      <c r="U22">
        <v>5</v>
      </c>
      <c r="V22">
        <v>18</v>
      </c>
      <c r="W22">
        <f t="shared" si="2"/>
        <v>23</v>
      </c>
      <c r="Y22" t="s">
        <v>587</v>
      </c>
      <c r="Z22" s="122" t="s">
        <v>198</v>
      </c>
      <c r="AA22" s="3">
        <f>AVERAGE(AA3:AA21)</f>
        <v>12.105263157894736</v>
      </c>
      <c r="AB22" s="3">
        <f>AVERAGE(AB3:AB21)</f>
        <v>26.368421052631579</v>
      </c>
      <c r="AJ22" t="s">
        <v>588</v>
      </c>
      <c r="AK22">
        <v>13</v>
      </c>
      <c r="AL22">
        <v>39</v>
      </c>
      <c r="AN22" t="str">
        <f>AJ39</f>
        <v>iv</v>
      </c>
      <c r="AO22" s="87">
        <f>AVERAGE(AK39:AK50)</f>
        <v>9.5</v>
      </c>
      <c r="AP22" s="88">
        <f>AVERAGE(AL39:AL50)</f>
        <v>37.916666666666664</v>
      </c>
      <c r="AQ22">
        <f>AVERAGE(AK39:AL50)</f>
        <v>23.708333333333332</v>
      </c>
      <c r="BD22" t="s">
        <v>808</v>
      </c>
      <c r="BP22">
        <v>294</v>
      </c>
      <c r="BQ22" t="s">
        <v>588</v>
      </c>
      <c r="BR22" t="s">
        <v>108</v>
      </c>
      <c r="BS22">
        <v>7</v>
      </c>
      <c r="BT22">
        <v>33</v>
      </c>
      <c r="BU22" s="165">
        <f t="shared" si="3"/>
        <v>2.3809523809523808E-2</v>
      </c>
      <c r="BV22" s="165">
        <f t="shared" si="4"/>
        <v>0.11224489795918367</v>
      </c>
      <c r="BX22">
        <v>296</v>
      </c>
      <c r="BY22" t="s">
        <v>156</v>
      </c>
      <c r="BZ22">
        <v>13</v>
      </c>
      <c r="CA22">
        <v>39</v>
      </c>
      <c r="CB22" t="s">
        <v>588</v>
      </c>
      <c r="CC22">
        <v>4.3918918918918921E-2</v>
      </c>
      <c r="CD22">
        <v>0.13175675675675674</v>
      </c>
      <c r="CF22" t="str">
        <f>CB15</f>
        <v>ii</v>
      </c>
      <c r="CG22" s="87">
        <f>AVERAGE(CC15:CC26)</f>
        <v>4.3503440473997873E-2</v>
      </c>
      <c r="CH22" s="88">
        <f>AVERAGE(CD15:CD26)</f>
        <v>0.13293104169080802</v>
      </c>
      <c r="CI22">
        <f>AVERAGE(CC15:CD26)</f>
        <v>8.8217241082402961E-2</v>
      </c>
    </row>
    <row r="23" spans="1:87" x14ac:dyDescent="0.2">
      <c r="A23" t="s">
        <v>154</v>
      </c>
      <c r="B23">
        <v>8</v>
      </c>
      <c r="C23">
        <v>4</v>
      </c>
      <c r="D23">
        <v>250</v>
      </c>
      <c r="E23">
        <v>8</v>
      </c>
      <c r="F23">
        <v>22</v>
      </c>
      <c r="G23">
        <f t="shared" si="6"/>
        <v>292</v>
      </c>
      <c r="H23" t="s">
        <v>565</v>
      </c>
      <c r="J23" s="3"/>
      <c r="K23" s="3"/>
      <c r="L23" s="3"/>
      <c r="M23" s="3"/>
      <c r="N23" s="3"/>
      <c r="P23" t="s">
        <v>154</v>
      </c>
      <c r="Q23">
        <f t="shared" si="1"/>
        <v>12</v>
      </c>
      <c r="R23">
        <v>8</v>
      </c>
      <c r="S23">
        <v>4</v>
      </c>
      <c r="T23">
        <v>250</v>
      </c>
      <c r="U23">
        <v>8</v>
      </c>
      <c r="V23">
        <v>22</v>
      </c>
      <c r="W23">
        <f t="shared" si="2"/>
        <v>30</v>
      </c>
      <c r="Y23" t="s">
        <v>588</v>
      </c>
      <c r="Z23" t="s">
        <v>594</v>
      </c>
      <c r="AJ23" t="s">
        <v>588</v>
      </c>
      <c r="AK23">
        <v>8</v>
      </c>
      <c r="AL23">
        <v>39</v>
      </c>
      <c r="AN23" t="str">
        <f>AJ51</f>
        <v>v</v>
      </c>
      <c r="AO23" s="87">
        <f>AVERAGE(AK51:AK62)</f>
        <v>9.1666666666666661</v>
      </c>
      <c r="AP23" s="88">
        <f>AVERAGE(AL51:AL62)</f>
        <v>36.75</v>
      </c>
      <c r="AQ23">
        <f>AVERAGE(AK51:AL62)</f>
        <v>22.958333333333332</v>
      </c>
      <c r="BD23" t="s">
        <v>810</v>
      </c>
      <c r="BP23">
        <v>295</v>
      </c>
      <c r="BQ23" t="s">
        <v>588</v>
      </c>
      <c r="BR23" t="s">
        <v>109</v>
      </c>
      <c r="BS23">
        <v>4</v>
      </c>
      <c r="BT23">
        <v>32</v>
      </c>
      <c r="BU23" s="165">
        <f t="shared" si="3"/>
        <v>1.3559322033898305E-2</v>
      </c>
      <c r="BV23" s="165">
        <f t="shared" si="4"/>
        <v>0.10847457627118644</v>
      </c>
      <c r="BX23">
        <v>291</v>
      </c>
      <c r="BY23" t="s">
        <v>157</v>
      </c>
      <c r="BZ23">
        <v>8</v>
      </c>
      <c r="CA23">
        <v>39</v>
      </c>
      <c r="CB23" t="s">
        <v>588</v>
      </c>
      <c r="CC23">
        <v>2.7491408934707903E-2</v>
      </c>
      <c r="CD23">
        <v>0.13402061855670103</v>
      </c>
      <c r="CF23" t="str">
        <f>CB27</f>
        <v>iii</v>
      </c>
      <c r="CG23" s="87">
        <f>AVERAGE(CC27:CC38)</f>
        <v>6.2591707549337197E-2</v>
      </c>
      <c r="CH23" s="88">
        <f>AVERAGE(CD27:CD38)</f>
        <v>0.12147669354148276</v>
      </c>
      <c r="CI23">
        <f>AVERAGE(CC27:CD38)</f>
        <v>9.2034200545409964E-2</v>
      </c>
    </row>
    <row r="24" spans="1:87" x14ac:dyDescent="0.2">
      <c r="A24" s="1" t="s">
        <v>566</v>
      </c>
      <c r="B24" s="1">
        <f t="shared" ref="B24:G24" si="7">SUM(B3:B23)</f>
        <v>117</v>
      </c>
      <c r="C24" s="1">
        <f t="shared" si="7"/>
        <v>113</v>
      </c>
      <c r="D24" s="1">
        <f t="shared" si="7"/>
        <v>4769</v>
      </c>
      <c r="E24" s="1">
        <f t="shared" si="7"/>
        <v>128</v>
      </c>
      <c r="F24" s="1">
        <f t="shared" si="7"/>
        <v>373</v>
      </c>
      <c r="G24" s="1">
        <f t="shared" si="7"/>
        <v>5500</v>
      </c>
      <c r="H24" s="1" t="s">
        <v>587</v>
      </c>
      <c r="J24" s="3"/>
      <c r="K24" s="3"/>
      <c r="L24" s="3"/>
      <c r="M24" s="3"/>
      <c r="N24" s="3"/>
      <c r="P24" s="1" t="s">
        <v>566</v>
      </c>
      <c r="Q24">
        <f t="shared" si="1"/>
        <v>230</v>
      </c>
      <c r="R24">
        <v>117</v>
      </c>
      <c r="S24">
        <v>113</v>
      </c>
      <c r="T24">
        <v>4769</v>
      </c>
      <c r="U24">
        <v>128</v>
      </c>
      <c r="V24">
        <v>373</v>
      </c>
      <c r="W24">
        <f t="shared" si="2"/>
        <v>501</v>
      </c>
      <c r="Y24" t="s">
        <v>588</v>
      </c>
      <c r="Z24" t="s">
        <v>108</v>
      </c>
      <c r="AA24">
        <v>7</v>
      </c>
      <c r="AB24">
        <v>33</v>
      </c>
      <c r="AJ24" t="s">
        <v>588</v>
      </c>
      <c r="AK24">
        <v>46</v>
      </c>
      <c r="AL24">
        <v>43</v>
      </c>
      <c r="AN24" t="str">
        <f>AJ63</f>
        <v>vi</v>
      </c>
      <c r="AO24" s="87">
        <f>AVERAGE(AK63:AK74)</f>
        <v>10.25</v>
      </c>
      <c r="AP24" s="88">
        <f>AVERAGE(AL63:AL74)</f>
        <v>37.25</v>
      </c>
      <c r="AQ24">
        <f>AVERAGE(AK63:AL74)</f>
        <v>23.75</v>
      </c>
      <c r="BD24" t="s">
        <v>809</v>
      </c>
      <c r="BP24">
        <v>295</v>
      </c>
      <c r="BQ24" t="s">
        <v>588</v>
      </c>
      <c r="BR24" t="s">
        <v>110</v>
      </c>
      <c r="BS24">
        <v>9</v>
      </c>
      <c r="BT24">
        <v>32</v>
      </c>
      <c r="BU24" s="165">
        <f t="shared" si="3"/>
        <v>3.0508474576271188E-2</v>
      </c>
      <c r="BV24" s="165">
        <f t="shared" si="4"/>
        <v>0.10847457627118644</v>
      </c>
      <c r="BX24">
        <v>295</v>
      </c>
      <c r="BY24" t="s">
        <v>158</v>
      </c>
      <c r="BZ24">
        <v>46</v>
      </c>
      <c r="CA24">
        <v>43</v>
      </c>
      <c r="CB24" t="s">
        <v>588</v>
      </c>
      <c r="CC24">
        <v>0.15593220338983052</v>
      </c>
      <c r="CD24">
        <v>0.14576271186440679</v>
      </c>
      <c r="CF24" t="str">
        <f>CB39</f>
        <v>iv</v>
      </c>
      <c r="CG24" s="87">
        <f>AVERAGE(CC39:CC50)</f>
        <v>3.2349575147581633E-2</v>
      </c>
      <c r="CH24" s="88">
        <f>AVERAGE(CD39:CD50)</f>
        <v>0.12917931521520173</v>
      </c>
      <c r="CI24">
        <f>AVERAGE(CC39:CD50)</f>
        <v>8.0764445181391656E-2</v>
      </c>
    </row>
    <row r="25" spans="1:87" x14ac:dyDescent="0.2">
      <c r="A25" s="1"/>
      <c r="B25" s="15">
        <f>B24/G24</f>
        <v>2.1272727272727273E-2</v>
      </c>
      <c r="C25" s="15">
        <f>C24/G24</f>
        <v>2.0545454545454544E-2</v>
      </c>
      <c r="D25" s="15">
        <f>D24/G24</f>
        <v>0.86709090909090913</v>
      </c>
      <c r="E25" s="15">
        <f>E24/G24</f>
        <v>2.3272727272727271E-2</v>
      </c>
      <c r="F25" s="15">
        <f>F24/G24</f>
        <v>6.7818181818181819E-2</v>
      </c>
      <c r="G25" s="1"/>
      <c r="H25" s="1"/>
      <c r="J25" s="3"/>
      <c r="K25" s="3"/>
      <c r="L25" s="3"/>
      <c r="M25" s="3"/>
      <c r="N25" s="3"/>
      <c r="P25" s="1"/>
      <c r="Y25" t="s">
        <v>588</v>
      </c>
      <c r="Z25" t="s">
        <v>109</v>
      </c>
      <c r="AA25">
        <v>4</v>
      </c>
      <c r="AB25">
        <v>32</v>
      </c>
      <c r="AJ25" t="s">
        <v>588</v>
      </c>
      <c r="AK25">
        <v>7</v>
      </c>
      <c r="AL25">
        <v>82</v>
      </c>
      <c r="AN25" t="str">
        <f>AJ75</f>
        <v>vii</v>
      </c>
      <c r="AO25" s="87">
        <f>AVERAGE(AK75:AK86)</f>
        <v>13.666666666666666</v>
      </c>
      <c r="AP25" s="88">
        <f>AVERAGE(AL75:AL86)</f>
        <v>41.083333333333336</v>
      </c>
      <c r="AQ25">
        <f>AVERAGE(AK75:AL86)</f>
        <v>27.375</v>
      </c>
      <c r="BP25">
        <v>296</v>
      </c>
      <c r="BQ25" t="s">
        <v>588</v>
      </c>
      <c r="BR25" t="s">
        <v>111</v>
      </c>
      <c r="BS25">
        <v>8</v>
      </c>
      <c r="BT25">
        <v>32</v>
      </c>
      <c r="BU25" s="165">
        <f t="shared" si="3"/>
        <v>2.7027027027027029E-2</v>
      </c>
      <c r="BV25" s="165">
        <f t="shared" si="4"/>
        <v>0.10810810810810811</v>
      </c>
      <c r="BX25">
        <v>294</v>
      </c>
      <c r="BY25" t="s">
        <v>159</v>
      </c>
      <c r="BZ25">
        <v>7</v>
      </c>
      <c r="CA25">
        <v>82</v>
      </c>
      <c r="CB25" t="s">
        <v>588</v>
      </c>
      <c r="CC25">
        <v>2.3809523809523808E-2</v>
      </c>
      <c r="CD25">
        <v>0.27891156462585032</v>
      </c>
      <c r="CF25" t="str">
        <f>CB51</f>
        <v>v</v>
      </c>
      <c r="CG25" s="87">
        <f>AVERAGE(CC51:CC62)</f>
        <v>3.1210583267933214E-2</v>
      </c>
      <c r="CH25" s="88">
        <f>AVERAGE(CD51:CD62)</f>
        <v>0.12511799526151082</v>
      </c>
      <c r="CI25">
        <f>AVERAGE(CC51:CD62)</f>
        <v>7.816428926472202E-2</v>
      </c>
    </row>
    <row r="26" spans="1:87" x14ac:dyDescent="0.2">
      <c r="A26" t="s">
        <v>108</v>
      </c>
      <c r="B26">
        <v>4</v>
      </c>
      <c r="C26">
        <v>3</v>
      </c>
      <c r="D26">
        <v>254</v>
      </c>
      <c r="E26">
        <v>4</v>
      </c>
      <c r="F26">
        <v>29</v>
      </c>
      <c r="G26">
        <f t="shared" ref="G26:G31" si="8">SUM(B26:F26)</f>
        <v>294</v>
      </c>
      <c r="H26" t="s">
        <v>564</v>
      </c>
      <c r="I26" t="s">
        <v>594</v>
      </c>
      <c r="P26" t="s">
        <v>108</v>
      </c>
      <c r="Q26">
        <f t="shared" si="1"/>
        <v>7</v>
      </c>
      <c r="R26">
        <v>4</v>
      </c>
      <c r="S26">
        <v>3</v>
      </c>
      <c r="T26">
        <v>254</v>
      </c>
      <c r="U26">
        <v>4</v>
      </c>
      <c r="V26">
        <v>29</v>
      </c>
      <c r="W26">
        <f t="shared" si="2"/>
        <v>33</v>
      </c>
      <c r="Y26" t="s">
        <v>588</v>
      </c>
      <c r="Z26" t="s">
        <v>110</v>
      </c>
      <c r="AA26">
        <v>9</v>
      </c>
      <c r="AB26">
        <v>32</v>
      </c>
      <c r="AJ26" t="s">
        <v>588</v>
      </c>
      <c r="AK26">
        <v>7</v>
      </c>
      <c r="AL26">
        <v>36</v>
      </c>
      <c r="AN26" t="str">
        <f>AJ87</f>
        <v>viii</v>
      </c>
      <c r="AO26" s="89">
        <f>AVERAGE(AK87:AK98)</f>
        <v>12.666666666666666</v>
      </c>
      <c r="AP26" s="90">
        <f>AVERAGE(AL87:AL98)</f>
        <v>48.833333333333336</v>
      </c>
      <c r="AQ26">
        <f>AVERAGE(AK87:AL98)</f>
        <v>30.75</v>
      </c>
      <c r="BP26">
        <v>295</v>
      </c>
      <c r="BQ26" t="s">
        <v>588</v>
      </c>
      <c r="BR26" t="s">
        <v>112</v>
      </c>
      <c r="BS26">
        <v>9</v>
      </c>
      <c r="BT26">
        <v>35</v>
      </c>
      <c r="BU26" s="165">
        <f t="shared" si="3"/>
        <v>3.0508474576271188E-2</v>
      </c>
      <c r="BV26" s="165">
        <f t="shared" si="4"/>
        <v>0.11864406779661017</v>
      </c>
      <c r="BX26">
        <v>295</v>
      </c>
      <c r="BY26" t="s">
        <v>160</v>
      </c>
      <c r="BZ26">
        <v>7</v>
      </c>
      <c r="CA26">
        <v>36</v>
      </c>
      <c r="CB26" t="s">
        <v>588</v>
      </c>
      <c r="CC26">
        <v>2.3728813559322035E-2</v>
      </c>
      <c r="CD26">
        <v>0.12203389830508475</v>
      </c>
      <c r="CF26" t="str">
        <f>CB63</f>
        <v>vi</v>
      </c>
      <c r="CG26" s="87">
        <f>AVERAGE(CC63:CC74)</f>
        <v>3.4772842014555445E-2</v>
      </c>
      <c r="CH26" s="88">
        <f>AVERAGE(CD63:CD74)</f>
        <v>0.12634395270790083</v>
      </c>
      <c r="CI26">
        <f>AVERAGE(CC63:CD74)</f>
        <v>8.0558397361228148E-2</v>
      </c>
    </row>
    <row r="27" spans="1:87" x14ac:dyDescent="0.2">
      <c r="A27" t="s">
        <v>109</v>
      </c>
      <c r="B27">
        <v>4</v>
      </c>
      <c r="C27">
        <v>0</v>
      </c>
      <c r="D27">
        <v>259</v>
      </c>
      <c r="E27">
        <v>4</v>
      </c>
      <c r="F27">
        <v>28</v>
      </c>
      <c r="G27">
        <f t="shared" si="8"/>
        <v>295</v>
      </c>
      <c r="H27" t="s">
        <v>564</v>
      </c>
      <c r="I27" t="s">
        <v>198</v>
      </c>
      <c r="J27" s="3">
        <f>AVERAGE(B26:B38)</f>
        <v>5.583333333333333</v>
      </c>
      <c r="K27" s="3">
        <f>AVERAGE(C26:C38)</f>
        <v>7.25</v>
      </c>
      <c r="L27" s="3">
        <f>AVERAGE(D26:D38)</f>
        <v>242.75</v>
      </c>
      <c r="M27" s="3">
        <f>AVERAGE(E26:E38)</f>
        <v>8.4166666666666661</v>
      </c>
      <c r="N27" s="3">
        <f>AVERAGE(F26:F38)</f>
        <v>30.75</v>
      </c>
      <c r="P27" t="s">
        <v>109</v>
      </c>
      <c r="Q27">
        <f t="shared" si="1"/>
        <v>4</v>
      </c>
      <c r="R27">
        <v>4</v>
      </c>
      <c r="S27">
        <v>0</v>
      </c>
      <c r="T27">
        <v>259</v>
      </c>
      <c r="U27">
        <v>4</v>
      </c>
      <c r="V27">
        <v>28</v>
      </c>
      <c r="W27">
        <f t="shared" si="2"/>
        <v>32</v>
      </c>
      <c r="Y27" t="s">
        <v>588</v>
      </c>
      <c r="Z27" t="s">
        <v>111</v>
      </c>
      <c r="AA27">
        <v>8</v>
      </c>
      <c r="AB27">
        <v>32</v>
      </c>
      <c r="AJ27" t="s">
        <v>589</v>
      </c>
      <c r="AK27">
        <v>12</v>
      </c>
      <c r="AL27">
        <v>21</v>
      </c>
      <c r="AO27">
        <f>AVERAGE(AK3:AK98)</f>
        <v>12.260416666666666</v>
      </c>
      <c r="AP27">
        <f>AVERAGE(AL3:AL98)</f>
        <v>37.90625</v>
      </c>
      <c r="AQ27">
        <f>AVERAGE(AK3:AL98)</f>
        <v>25.083333333333332</v>
      </c>
      <c r="BP27">
        <v>296</v>
      </c>
      <c r="BQ27" t="s">
        <v>588</v>
      </c>
      <c r="BR27" t="s">
        <v>113</v>
      </c>
      <c r="BS27">
        <v>25</v>
      </c>
      <c r="BT27">
        <v>33</v>
      </c>
      <c r="BU27" s="165">
        <f t="shared" si="3"/>
        <v>8.4459459459459457E-2</v>
      </c>
      <c r="BV27" s="165">
        <f t="shared" si="4"/>
        <v>0.11148648648648649</v>
      </c>
      <c r="BX27">
        <v>296</v>
      </c>
      <c r="BY27" t="s">
        <v>114</v>
      </c>
      <c r="BZ27">
        <v>12</v>
      </c>
      <c r="CA27">
        <v>21</v>
      </c>
      <c r="CB27" t="s">
        <v>589</v>
      </c>
      <c r="CC27">
        <v>4.0540540540540543E-2</v>
      </c>
      <c r="CD27">
        <v>7.0945945945945943E-2</v>
      </c>
      <c r="CF27" t="str">
        <f>CB75</f>
        <v>vii</v>
      </c>
      <c r="CG27" s="87">
        <f>AVERAGE(CC75:CC86)</f>
        <v>4.6404842958282712E-2</v>
      </c>
      <c r="CH27" s="88">
        <f>AVERAGE(CD75:CD86)</f>
        <v>0.13936994253830118</v>
      </c>
      <c r="CI27">
        <f>AVERAGE(CC75:CD86)</f>
        <v>9.2887392748291941E-2</v>
      </c>
    </row>
    <row r="28" spans="1:87" x14ac:dyDescent="0.2">
      <c r="A28" t="s">
        <v>110</v>
      </c>
      <c r="B28">
        <v>4</v>
      </c>
      <c r="C28">
        <v>5</v>
      </c>
      <c r="D28">
        <v>254</v>
      </c>
      <c r="E28">
        <v>4</v>
      </c>
      <c r="F28">
        <v>28</v>
      </c>
      <c r="G28">
        <f t="shared" si="8"/>
        <v>295</v>
      </c>
      <c r="H28" t="s">
        <v>564</v>
      </c>
      <c r="I28" t="s">
        <v>199</v>
      </c>
      <c r="J28" s="3">
        <f>STDEV(B26:B38)</f>
        <v>2.2343733444579588</v>
      </c>
      <c r="K28" s="3">
        <f>STDEV(C26:C38)</f>
        <v>9.7432960635412389</v>
      </c>
      <c r="L28" s="3">
        <f>STDEV(D26:D38)</f>
        <v>18.340838684105034</v>
      </c>
      <c r="M28" s="3">
        <f>STDEV(E26:E38)</f>
        <v>10.202123961868592</v>
      </c>
      <c r="N28" s="3">
        <f>STDEV(F26:F38)</f>
        <v>3.7929360179633451</v>
      </c>
      <c r="P28" t="s">
        <v>110</v>
      </c>
      <c r="Q28">
        <f t="shared" si="1"/>
        <v>9</v>
      </c>
      <c r="R28">
        <v>4</v>
      </c>
      <c r="S28">
        <v>5</v>
      </c>
      <c r="T28">
        <v>254</v>
      </c>
      <c r="U28">
        <v>4</v>
      </c>
      <c r="V28">
        <v>28</v>
      </c>
      <c r="W28">
        <f t="shared" si="2"/>
        <v>32</v>
      </c>
      <c r="Y28" t="s">
        <v>588</v>
      </c>
      <c r="Z28" t="s">
        <v>112</v>
      </c>
      <c r="AA28">
        <v>9</v>
      </c>
      <c r="AB28">
        <v>35</v>
      </c>
      <c r="AJ28" t="s">
        <v>589</v>
      </c>
      <c r="AK28">
        <v>9</v>
      </c>
      <c r="AL28">
        <v>40</v>
      </c>
      <c r="BP28">
        <v>295</v>
      </c>
      <c r="BQ28" t="s">
        <v>588</v>
      </c>
      <c r="BR28" t="s">
        <v>155</v>
      </c>
      <c r="BS28">
        <v>11</v>
      </c>
      <c r="BT28">
        <v>34</v>
      </c>
      <c r="BU28" s="165">
        <f t="shared" si="3"/>
        <v>3.7288135593220341E-2</v>
      </c>
      <c r="BV28" s="165">
        <f t="shared" si="4"/>
        <v>0.11525423728813559</v>
      </c>
      <c r="BX28">
        <v>294</v>
      </c>
      <c r="BY28" t="s">
        <v>115</v>
      </c>
      <c r="BZ28">
        <v>9</v>
      </c>
      <c r="CA28">
        <v>40</v>
      </c>
      <c r="CB28" t="s">
        <v>589</v>
      </c>
      <c r="CC28">
        <v>3.0612244897959183E-2</v>
      </c>
      <c r="CD28">
        <v>0.1360544217687075</v>
      </c>
      <c r="CF28" t="str">
        <f>CB87</f>
        <v>viii</v>
      </c>
      <c r="CG28" s="89">
        <f>AVERAGE(CC87:CC98)</f>
        <v>4.2943007980811083E-2</v>
      </c>
      <c r="CH28" s="90">
        <f>AVERAGE(CD87:CD98)</f>
        <v>0.16572872923534601</v>
      </c>
      <c r="CI28">
        <f>AVERAGE(CC87:CD98)</f>
        <v>0.10433586860807854</v>
      </c>
    </row>
    <row r="29" spans="1:87" x14ac:dyDescent="0.2">
      <c r="A29" t="s">
        <v>111</v>
      </c>
      <c r="B29">
        <v>4</v>
      </c>
      <c r="C29">
        <v>4</v>
      </c>
      <c r="D29">
        <v>256</v>
      </c>
      <c r="E29">
        <v>4</v>
      </c>
      <c r="F29">
        <v>28</v>
      </c>
      <c r="G29">
        <f t="shared" si="8"/>
        <v>296</v>
      </c>
      <c r="H29" t="s">
        <v>564</v>
      </c>
      <c r="I29" t="s">
        <v>203</v>
      </c>
      <c r="P29" t="s">
        <v>111</v>
      </c>
      <c r="Q29">
        <f t="shared" si="1"/>
        <v>8</v>
      </c>
      <c r="R29">
        <v>4</v>
      </c>
      <c r="S29">
        <v>4</v>
      </c>
      <c r="T29">
        <v>256</v>
      </c>
      <c r="U29">
        <v>4</v>
      </c>
      <c r="V29">
        <v>28</v>
      </c>
      <c r="W29">
        <f t="shared" si="2"/>
        <v>32</v>
      </c>
      <c r="Y29" t="s">
        <v>588</v>
      </c>
      <c r="Z29" t="s">
        <v>113</v>
      </c>
      <c r="AA29">
        <v>25</v>
      </c>
      <c r="AB29">
        <v>33</v>
      </c>
      <c r="AG29" s="74"/>
      <c r="AH29" s="74"/>
      <c r="AJ29" t="s">
        <v>589</v>
      </c>
      <c r="AK29">
        <v>32</v>
      </c>
      <c r="AL29">
        <v>32</v>
      </c>
      <c r="AN29" t="s">
        <v>762</v>
      </c>
      <c r="BP29">
        <v>296</v>
      </c>
      <c r="BQ29" t="s">
        <v>588</v>
      </c>
      <c r="BR29" t="s">
        <v>156</v>
      </c>
      <c r="BS29">
        <v>13</v>
      </c>
      <c r="BT29">
        <v>39</v>
      </c>
      <c r="BU29" s="165">
        <f t="shared" si="3"/>
        <v>4.3918918918918921E-2</v>
      </c>
      <c r="BV29" s="165">
        <f t="shared" si="4"/>
        <v>0.13175675675675674</v>
      </c>
      <c r="BX29">
        <v>284</v>
      </c>
      <c r="BY29" t="s">
        <v>116</v>
      </c>
      <c r="BZ29">
        <v>32</v>
      </c>
      <c r="CA29">
        <v>32</v>
      </c>
      <c r="CB29" t="s">
        <v>589</v>
      </c>
      <c r="CC29">
        <v>0.11267605633802817</v>
      </c>
      <c r="CD29">
        <v>0.11267605633802817</v>
      </c>
      <c r="CG29">
        <f>AVERAGE(CC3:CC98)</f>
        <v>4.2065772347021746E-2</v>
      </c>
      <c r="CH29">
        <f>AVERAGE(CD3:CD98)</f>
        <v>0.12936303766197965</v>
      </c>
      <c r="CI29">
        <f>AVERAGE(CC3:CD98)</f>
        <v>8.5714405004500657E-2</v>
      </c>
    </row>
    <row r="30" spans="1:87" x14ac:dyDescent="0.2">
      <c r="A30" t="s">
        <v>112</v>
      </c>
      <c r="B30">
        <v>5</v>
      </c>
      <c r="C30">
        <v>4</v>
      </c>
      <c r="D30">
        <v>251</v>
      </c>
      <c r="E30">
        <v>5</v>
      </c>
      <c r="F30">
        <v>30</v>
      </c>
      <c r="G30">
        <f t="shared" si="8"/>
        <v>295</v>
      </c>
      <c r="H30" t="s">
        <v>564</v>
      </c>
      <c r="J30" s="3"/>
      <c r="K30" s="3"/>
      <c r="L30" s="3"/>
      <c r="M30" s="3"/>
      <c r="N30" s="3"/>
      <c r="P30" t="s">
        <v>112</v>
      </c>
      <c r="Q30">
        <f t="shared" si="1"/>
        <v>9</v>
      </c>
      <c r="R30">
        <v>5</v>
      </c>
      <c r="S30">
        <v>4</v>
      </c>
      <c r="T30">
        <v>251</v>
      </c>
      <c r="U30">
        <v>5</v>
      </c>
      <c r="V30">
        <v>30</v>
      </c>
      <c r="W30">
        <f t="shared" si="2"/>
        <v>35</v>
      </c>
      <c r="Y30" t="s">
        <v>588</v>
      </c>
      <c r="Z30" t="s">
        <v>155</v>
      </c>
      <c r="AA30">
        <v>11</v>
      </c>
      <c r="AB30">
        <v>34</v>
      </c>
      <c r="AG30" s="3"/>
      <c r="AH30" s="3"/>
      <c r="AI30" s="173"/>
      <c r="AJ30" t="s">
        <v>589</v>
      </c>
      <c r="AK30">
        <v>12</v>
      </c>
      <c r="AL30">
        <v>29</v>
      </c>
      <c r="AO30" s="74" t="str">
        <f>AK2</f>
        <v>Loss of any dubius</v>
      </c>
      <c r="AP30" s="74" t="str">
        <f>AL2</f>
        <v>loss of any porrifolius</v>
      </c>
      <c r="BB30" s="74"/>
      <c r="BC30" s="74"/>
      <c r="BP30">
        <v>291</v>
      </c>
      <c r="BQ30" t="s">
        <v>588</v>
      </c>
      <c r="BR30" t="s">
        <v>157</v>
      </c>
      <c r="BS30">
        <v>8</v>
      </c>
      <c r="BT30">
        <v>39</v>
      </c>
      <c r="BU30" s="165">
        <f t="shared" si="3"/>
        <v>2.7491408934707903E-2</v>
      </c>
      <c r="BV30" s="165">
        <f t="shared" si="4"/>
        <v>0.13402061855670103</v>
      </c>
      <c r="BX30">
        <v>294</v>
      </c>
      <c r="BY30" t="s">
        <v>117</v>
      </c>
      <c r="BZ30">
        <v>12</v>
      </c>
      <c r="CA30">
        <v>29</v>
      </c>
      <c r="CB30" t="s">
        <v>589</v>
      </c>
      <c r="CC30">
        <v>4.0816326530612242E-2</v>
      </c>
      <c r="CD30">
        <v>9.8639455782312924E-2</v>
      </c>
    </row>
    <row r="31" spans="1:87" x14ac:dyDescent="0.2">
      <c r="A31" t="s">
        <v>113</v>
      </c>
      <c r="B31">
        <v>8</v>
      </c>
      <c r="C31">
        <v>17</v>
      </c>
      <c r="D31">
        <v>238</v>
      </c>
      <c r="E31">
        <v>4</v>
      </c>
      <c r="F31">
        <v>29</v>
      </c>
      <c r="G31">
        <f t="shared" si="8"/>
        <v>296</v>
      </c>
      <c r="H31" t="s">
        <v>564</v>
      </c>
      <c r="J31" s="3"/>
      <c r="K31" s="3"/>
      <c r="L31" s="3"/>
      <c r="M31" s="3"/>
      <c r="N31" s="3"/>
      <c r="P31" t="s">
        <v>113</v>
      </c>
      <c r="Q31">
        <f t="shared" si="1"/>
        <v>25</v>
      </c>
      <c r="R31">
        <v>8</v>
      </c>
      <c r="S31">
        <v>17</v>
      </c>
      <c r="T31">
        <v>238</v>
      </c>
      <c r="U31">
        <v>4</v>
      </c>
      <c r="V31">
        <v>29</v>
      </c>
      <c r="W31">
        <f t="shared" si="2"/>
        <v>33</v>
      </c>
      <c r="Y31" t="s">
        <v>588</v>
      </c>
      <c r="Z31" t="s">
        <v>156</v>
      </c>
      <c r="AA31">
        <v>13</v>
      </c>
      <c r="AB31">
        <v>39</v>
      </c>
      <c r="AG31" s="3"/>
      <c r="AH31" s="3"/>
      <c r="AI31" s="173"/>
      <c r="AJ31" t="s">
        <v>589</v>
      </c>
      <c r="AK31">
        <v>11</v>
      </c>
      <c r="AL31">
        <v>40</v>
      </c>
      <c r="AN31" t="str">
        <f>AJ3</f>
        <v>i</v>
      </c>
      <c r="AO31" s="85">
        <f>VAR(AK3:AK14)</f>
        <v>26.242424242424249</v>
      </c>
      <c r="AP31" s="86">
        <f>VAR(AL3:AL14)</f>
        <v>23.719696969696916</v>
      </c>
      <c r="AQ31">
        <f>VAR(AK3:AL14)</f>
        <v>81.940217391304344</v>
      </c>
      <c r="BB31" s="67"/>
      <c r="BC31" s="67"/>
      <c r="BD31" s="67"/>
      <c r="BG31" s="67"/>
      <c r="BH31" s="67"/>
      <c r="BI31" s="67"/>
      <c r="BP31">
        <v>295</v>
      </c>
      <c r="BQ31" t="s">
        <v>588</v>
      </c>
      <c r="BR31" t="s">
        <v>158</v>
      </c>
      <c r="BS31">
        <v>46</v>
      </c>
      <c r="BT31">
        <v>43</v>
      </c>
      <c r="BU31" s="165">
        <f t="shared" si="3"/>
        <v>0.15593220338983052</v>
      </c>
      <c r="BV31" s="165">
        <f t="shared" si="4"/>
        <v>0.14576271186440679</v>
      </c>
      <c r="BX31">
        <v>296</v>
      </c>
      <c r="BY31" t="s">
        <v>118</v>
      </c>
      <c r="BZ31">
        <v>11</v>
      </c>
      <c r="CA31">
        <v>40</v>
      </c>
      <c r="CB31" t="s">
        <v>589</v>
      </c>
      <c r="CC31">
        <v>3.7162162162162164E-2</v>
      </c>
      <c r="CD31">
        <v>0.13513513513513514</v>
      </c>
      <c r="CF31" t="s">
        <v>762</v>
      </c>
    </row>
    <row r="32" spans="1:87" x14ac:dyDescent="0.2">
      <c r="J32" s="3"/>
      <c r="K32" s="3"/>
      <c r="L32" s="3"/>
      <c r="M32" s="3"/>
      <c r="N32" s="3"/>
      <c r="Q32">
        <f t="shared" si="1"/>
        <v>0</v>
      </c>
      <c r="Y32" t="s">
        <v>588</v>
      </c>
      <c r="Z32" t="s">
        <v>157</v>
      </c>
      <c r="AA32">
        <v>8</v>
      </c>
      <c r="AB32">
        <v>39</v>
      </c>
      <c r="AG32" s="3"/>
      <c r="AH32" s="3"/>
      <c r="AI32" s="173"/>
      <c r="AJ32" t="s">
        <v>589</v>
      </c>
      <c r="AK32">
        <v>17</v>
      </c>
      <c r="AL32">
        <v>52</v>
      </c>
      <c r="AN32" t="str">
        <f>AJ15</f>
        <v>ii</v>
      </c>
      <c r="AO32" s="87">
        <f>VAR(AK15:AK26)</f>
        <v>137.06060606060606</v>
      </c>
      <c r="AP32" s="88">
        <f>VAR(AL15:AL26)</f>
        <v>193.96969696969708</v>
      </c>
      <c r="AQ32">
        <f>VAR(AK15:AL26)</f>
        <v>339.21739130434781</v>
      </c>
      <c r="BP32">
        <v>294</v>
      </c>
      <c r="BQ32" t="s">
        <v>588</v>
      </c>
      <c r="BR32" t="s">
        <v>159</v>
      </c>
      <c r="BS32">
        <v>7</v>
      </c>
      <c r="BT32">
        <v>82</v>
      </c>
      <c r="BU32" s="165">
        <f t="shared" si="3"/>
        <v>2.3809523809523808E-2</v>
      </c>
      <c r="BV32" s="165">
        <f t="shared" si="4"/>
        <v>0.27891156462585032</v>
      </c>
      <c r="BX32">
        <v>295</v>
      </c>
      <c r="BY32" t="s">
        <v>119</v>
      </c>
      <c r="BZ32">
        <v>17</v>
      </c>
      <c r="CA32">
        <v>52</v>
      </c>
      <c r="CB32" t="s">
        <v>589</v>
      </c>
      <c r="CC32">
        <v>5.7627118644067797E-2</v>
      </c>
      <c r="CD32">
        <v>0.17627118644067796</v>
      </c>
      <c r="CG32" s="74" t="str">
        <f>CC2</f>
        <v>proportion any dubius loss</v>
      </c>
      <c r="CH32" s="74" t="str">
        <f>CD2</f>
        <v>proportion any porrifolius loss</v>
      </c>
    </row>
    <row r="33" spans="1:94" x14ac:dyDescent="0.2">
      <c r="A33" t="s">
        <v>155</v>
      </c>
      <c r="B33">
        <v>8</v>
      </c>
      <c r="C33">
        <v>3</v>
      </c>
      <c r="D33">
        <v>250</v>
      </c>
      <c r="E33">
        <v>4</v>
      </c>
      <c r="F33">
        <v>30</v>
      </c>
      <c r="G33">
        <f t="shared" ref="G33:G38" si="9">SUM(B33:F33)</f>
        <v>295</v>
      </c>
      <c r="H33" t="s">
        <v>565</v>
      </c>
      <c r="J33" s="3"/>
      <c r="K33" s="3"/>
      <c r="L33" s="3"/>
      <c r="M33" s="3"/>
      <c r="N33" s="3"/>
      <c r="P33" t="s">
        <v>155</v>
      </c>
      <c r="Q33">
        <f t="shared" si="1"/>
        <v>11</v>
      </c>
      <c r="R33">
        <v>8</v>
      </c>
      <c r="S33">
        <v>3</v>
      </c>
      <c r="T33">
        <v>250</v>
      </c>
      <c r="U33">
        <v>4</v>
      </c>
      <c r="V33">
        <v>30</v>
      </c>
      <c r="W33">
        <f t="shared" si="2"/>
        <v>34</v>
      </c>
      <c r="Y33" t="s">
        <v>588</v>
      </c>
      <c r="Z33" t="s">
        <v>158</v>
      </c>
      <c r="AA33">
        <v>46</v>
      </c>
      <c r="AB33">
        <v>43</v>
      </c>
      <c r="AG33" s="3"/>
      <c r="AH33" s="3"/>
      <c r="AI33" s="173"/>
      <c r="AJ33" t="s">
        <v>589</v>
      </c>
      <c r="AK33">
        <v>31</v>
      </c>
      <c r="AL33">
        <v>43</v>
      </c>
      <c r="AN33" t="str">
        <f>AJ27</f>
        <v>iii</v>
      </c>
      <c r="AO33" s="87">
        <f>VAR(AK27:AK38)</f>
        <v>96.242424242424235</v>
      </c>
      <c r="AP33" s="88">
        <f>VAR(AL27:AL38)</f>
        <v>62.787878787878732</v>
      </c>
      <c r="AQ33">
        <f>VAR(AK27:AL38)</f>
        <v>154.43478260869566</v>
      </c>
      <c r="BP33">
        <v>295</v>
      </c>
      <c r="BQ33" t="s">
        <v>588</v>
      </c>
      <c r="BR33" t="s">
        <v>160</v>
      </c>
      <c r="BS33">
        <v>7</v>
      </c>
      <c r="BT33">
        <v>36</v>
      </c>
      <c r="BU33" s="165">
        <f t="shared" si="3"/>
        <v>2.3728813559322035E-2</v>
      </c>
      <c r="BV33" s="165">
        <f t="shared" si="4"/>
        <v>0.12203389830508475</v>
      </c>
      <c r="BX33">
        <v>295</v>
      </c>
      <c r="BY33" t="s">
        <v>161</v>
      </c>
      <c r="BZ33">
        <v>31</v>
      </c>
      <c r="CA33">
        <v>43</v>
      </c>
      <c r="CB33" t="s">
        <v>589</v>
      </c>
      <c r="CC33">
        <v>0.10508474576271186</v>
      </c>
      <c r="CD33">
        <v>0.14576271186440679</v>
      </c>
      <c r="CF33" t="str">
        <f>CB3</f>
        <v>i</v>
      </c>
      <c r="CG33" s="85">
        <f>VAR(CC3:CC14)</f>
        <v>7.5789364032240148E-4</v>
      </c>
      <c r="CH33" s="86">
        <f>VAR(CD3:CD14)</f>
        <v>8.74353069982364E-4</v>
      </c>
      <c r="CI33">
        <f>VAR(CC3:CD14)</f>
        <v>1.4862060842341718E-3</v>
      </c>
    </row>
    <row r="34" spans="1:94" x14ac:dyDescent="0.2">
      <c r="A34" t="s">
        <v>156</v>
      </c>
      <c r="B34">
        <v>5</v>
      </c>
      <c r="C34">
        <v>8</v>
      </c>
      <c r="D34">
        <v>244</v>
      </c>
      <c r="E34">
        <v>8</v>
      </c>
      <c r="F34">
        <v>31</v>
      </c>
      <c r="G34">
        <f t="shared" si="9"/>
        <v>296</v>
      </c>
      <c r="H34" t="s">
        <v>565</v>
      </c>
      <c r="J34" s="3"/>
      <c r="K34" s="3"/>
      <c r="L34" s="3"/>
      <c r="M34" s="3"/>
      <c r="N34" s="3"/>
      <c r="P34" t="s">
        <v>156</v>
      </c>
      <c r="Q34">
        <f t="shared" si="1"/>
        <v>13</v>
      </c>
      <c r="R34">
        <v>5</v>
      </c>
      <c r="S34">
        <v>8</v>
      </c>
      <c r="T34">
        <v>244</v>
      </c>
      <c r="U34">
        <v>8</v>
      </c>
      <c r="V34">
        <v>31</v>
      </c>
      <c r="W34">
        <f t="shared" si="2"/>
        <v>39</v>
      </c>
      <c r="Y34" t="s">
        <v>588</v>
      </c>
      <c r="Z34" t="s">
        <v>159</v>
      </c>
      <c r="AA34">
        <v>7</v>
      </c>
      <c r="AB34">
        <v>82</v>
      </c>
      <c r="AG34" s="3"/>
      <c r="AH34" s="3"/>
      <c r="AI34" s="173"/>
      <c r="AJ34" t="s">
        <v>589</v>
      </c>
      <c r="AK34">
        <v>12</v>
      </c>
      <c r="AL34">
        <v>40</v>
      </c>
      <c r="AN34" t="str">
        <f>AJ39</f>
        <v>iv</v>
      </c>
      <c r="AO34" s="87">
        <f>VAR(AK39:AK50)</f>
        <v>25.727272727272727</v>
      </c>
      <c r="AP34" s="88">
        <f>VAR(AL39:AL50)</f>
        <v>40.628787878787989</v>
      </c>
      <c r="AQ34">
        <f>VAR(AK39:AL50)</f>
        <v>242.38949275362322</v>
      </c>
      <c r="BP34">
        <v>296</v>
      </c>
      <c r="BQ34" t="s">
        <v>589</v>
      </c>
      <c r="BR34" t="s">
        <v>114</v>
      </c>
      <c r="BS34">
        <v>12</v>
      </c>
      <c r="BT34">
        <v>21</v>
      </c>
      <c r="BU34" s="165">
        <f t="shared" si="3"/>
        <v>4.0540540540540543E-2</v>
      </c>
      <c r="BV34" s="165">
        <f t="shared" si="4"/>
        <v>7.0945945945945943E-2</v>
      </c>
      <c r="BX34">
        <v>292</v>
      </c>
      <c r="BY34" t="s">
        <v>162</v>
      </c>
      <c r="BZ34">
        <v>12</v>
      </c>
      <c r="CA34">
        <v>40</v>
      </c>
      <c r="CB34" t="s">
        <v>589</v>
      </c>
      <c r="CC34">
        <v>4.1095890410958902E-2</v>
      </c>
      <c r="CD34">
        <v>0.13698630136986301</v>
      </c>
      <c r="CF34" t="str">
        <f>CB15</f>
        <v>ii</v>
      </c>
      <c r="CG34" s="87">
        <f>VAR(CC15:CC26)</f>
        <v>1.5714006633110857E-3</v>
      </c>
      <c r="CH34" s="88">
        <f>VAR(CD15:CD26)</f>
        <v>2.2557333321171287E-3</v>
      </c>
      <c r="CI34">
        <f>VAR(CC15:CD26)</f>
        <v>3.91661952635075E-3</v>
      </c>
    </row>
    <row r="35" spans="1:94" x14ac:dyDescent="0.2">
      <c r="A35" t="s">
        <v>157</v>
      </c>
      <c r="B35">
        <v>5</v>
      </c>
      <c r="C35">
        <v>3</v>
      </c>
      <c r="D35">
        <v>244</v>
      </c>
      <c r="E35">
        <v>8</v>
      </c>
      <c r="F35">
        <v>31</v>
      </c>
      <c r="G35">
        <f t="shared" si="9"/>
        <v>291</v>
      </c>
      <c r="H35" t="s">
        <v>565</v>
      </c>
      <c r="J35" s="3"/>
      <c r="K35" s="3"/>
      <c r="L35" s="3"/>
      <c r="M35" s="3"/>
      <c r="N35" s="3"/>
      <c r="P35" t="s">
        <v>157</v>
      </c>
      <c r="Q35">
        <f t="shared" si="1"/>
        <v>8</v>
      </c>
      <c r="R35">
        <v>5</v>
      </c>
      <c r="S35">
        <v>3</v>
      </c>
      <c r="T35">
        <v>244</v>
      </c>
      <c r="U35">
        <v>8</v>
      </c>
      <c r="V35">
        <v>31</v>
      </c>
      <c r="W35">
        <f t="shared" si="2"/>
        <v>39</v>
      </c>
      <c r="Y35" t="s">
        <v>588</v>
      </c>
      <c r="Z35" t="s">
        <v>160</v>
      </c>
      <c r="AA35">
        <v>7</v>
      </c>
      <c r="AB35">
        <v>36</v>
      </c>
      <c r="AG35" s="3"/>
      <c r="AH35" s="3"/>
      <c r="AI35" s="173"/>
      <c r="AJ35" t="s">
        <v>589</v>
      </c>
      <c r="AK35">
        <v>8</v>
      </c>
      <c r="AL35">
        <v>35</v>
      </c>
      <c r="AN35" t="str">
        <f>AJ51</f>
        <v>v</v>
      </c>
      <c r="AO35" s="87">
        <f>VAR(AK51:AK62)</f>
        <v>7.060606060606057</v>
      </c>
      <c r="AP35" s="88">
        <f>VAR(AL51:AL62)</f>
        <v>5.4772727272727275</v>
      </c>
      <c r="AQ35">
        <f>VAR(AK51:AL62)</f>
        <v>204.47644927536234</v>
      </c>
      <c r="BP35">
        <v>294</v>
      </c>
      <c r="BQ35" t="s">
        <v>589</v>
      </c>
      <c r="BR35" t="s">
        <v>115</v>
      </c>
      <c r="BS35">
        <v>9</v>
      </c>
      <c r="BT35">
        <v>40</v>
      </c>
      <c r="BU35" s="165">
        <f t="shared" si="3"/>
        <v>3.0612244897959183E-2</v>
      </c>
      <c r="BV35" s="165">
        <f t="shared" si="4"/>
        <v>0.1360544217687075</v>
      </c>
      <c r="BX35">
        <v>293</v>
      </c>
      <c r="BY35" t="s">
        <v>163</v>
      </c>
      <c r="BZ35">
        <v>8</v>
      </c>
      <c r="CA35">
        <v>35</v>
      </c>
      <c r="CB35" t="s">
        <v>589</v>
      </c>
      <c r="CC35">
        <v>2.7303754266211604E-2</v>
      </c>
      <c r="CD35">
        <v>0.11945392491467577</v>
      </c>
      <c r="CF35" t="str">
        <f>CB27</f>
        <v>iii</v>
      </c>
      <c r="CG35" s="87">
        <f>VAR(CC27:CC38)</f>
        <v>1.145928105797174E-3</v>
      </c>
      <c r="CH35" s="88">
        <f>VAR(CD27:CD38)</f>
        <v>7.169281175587335E-4</v>
      </c>
      <c r="CI35">
        <f>VAR(CC27:CD38)</f>
        <v>1.7954812134211319E-3</v>
      </c>
    </row>
    <row r="36" spans="1:94" x14ac:dyDescent="0.2">
      <c r="A36" t="s">
        <v>158</v>
      </c>
      <c r="B36">
        <v>11</v>
      </c>
      <c r="C36">
        <v>35</v>
      </c>
      <c r="D36">
        <v>206</v>
      </c>
      <c r="E36">
        <v>11</v>
      </c>
      <c r="F36">
        <v>32</v>
      </c>
      <c r="G36">
        <f t="shared" si="9"/>
        <v>295</v>
      </c>
      <c r="H36" t="s">
        <v>565</v>
      </c>
      <c r="J36" s="3"/>
      <c r="K36" s="3"/>
      <c r="L36" s="3"/>
      <c r="M36" s="3"/>
      <c r="N36" s="3"/>
      <c r="P36" t="s">
        <v>158</v>
      </c>
      <c r="Q36">
        <f t="shared" si="1"/>
        <v>46</v>
      </c>
      <c r="R36">
        <v>11</v>
      </c>
      <c r="S36">
        <v>35</v>
      </c>
      <c r="T36">
        <v>206</v>
      </c>
      <c r="U36">
        <v>11</v>
      </c>
      <c r="V36">
        <v>32</v>
      </c>
      <c r="W36">
        <f t="shared" si="2"/>
        <v>43</v>
      </c>
      <c r="Y36" t="s">
        <v>588</v>
      </c>
      <c r="Z36" s="122" t="s">
        <v>198</v>
      </c>
      <c r="AA36" s="3">
        <f>AVERAGE(AA24:AA35)</f>
        <v>12.833333333333334</v>
      </c>
      <c r="AB36" s="3">
        <f>AVERAGE(AB24:AB35)</f>
        <v>39.166666666666664</v>
      </c>
      <c r="AG36" s="3"/>
      <c r="AH36" s="3"/>
      <c r="AI36" s="173"/>
      <c r="AJ36" t="s">
        <v>589</v>
      </c>
      <c r="AK36">
        <v>14</v>
      </c>
      <c r="AL36">
        <v>32</v>
      </c>
      <c r="AN36" t="str">
        <f>AJ63</f>
        <v>vi</v>
      </c>
      <c r="AO36" s="87">
        <f>VAR(AK63:AK74)</f>
        <v>11.113636363636363</v>
      </c>
      <c r="AP36" s="88">
        <f>VAR(AL63:AL74)</f>
        <v>43.840909090909093</v>
      </c>
      <c r="AQ36">
        <f>VAR(AK63:AL74)</f>
        <v>216.45652173913044</v>
      </c>
      <c r="BP36">
        <v>284</v>
      </c>
      <c r="BQ36" t="s">
        <v>589</v>
      </c>
      <c r="BR36" t="s">
        <v>116</v>
      </c>
      <c r="BS36">
        <v>32</v>
      </c>
      <c r="BT36">
        <v>32</v>
      </c>
      <c r="BU36" s="165">
        <f t="shared" si="3"/>
        <v>0.11267605633802817</v>
      </c>
      <c r="BV36" s="165">
        <f t="shared" si="4"/>
        <v>0.11267605633802817</v>
      </c>
      <c r="BX36">
        <v>296</v>
      </c>
      <c r="BY36" t="s">
        <v>164</v>
      </c>
      <c r="BZ36">
        <v>14</v>
      </c>
      <c r="CA36">
        <v>32</v>
      </c>
      <c r="CB36" t="s">
        <v>589</v>
      </c>
      <c r="CC36">
        <v>4.72972972972973E-2</v>
      </c>
      <c r="CD36">
        <v>0.10810810810810811</v>
      </c>
      <c r="CF36" t="str">
        <f>CB39</f>
        <v>iv</v>
      </c>
      <c r="CG36" s="87">
        <f>VAR(CC39:CC50)</f>
        <v>2.9459219748352426E-4</v>
      </c>
      <c r="CH36" s="88">
        <f>VAR(CD39:CD50)</f>
        <v>4.7081503037472869E-4</v>
      </c>
      <c r="CI36">
        <f>VAR(CC39:CD50)</f>
        <v>2.8119769946007879E-3</v>
      </c>
    </row>
    <row r="37" spans="1:94" x14ac:dyDescent="0.2">
      <c r="A37" t="s">
        <v>159</v>
      </c>
      <c r="B37">
        <v>4</v>
      </c>
      <c r="C37">
        <v>3</v>
      </c>
      <c r="D37">
        <v>205</v>
      </c>
      <c r="E37">
        <v>40</v>
      </c>
      <c r="F37">
        <v>42</v>
      </c>
      <c r="G37">
        <f t="shared" si="9"/>
        <v>294</v>
      </c>
      <c r="H37" t="s">
        <v>565</v>
      </c>
      <c r="J37" s="3"/>
      <c r="K37" s="3"/>
      <c r="L37" s="3"/>
      <c r="M37" s="3"/>
      <c r="N37" s="3"/>
      <c r="P37" t="s">
        <v>159</v>
      </c>
      <c r="Q37">
        <f t="shared" si="1"/>
        <v>7</v>
      </c>
      <c r="R37">
        <v>4</v>
      </c>
      <c r="S37">
        <v>3</v>
      </c>
      <c r="T37">
        <v>205</v>
      </c>
      <c r="U37">
        <v>40</v>
      </c>
      <c r="V37">
        <v>42</v>
      </c>
      <c r="W37">
        <f t="shared" si="2"/>
        <v>82</v>
      </c>
      <c r="Y37" t="s">
        <v>589</v>
      </c>
      <c r="Z37" t="s">
        <v>595</v>
      </c>
      <c r="AG37" s="3"/>
      <c r="AH37" s="3"/>
      <c r="AI37" s="173"/>
      <c r="AJ37" t="s">
        <v>589</v>
      </c>
      <c r="AK37">
        <v>32</v>
      </c>
      <c r="AL37">
        <v>32</v>
      </c>
      <c r="AN37" t="str">
        <f>AJ75</f>
        <v>vii</v>
      </c>
      <c r="AO37" s="87">
        <f>VAR(AK75:AK86)</f>
        <v>91.878787878787861</v>
      </c>
      <c r="AP37" s="88">
        <f>VAR(AL75:AL86)</f>
        <v>90.265151515151629</v>
      </c>
      <c r="AQ37">
        <f>VAR(AK75:AL86)</f>
        <v>283.20108695652175</v>
      </c>
      <c r="BP37">
        <v>294</v>
      </c>
      <c r="BQ37" t="s">
        <v>589</v>
      </c>
      <c r="BR37" t="s">
        <v>117</v>
      </c>
      <c r="BS37">
        <v>12</v>
      </c>
      <c r="BT37">
        <v>29</v>
      </c>
      <c r="BU37" s="165">
        <f t="shared" si="3"/>
        <v>4.0816326530612242E-2</v>
      </c>
      <c r="BV37" s="165">
        <f t="shared" si="4"/>
        <v>9.8639455782312924E-2</v>
      </c>
      <c r="BX37">
        <v>294</v>
      </c>
      <c r="BY37" t="s">
        <v>165</v>
      </c>
      <c r="BZ37">
        <v>32</v>
      </c>
      <c r="CA37">
        <v>32</v>
      </c>
      <c r="CB37" t="s">
        <v>589</v>
      </c>
      <c r="CC37">
        <v>0.10884353741496598</v>
      </c>
      <c r="CD37">
        <v>0.10884353741496598</v>
      </c>
      <c r="CF37" t="str">
        <f>CB51</f>
        <v>v</v>
      </c>
      <c r="CG37" s="87">
        <f>VAR(CC51:CC62)</f>
        <v>8.2822724227367544E-5</v>
      </c>
      <c r="CH37" s="88">
        <f>VAR(CD51:CD62)</f>
        <v>6.6274706966950418E-5</v>
      </c>
      <c r="CI37">
        <f>VAR(CC51:CD62)</f>
        <v>2.3718123437881161E-3</v>
      </c>
    </row>
    <row r="38" spans="1:94" x14ac:dyDescent="0.2">
      <c r="A38" t="s">
        <v>160</v>
      </c>
      <c r="B38">
        <v>5</v>
      </c>
      <c r="C38">
        <v>2</v>
      </c>
      <c r="D38">
        <v>252</v>
      </c>
      <c r="E38">
        <v>5</v>
      </c>
      <c r="F38">
        <v>31</v>
      </c>
      <c r="G38">
        <f t="shared" si="9"/>
        <v>295</v>
      </c>
      <c r="H38" t="s">
        <v>565</v>
      </c>
      <c r="J38" s="3"/>
      <c r="K38" s="3"/>
      <c r="L38" s="3"/>
      <c r="M38" s="3"/>
      <c r="N38" s="3"/>
      <c r="P38" t="s">
        <v>160</v>
      </c>
      <c r="Q38">
        <f t="shared" si="1"/>
        <v>7</v>
      </c>
      <c r="R38">
        <v>5</v>
      </c>
      <c r="S38">
        <v>2</v>
      </c>
      <c r="T38">
        <v>252</v>
      </c>
      <c r="U38">
        <v>5</v>
      </c>
      <c r="V38">
        <v>31</v>
      </c>
      <c r="W38">
        <f t="shared" si="2"/>
        <v>36</v>
      </c>
      <c r="Y38" t="s">
        <v>589</v>
      </c>
      <c r="Z38" t="s">
        <v>114</v>
      </c>
      <c r="AA38">
        <v>12</v>
      </c>
      <c r="AB38">
        <v>21</v>
      </c>
      <c r="AG38" s="3"/>
      <c r="AH38" s="3"/>
      <c r="AI38" s="173"/>
      <c r="AJ38" t="s">
        <v>589</v>
      </c>
      <c r="AK38">
        <v>30</v>
      </c>
      <c r="AL38">
        <v>32</v>
      </c>
      <c r="AN38" t="str">
        <f>AJ87</f>
        <v>viii</v>
      </c>
      <c r="AO38" s="89">
        <f>VAR(AK87:AK98)</f>
        <v>43.515151515151523</v>
      </c>
      <c r="AP38" s="90">
        <f>VAR(AL87:AL98)</f>
        <v>208.15151515151527</v>
      </c>
      <c r="AQ38">
        <f>VAR(AK87:AL98)</f>
        <v>461.58695652173913</v>
      </c>
      <c r="BH38" s="113"/>
      <c r="BP38">
        <v>296</v>
      </c>
      <c r="BQ38" t="s">
        <v>589</v>
      </c>
      <c r="BR38" t="s">
        <v>118</v>
      </c>
      <c r="BS38">
        <v>11</v>
      </c>
      <c r="BT38">
        <v>40</v>
      </c>
      <c r="BU38" s="165">
        <f t="shared" si="3"/>
        <v>3.7162162162162164E-2</v>
      </c>
      <c r="BV38" s="165">
        <f t="shared" si="4"/>
        <v>0.13513513513513514</v>
      </c>
      <c r="BX38">
        <v>294</v>
      </c>
      <c r="BY38" t="s">
        <v>166</v>
      </c>
      <c r="BZ38">
        <v>30</v>
      </c>
      <c r="CA38">
        <v>32</v>
      </c>
      <c r="CB38" t="s">
        <v>589</v>
      </c>
      <c r="CC38">
        <v>0.10204081632653061</v>
      </c>
      <c r="CD38">
        <v>0.10884353741496598</v>
      </c>
      <c r="CF38" t="str">
        <f>CB63</f>
        <v>vi</v>
      </c>
      <c r="CG38" s="87">
        <f>VAR(CC63:CC74)</f>
        <v>1.2868839031036916E-4</v>
      </c>
      <c r="CH38" s="88">
        <f>VAR(CD63:CD74)</f>
        <v>5.0409755855235975E-4</v>
      </c>
      <c r="CI38">
        <f>VAR(CC63:CD74)</f>
        <v>2.4900980573551073E-3</v>
      </c>
    </row>
    <row r="39" spans="1:94" x14ac:dyDescent="0.2">
      <c r="A39" s="1" t="s">
        <v>566</v>
      </c>
      <c r="B39" s="1">
        <f t="shared" ref="B39:G39" si="10">SUM(B26:B38)</f>
        <v>67</v>
      </c>
      <c r="C39" s="1">
        <f t="shared" si="10"/>
        <v>87</v>
      </c>
      <c r="D39" s="1">
        <f t="shared" si="10"/>
        <v>2913</v>
      </c>
      <c r="E39" s="1">
        <f t="shared" si="10"/>
        <v>101</v>
      </c>
      <c r="F39" s="1">
        <f t="shared" si="10"/>
        <v>369</v>
      </c>
      <c r="G39" s="1">
        <f t="shared" si="10"/>
        <v>3537</v>
      </c>
      <c r="H39" s="1" t="s">
        <v>588</v>
      </c>
      <c r="J39" s="3"/>
      <c r="K39" s="3"/>
      <c r="L39" s="3"/>
      <c r="M39" s="3"/>
      <c r="N39" s="3"/>
      <c r="P39" s="1" t="s">
        <v>566</v>
      </c>
      <c r="Q39">
        <f t="shared" si="1"/>
        <v>154</v>
      </c>
      <c r="R39">
        <v>67</v>
      </c>
      <c r="S39">
        <v>87</v>
      </c>
      <c r="T39">
        <v>2913</v>
      </c>
      <c r="U39">
        <v>101</v>
      </c>
      <c r="V39">
        <v>369</v>
      </c>
      <c r="W39">
        <f t="shared" si="2"/>
        <v>470</v>
      </c>
      <c r="Y39" t="s">
        <v>589</v>
      </c>
      <c r="Z39" t="s">
        <v>115</v>
      </c>
      <c r="AA39">
        <v>9</v>
      </c>
      <c r="AB39">
        <v>40</v>
      </c>
      <c r="AJ39" t="s">
        <v>590</v>
      </c>
      <c r="AK39">
        <v>8</v>
      </c>
      <c r="AL39">
        <v>33</v>
      </c>
      <c r="AO39">
        <f>VAR(AK3:AK98)</f>
        <v>58.510416666666671</v>
      </c>
      <c r="AP39">
        <f>VAR(AL3:AL98)</f>
        <v>111.05427631578948</v>
      </c>
      <c r="AQ39">
        <f>VAR(AK3:AL98)</f>
        <v>249.62652705061083</v>
      </c>
      <c r="BP39">
        <v>295</v>
      </c>
      <c r="BQ39" t="s">
        <v>589</v>
      </c>
      <c r="BR39" t="s">
        <v>119</v>
      </c>
      <c r="BS39">
        <v>17</v>
      </c>
      <c r="BT39">
        <v>52</v>
      </c>
      <c r="BU39" s="165">
        <f t="shared" si="3"/>
        <v>5.7627118644067797E-2</v>
      </c>
      <c r="BV39" s="165">
        <f t="shared" si="4"/>
        <v>0.17627118644067796</v>
      </c>
      <c r="BX39">
        <v>295</v>
      </c>
      <c r="BY39" t="s">
        <v>120</v>
      </c>
      <c r="BZ39">
        <v>8</v>
      </c>
      <c r="CA39">
        <v>33</v>
      </c>
      <c r="CB39" t="s">
        <v>590</v>
      </c>
      <c r="CC39">
        <v>2.7118644067796609E-2</v>
      </c>
      <c r="CD39">
        <v>0.11186440677966102</v>
      </c>
      <c r="CF39" t="str">
        <f>CB75</f>
        <v>vii</v>
      </c>
      <c r="CG39" s="87">
        <f>VAR(CC75:CC86)</f>
        <v>1.055240605743705E-3</v>
      </c>
      <c r="CH39" s="88">
        <f>VAR(CD75:CD86)</f>
        <v>1.0169308795805717E-3</v>
      </c>
      <c r="CI39">
        <f>VAR(CC75:CD86)</f>
        <v>3.2456062947001604E-3</v>
      </c>
    </row>
    <row r="40" spans="1:94" x14ac:dyDescent="0.2">
      <c r="A40" s="1"/>
      <c r="B40" s="15">
        <f>B39/G39</f>
        <v>1.894260672886627E-2</v>
      </c>
      <c r="C40" s="15">
        <f>C39/G39</f>
        <v>2.4597116200169637E-2</v>
      </c>
      <c r="D40" s="15">
        <f>D39/G39</f>
        <v>0.82357930449533501</v>
      </c>
      <c r="E40" s="15">
        <f>E39/G39</f>
        <v>2.8555272830081989E-2</v>
      </c>
      <c r="F40" s="15">
        <f>F39/G39</f>
        <v>0.10432569974554708</v>
      </c>
      <c r="G40" s="1"/>
      <c r="H40" s="1"/>
      <c r="J40" s="3"/>
      <c r="K40" s="3"/>
      <c r="L40" s="3"/>
      <c r="M40" s="3"/>
      <c r="N40" s="3"/>
      <c r="P40" s="1"/>
      <c r="Y40" t="s">
        <v>589</v>
      </c>
      <c r="Z40" t="s">
        <v>116</v>
      </c>
      <c r="AA40">
        <v>32</v>
      </c>
      <c r="AB40">
        <v>32</v>
      </c>
      <c r="AJ40" t="s">
        <v>590</v>
      </c>
      <c r="AK40">
        <v>15</v>
      </c>
      <c r="AL40">
        <v>35</v>
      </c>
      <c r="BH40" s="113"/>
      <c r="BP40">
        <v>295</v>
      </c>
      <c r="BQ40" t="s">
        <v>589</v>
      </c>
      <c r="BR40" t="s">
        <v>161</v>
      </c>
      <c r="BS40">
        <v>31</v>
      </c>
      <c r="BT40">
        <v>43</v>
      </c>
      <c r="BU40" s="165">
        <f t="shared" si="3"/>
        <v>0.10508474576271186</v>
      </c>
      <c r="BV40" s="165">
        <f t="shared" si="4"/>
        <v>0.14576271186440679</v>
      </c>
      <c r="BX40">
        <v>296</v>
      </c>
      <c r="BY40" t="s">
        <v>121</v>
      </c>
      <c r="BZ40">
        <v>15</v>
      </c>
      <c r="CA40">
        <v>35</v>
      </c>
      <c r="CB40" t="s">
        <v>590</v>
      </c>
      <c r="CC40">
        <v>5.0675675675675678E-2</v>
      </c>
      <c r="CD40">
        <v>0.11824324324324324</v>
      </c>
      <c r="CF40" t="str">
        <f>CB87</f>
        <v>viii</v>
      </c>
      <c r="CG40" s="89">
        <f>VAR(CC87:CC98)</f>
        <v>4.901802948207853E-4</v>
      </c>
      <c r="CH40" s="90">
        <f>VAR(CD87:CD98)</f>
        <v>2.3880804823562907E-3</v>
      </c>
      <c r="CI40">
        <f>VAR(CC87:CD98)</f>
        <v>5.3095160266489532E-3</v>
      </c>
    </row>
    <row r="41" spans="1:94" x14ac:dyDescent="0.2">
      <c r="A41" t="s">
        <v>114</v>
      </c>
      <c r="B41">
        <v>6</v>
      </c>
      <c r="C41">
        <v>6</v>
      </c>
      <c r="D41">
        <v>263</v>
      </c>
      <c r="E41">
        <v>3</v>
      </c>
      <c r="F41">
        <v>18</v>
      </c>
      <c r="G41">
        <f t="shared" ref="G41:G46" si="11">SUM(B41:F41)</f>
        <v>296</v>
      </c>
      <c r="H41" t="s">
        <v>564</v>
      </c>
      <c r="I41" t="s">
        <v>595</v>
      </c>
      <c r="J41" s="3"/>
      <c r="K41" s="3"/>
      <c r="L41" s="3"/>
      <c r="M41" s="3"/>
      <c r="N41" s="3"/>
      <c r="P41" t="s">
        <v>114</v>
      </c>
      <c r="Q41">
        <f t="shared" si="1"/>
        <v>12</v>
      </c>
      <c r="R41">
        <v>6</v>
      </c>
      <c r="S41">
        <v>6</v>
      </c>
      <c r="T41">
        <v>263</v>
      </c>
      <c r="U41">
        <v>3</v>
      </c>
      <c r="V41">
        <v>18</v>
      </c>
      <c r="W41">
        <f t="shared" si="2"/>
        <v>21</v>
      </c>
      <c r="Y41" t="s">
        <v>589</v>
      </c>
      <c r="Z41" t="s">
        <v>117</v>
      </c>
      <c r="AA41">
        <v>12</v>
      </c>
      <c r="AB41">
        <v>29</v>
      </c>
      <c r="AG41" s="74"/>
      <c r="AH41" s="74"/>
      <c r="AJ41" t="s">
        <v>590</v>
      </c>
      <c r="AK41">
        <v>6</v>
      </c>
      <c r="AL41">
        <v>35</v>
      </c>
      <c r="BP41">
        <v>292</v>
      </c>
      <c r="BQ41" t="s">
        <v>589</v>
      </c>
      <c r="BR41" t="s">
        <v>162</v>
      </c>
      <c r="BS41">
        <v>12</v>
      </c>
      <c r="BT41">
        <v>40</v>
      </c>
      <c r="BU41" s="165">
        <f t="shared" si="3"/>
        <v>4.1095890410958902E-2</v>
      </c>
      <c r="BV41" s="165">
        <f t="shared" si="4"/>
        <v>0.13698630136986301</v>
      </c>
      <c r="BX41">
        <v>295</v>
      </c>
      <c r="BY41" t="s">
        <v>122</v>
      </c>
      <c r="BZ41">
        <v>6</v>
      </c>
      <c r="CA41">
        <v>35</v>
      </c>
      <c r="CB41" t="s">
        <v>590</v>
      </c>
      <c r="CC41">
        <v>2.0338983050847456E-2</v>
      </c>
      <c r="CD41">
        <v>0.11864406779661017</v>
      </c>
      <c r="CG41">
        <f>VAR(CC3:CC98)</f>
        <v>7.2948091566340265E-4</v>
      </c>
      <c r="CH41">
        <f>VAR(CD3:CD98)</f>
        <v>1.3041361531150816E-3</v>
      </c>
      <c r="CI41">
        <f>VAR(CC3:CD98)</f>
        <v>2.9266629478770932E-3</v>
      </c>
    </row>
    <row r="42" spans="1:94" x14ac:dyDescent="0.2">
      <c r="A42" t="s">
        <v>115</v>
      </c>
      <c r="B42">
        <v>5</v>
      </c>
      <c r="C42">
        <v>4</v>
      </c>
      <c r="D42">
        <v>245</v>
      </c>
      <c r="E42">
        <v>20</v>
      </c>
      <c r="F42">
        <v>20</v>
      </c>
      <c r="G42">
        <f t="shared" si="11"/>
        <v>294</v>
      </c>
      <c r="H42" t="s">
        <v>564</v>
      </c>
      <c r="I42" t="s">
        <v>198</v>
      </c>
      <c r="J42" s="3">
        <f>AVERAGE(B41:B53)</f>
        <v>7.083333333333333</v>
      </c>
      <c r="K42" s="3">
        <f>AVERAGE(C41:C53)</f>
        <v>11.25</v>
      </c>
      <c r="L42" s="3">
        <f>AVERAGE(D41:D53)</f>
        <v>239.58333333333334</v>
      </c>
      <c r="M42" s="3">
        <f>AVERAGE(E41:E53)</f>
        <v>15.75</v>
      </c>
      <c r="N42" s="3">
        <f>AVERAGE(F41:F53)</f>
        <v>19.916666666666668</v>
      </c>
      <c r="P42" t="s">
        <v>115</v>
      </c>
      <c r="Q42">
        <f t="shared" si="1"/>
        <v>9</v>
      </c>
      <c r="R42">
        <v>5</v>
      </c>
      <c r="S42">
        <v>4</v>
      </c>
      <c r="T42">
        <v>245</v>
      </c>
      <c r="U42">
        <v>20</v>
      </c>
      <c r="V42">
        <v>20</v>
      </c>
      <c r="W42">
        <f t="shared" si="2"/>
        <v>40</v>
      </c>
      <c r="Y42" t="s">
        <v>589</v>
      </c>
      <c r="Z42" t="s">
        <v>118</v>
      </c>
      <c r="AA42">
        <v>11</v>
      </c>
      <c r="AB42">
        <v>40</v>
      </c>
      <c r="AJ42" t="s">
        <v>590</v>
      </c>
      <c r="AK42">
        <v>23</v>
      </c>
      <c r="AL42">
        <v>33</v>
      </c>
      <c r="BP42">
        <v>293</v>
      </c>
      <c r="BQ42" t="s">
        <v>589</v>
      </c>
      <c r="BR42" t="s">
        <v>163</v>
      </c>
      <c r="BS42">
        <v>8</v>
      </c>
      <c r="BT42">
        <v>35</v>
      </c>
      <c r="BU42" s="165">
        <f t="shared" si="3"/>
        <v>2.7303754266211604E-2</v>
      </c>
      <c r="BV42" s="165">
        <f t="shared" si="4"/>
        <v>0.11945392491467577</v>
      </c>
      <c r="BX42">
        <v>295</v>
      </c>
      <c r="BY42" t="s">
        <v>123</v>
      </c>
      <c r="BZ42">
        <v>23</v>
      </c>
      <c r="CA42">
        <v>33</v>
      </c>
      <c r="CB42" t="s">
        <v>590</v>
      </c>
      <c r="CC42">
        <v>7.796610169491526E-2</v>
      </c>
      <c r="CD42">
        <v>0.11186440677966102</v>
      </c>
    </row>
    <row r="43" spans="1:94" x14ac:dyDescent="0.2">
      <c r="A43" t="s">
        <v>116</v>
      </c>
      <c r="B43">
        <v>9</v>
      </c>
      <c r="C43">
        <v>23</v>
      </c>
      <c r="D43">
        <v>220</v>
      </c>
      <c r="E43">
        <v>12</v>
      </c>
      <c r="F43">
        <v>20</v>
      </c>
      <c r="G43">
        <f t="shared" si="11"/>
        <v>284</v>
      </c>
      <c r="H43" t="s">
        <v>564</v>
      </c>
      <c r="I43" t="s">
        <v>199</v>
      </c>
      <c r="J43" s="3">
        <f>STDEV(B41:B53)</f>
        <v>2.9063670960444234</v>
      </c>
      <c r="K43" s="3">
        <f>STDEV(C41:C53)</f>
        <v>7.3747110883317752</v>
      </c>
      <c r="L43" s="3">
        <f>STDEV(D41:D53)</f>
        <v>13.707717357441945</v>
      </c>
      <c r="M43" s="3">
        <f>STDEV(E41:E53)</f>
        <v>7.4605020547608527</v>
      </c>
      <c r="N43" s="3">
        <f>STDEV(F41:F53)</f>
        <v>3.3967453227875084</v>
      </c>
      <c r="P43" t="s">
        <v>116</v>
      </c>
      <c r="Q43">
        <f t="shared" si="1"/>
        <v>32</v>
      </c>
      <c r="R43">
        <v>9</v>
      </c>
      <c r="S43">
        <v>23</v>
      </c>
      <c r="T43">
        <v>220</v>
      </c>
      <c r="U43">
        <v>12</v>
      </c>
      <c r="V43">
        <v>20</v>
      </c>
      <c r="W43">
        <f t="shared" si="2"/>
        <v>32</v>
      </c>
      <c r="Y43" t="s">
        <v>589</v>
      </c>
      <c r="Z43" t="s">
        <v>119</v>
      </c>
      <c r="AA43">
        <v>17</v>
      </c>
      <c r="AB43">
        <v>52</v>
      </c>
      <c r="AJ43" t="s">
        <v>590</v>
      </c>
      <c r="AK43">
        <v>11</v>
      </c>
      <c r="AL43">
        <v>38</v>
      </c>
      <c r="BP43">
        <v>296</v>
      </c>
      <c r="BQ43" t="s">
        <v>589</v>
      </c>
      <c r="BR43" t="s">
        <v>164</v>
      </c>
      <c r="BS43">
        <v>14</v>
      </c>
      <c r="BT43">
        <v>32</v>
      </c>
      <c r="BU43" s="165">
        <f t="shared" si="3"/>
        <v>4.72972972972973E-2</v>
      </c>
      <c r="BV43" s="165">
        <f t="shared" si="4"/>
        <v>0.10810810810810811</v>
      </c>
      <c r="BX43">
        <v>296</v>
      </c>
      <c r="BY43" t="s">
        <v>124</v>
      </c>
      <c r="BZ43">
        <v>11</v>
      </c>
      <c r="CA43">
        <v>38</v>
      </c>
      <c r="CB43" t="s">
        <v>590</v>
      </c>
      <c r="CC43">
        <v>3.7162162162162164E-2</v>
      </c>
      <c r="CD43">
        <v>0.12837837837837837</v>
      </c>
    </row>
    <row r="44" spans="1:94" x14ac:dyDescent="0.2">
      <c r="A44" t="s">
        <v>117</v>
      </c>
      <c r="B44">
        <v>7</v>
      </c>
      <c r="C44">
        <v>5</v>
      </c>
      <c r="D44">
        <v>253</v>
      </c>
      <c r="E44">
        <v>11</v>
      </c>
      <c r="F44">
        <v>18</v>
      </c>
      <c r="G44">
        <f t="shared" si="11"/>
        <v>294</v>
      </c>
      <c r="H44" t="s">
        <v>564</v>
      </c>
      <c r="I44" t="s">
        <v>203</v>
      </c>
      <c r="J44" s="3"/>
      <c r="K44" s="3"/>
      <c r="L44" s="3"/>
      <c r="M44" s="3"/>
      <c r="N44" s="3"/>
      <c r="P44" t="s">
        <v>117</v>
      </c>
      <c r="Q44">
        <f t="shared" si="1"/>
        <v>12</v>
      </c>
      <c r="R44">
        <v>7</v>
      </c>
      <c r="S44">
        <v>5</v>
      </c>
      <c r="T44">
        <v>253</v>
      </c>
      <c r="U44">
        <v>11</v>
      </c>
      <c r="V44">
        <v>18</v>
      </c>
      <c r="W44">
        <f t="shared" si="2"/>
        <v>29</v>
      </c>
      <c r="Y44" t="s">
        <v>589</v>
      </c>
      <c r="Z44" t="s">
        <v>161</v>
      </c>
      <c r="AA44">
        <v>31</v>
      </c>
      <c r="AB44">
        <v>43</v>
      </c>
      <c r="AJ44" t="s">
        <v>590</v>
      </c>
      <c r="AK44">
        <v>7</v>
      </c>
      <c r="AL44">
        <v>57</v>
      </c>
      <c r="BP44">
        <v>294</v>
      </c>
      <c r="BQ44" t="s">
        <v>589</v>
      </c>
      <c r="BR44" t="s">
        <v>165</v>
      </c>
      <c r="BS44">
        <v>32</v>
      </c>
      <c r="BT44">
        <v>32</v>
      </c>
      <c r="BU44" s="165">
        <f t="shared" si="3"/>
        <v>0.10884353741496598</v>
      </c>
      <c r="BV44" s="165">
        <f t="shared" si="4"/>
        <v>0.10884353741496598</v>
      </c>
      <c r="BX44">
        <v>295</v>
      </c>
      <c r="BY44" t="s">
        <v>125</v>
      </c>
      <c r="BZ44">
        <v>7</v>
      </c>
      <c r="CA44">
        <v>57</v>
      </c>
      <c r="CB44" t="s">
        <v>590</v>
      </c>
      <c r="CC44">
        <v>2.3728813559322035E-2</v>
      </c>
      <c r="CD44">
        <v>0.19322033898305085</v>
      </c>
    </row>
    <row r="45" spans="1:94" x14ac:dyDescent="0.2">
      <c r="A45" t="s">
        <v>118</v>
      </c>
      <c r="B45">
        <v>5</v>
      </c>
      <c r="C45">
        <v>6</v>
      </c>
      <c r="D45">
        <v>245</v>
      </c>
      <c r="E45">
        <v>20</v>
      </c>
      <c r="F45">
        <v>20</v>
      </c>
      <c r="G45">
        <f t="shared" si="11"/>
        <v>296</v>
      </c>
      <c r="H45" t="s">
        <v>564</v>
      </c>
      <c r="J45" s="3"/>
      <c r="K45" s="3"/>
      <c r="L45" s="3"/>
      <c r="M45" s="3"/>
      <c r="N45" s="3"/>
      <c r="P45" t="s">
        <v>118</v>
      </c>
      <c r="Q45">
        <f t="shared" si="1"/>
        <v>11</v>
      </c>
      <c r="R45">
        <v>5</v>
      </c>
      <c r="S45">
        <v>6</v>
      </c>
      <c r="T45">
        <v>245</v>
      </c>
      <c r="U45">
        <v>20</v>
      </c>
      <c r="V45">
        <v>20</v>
      </c>
      <c r="W45">
        <f t="shared" si="2"/>
        <v>40</v>
      </c>
      <c r="Y45" t="s">
        <v>589</v>
      </c>
      <c r="Z45" t="s">
        <v>162</v>
      </c>
      <c r="AA45">
        <v>12</v>
      </c>
      <c r="AB45">
        <v>40</v>
      </c>
      <c r="AJ45" t="s">
        <v>590</v>
      </c>
      <c r="AK45">
        <v>8</v>
      </c>
      <c r="AL45">
        <v>38</v>
      </c>
      <c r="BP45">
        <v>294</v>
      </c>
      <c r="BQ45" t="s">
        <v>589</v>
      </c>
      <c r="BR45" t="s">
        <v>166</v>
      </c>
      <c r="BS45">
        <v>30</v>
      </c>
      <c r="BT45">
        <v>32</v>
      </c>
      <c r="BU45" s="165">
        <f t="shared" si="3"/>
        <v>0.10204081632653061</v>
      </c>
      <c r="BV45" s="165">
        <f t="shared" si="4"/>
        <v>0.10884353741496598</v>
      </c>
      <c r="BX45">
        <v>280</v>
      </c>
      <c r="BY45" t="s">
        <v>167</v>
      </c>
      <c r="BZ45">
        <v>8</v>
      </c>
      <c r="CA45">
        <v>38</v>
      </c>
      <c r="CB45" t="s">
        <v>590</v>
      </c>
      <c r="CC45">
        <v>2.8571428571428571E-2</v>
      </c>
      <c r="CD45">
        <v>0.1357142857142857</v>
      </c>
    </row>
    <row r="46" spans="1:94" x14ac:dyDescent="0.2">
      <c r="A46" t="s">
        <v>119</v>
      </c>
      <c r="B46">
        <v>6</v>
      </c>
      <c r="C46">
        <v>11</v>
      </c>
      <c r="D46">
        <v>226</v>
      </c>
      <c r="E46">
        <v>29</v>
      </c>
      <c r="F46">
        <v>23</v>
      </c>
      <c r="G46">
        <f t="shared" si="11"/>
        <v>295</v>
      </c>
      <c r="H46" t="s">
        <v>564</v>
      </c>
      <c r="J46" s="3"/>
      <c r="K46" s="3"/>
      <c r="L46" s="3"/>
      <c r="M46" s="3"/>
      <c r="N46" s="3"/>
      <c r="P46" t="s">
        <v>119</v>
      </c>
      <c r="Q46">
        <f t="shared" si="1"/>
        <v>17</v>
      </c>
      <c r="R46">
        <v>6</v>
      </c>
      <c r="S46">
        <v>11</v>
      </c>
      <c r="T46">
        <v>226</v>
      </c>
      <c r="U46">
        <v>29</v>
      </c>
      <c r="V46">
        <v>23</v>
      </c>
      <c r="W46">
        <f t="shared" si="2"/>
        <v>52</v>
      </c>
      <c r="Y46" t="s">
        <v>589</v>
      </c>
      <c r="Z46" t="s">
        <v>163</v>
      </c>
      <c r="AA46">
        <v>8</v>
      </c>
      <c r="AB46">
        <v>35</v>
      </c>
      <c r="AJ46" t="s">
        <v>590</v>
      </c>
      <c r="AK46">
        <v>6</v>
      </c>
      <c r="AL46">
        <v>38</v>
      </c>
      <c r="BP46">
        <v>295</v>
      </c>
      <c r="BQ46" t="s">
        <v>590</v>
      </c>
      <c r="BR46" t="s">
        <v>120</v>
      </c>
      <c r="BS46">
        <v>8</v>
      </c>
      <c r="BT46">
        <v>33</v>
      </c>
      <c r="BU46" s="165">
        <f t="shared" si="3"/>
        <v>2.7118644067796609E-2</v>
      </c>
      <c r="BV46" s="165">
        <f t="shared" si="4"/>
        <v>0.11186440677966102</v>
      </c>
      <c r="BX46">
        <v>296</v>
      </c>
      <c r="BY46" t="s">
        <v>168</v>
      </c>
      <c r="BZ46">
        <v>6</v>
      </c>
      <c r="CA46">
        <v>38</v>
      </c>
      <c r="CB46" t="s">
        <v>590</v>
      </c>
      <c r="CC46">
        <v>2.0270270270270271E-2</v>
      </c>
      <c r="CD46">
        <v>0.12837837837837837</v>
      </c>
    </row>
    <row r="47" spans="1:94" x14ac:dyDescent="0.2">
      <c r="J47" s="3"/>
      <c r="K47" s="3"/>
      <c r="L47" s="3"/>
      <c r="M47" s="3"/>
      <c r="N47" s="3"/>
      <c r="Y47" t="s">
        <v>589</v>
      </c>
      <c r="Z47" t="s">
        <v>164</v>
      </c>
      <c r="AA47">
        <v>14</v>
      </c>
      <c r="AB47">
        <v>32</v>
      </c>
      <c r="AJ47" t="s">
        <v>590</v>
      </c>
      <c r="AK47">
        <v>11</v>
      </c>
      <c r="AL47">
        <v>35</v>
      </c>
      <c r="BP47">
        <v>296</v>
      </c>
      <c r="BQ47" t="s">
        <v>590</v>
      </c>
      <c r="BR47" t="s">
        <v>121</v>
      </c>
      <c r="BS47">
        <v>15</v>
      </c>
      <c r="BT47">
        <v>35</v>
      </c>
      <c r="BU47" s="165">
        <f t="shared" si="3"/>
        <v>5.0675675675675678E-2</v>
      </c>
      <c r="BV47" s="165">
        <f t="shared" si="4"/>
        <v>0.11824324324324324</v>
      </c>
      <c r="BX47">
        <v>290</v>
      </c>
      <c r="BY47" t="s">
        <v>169</v>
      </c>
      <c r="BZ47">
        <v>11</v>
      </c>
      <c r="CA47">
        <v>35</v>
      </c>
      <c r="CB47" t="s">
        <v>590</v>
      </c>
      <c r="CC47">
        <v>3.793103448275862E-2</v>
      </c>
      <c r="CD47">
        <v>0.1206896551724138</v>
      </c>
    </row>
    <row r="48" spans="1:94" x14ac:dyDescent="0.2">
      <c r="A48" t="s">
        <v>161</v>
      </c>
      <c r="B48">
        <v>9</v>
      </c>
      <c r="C48">
        <v>22</v>
      </c>
      <c r="D48">
        <v>221</v>
      </c>
      <c r="E48">
        <v>23</v>
      </c>
      <c r="F48">
        <v>20</v>
      </c>
      <c r="G48">
        <f t="shared" ref="G48:G53" si="12">SUM(B48:F48)</f>
        <v>295</v>
      </c>
      <c r="H48" t="s">
        <v>565</v>
      </c>
      <c r="J48" s="3"/>
      <c r="K48" s="3"/>
      <c r="L48" s="3"/>
      <c r="M48" s="3"/>
      <c r="N48" s="3"/>
      <c r="P48" t="s">
        <v>161</v>
      </c>
      <c r="Q48">
        <f t="shared" si="1"/>
        <v>31</v>
      </c>
      <c r="R48">
        <v>9</v>
      </c>
      <c r="S48">
        <v>22</v>
      </c>
      <c r="T48">
        <v>221</v>
      </c>
      <c r="U48">
        <v>23</v>
      </c>
      <c r="V48">
        <v>20</v>
      </c>
      <c r="W48">
        <f t="shared" si="2"/>
        <v>43</v>
      </c>
      <c r="Y48" t="s">
        <v>589</v>
      </c>
      <c r="Z48" t="s">
        <v>165</v>
      </c>
      <c r="AA48">
        <v>32</v>
      </c>
      <c r="AB48">
        <v>32</v>
      </c>
      <c r="AJ48" t="s">
        <v>590</v>
      </c>
      <c r="AK48">
        <v>6</v>
      </c>
      <c r="AL48">
        <v>37</v>
      </c>
      <c r="BP48">
        <v>295</v>
      </c>
      <c r="BQ48" t="s">
        <v>590</v>
      </c>
      <c r="BR48" t="s">
        <v>122</v>
      </c>
      <c r="BS48">
        <v>6</v>
      </c>
      <c r="BT48">
        <v>35</v>
      </c>
      <c r="BU48" s="165">
        <f t="shared" si="3"/>
        <v>2.0338983050847456E-2</v>
      </c>
      <c r="BV48" s="165">
        <f t="shared" si="4"/>
        <v>0.11864406779661017</v>
      </c>
      <c r="BX48">
        <v>295</v>
      </c>
      <c r="BY48" t="s">
        <v>170</v>
      </c>
      <c r="BZ48">
        <v>6</v>
      </c>
      <c r="CA48">
        <v>37</v>
      </c>
      <c r="CB48" t="s">
        <v>590</v>
      </c>
      <c r="CC48">
        <v>2.0338983050847456E-2</v>
      </c>
      <c r="CD48">
        <v>0.12542372881355932</v>
      </c>
      <c r="CO48" s="74"/>
      <c r="CP48" s="74"/>
    </row>
    <row r="49" spans="1:95" x14ac:dyDescent="0.2">
      <c r="A49" t="s">
        <v>162</v>
      </c>
      <c r="B49">
        <v>5</v>
      </c>
      <c r="C49">
        <v>7</v>
      </c>
      <c r="D49">
        <v>240</v>
      </c>
      <c r="E49">
        <v>22</v>
      </c>
      <c r="F49">
        <v>18</v>
      </c>
      <c r="G49">
        <f t="shared" si="12"/>
        <v>292</v>
      </c>
      <c r="H49" t="s">
        <v>565</v>
      </c>
      <c r="J49" s="3"/>
      <c r="K49" s="3"/>
      <c r="L49" s="3"/>
      <c r="M49" s="3"/>
      <c r="N49" s="3"/>
      <c r="P49" t="s">
        <v>162</v>
      </c>
      <c r="Q49">
        <f t="shared" si="1"/>
        <v>12</v>
      </c>
      <c r="R49">
        <v>5</v>
      </c>
      <c r="S49">
        <v>7</v>
      </c>
      <c r="T49">
        <v>240</v>
      </c>
      <c r="U49">
        <v>22</v>
      </c>
      <c r="V49">
        <v>18</v>
      </c>
      <c r="W49">
        <f t="shared" si="2"/>
        <v>40</v>
      </c>
      <c r="Y49" t="s">
        <v>589</v>
      </c>
      <c r="Z49" t="s">
        <v>166</v>
      </c>
      <c r="AA49">
        <v>30</v>
      </c>
      <c r="AB49">
        <v>32</v>
      </c>
      <c r="AJ49" t="s">
        <v>590</v>
      </c>
      <c r="AK49">
        <v>6</v>
      </c>
      <c r="AL49">
        <v>36</v>
      </c>
      <c r="BP49">
        <v>295</v>
      </c>
      <c r="BQ49" t="s">
        <v>590</v>
      </c>
      <c r="BR49" t="s">
        <v>123</v>
      </c>
      <c r="BS49">
        <v>23</v>
      </c>
      <c r="BT49">
        <v>33</v>
      </c>
      <c r="BU49" s="165">
        <f t="shared" si="3"/>
        <v>7.796610169491526E-2</v>
      </c>
      <c r="BV49" s="165">
        <f t="shared" si="4"/>
        <v>0.11186440677966102</v>
      </c>
      <c r="BX49">
        <v>297</v>
      </c>
      <c r="BY49" t="s">
        <v>171</v>
      </c>
      <c r="BZ49">
        <v>6</v>
      </c>
      <c r="CA49">
        <v>36</v>
      </c>
      <c r="CB49" t="s">
        <v>590</v>
      </c>
      <c r="CC49">
        <v>2.0202020202020204E-2</v>
      </c>
      <c r="CD49">
        <v>0.12121212121212122</v>
      </c>
      <c r="CG49" s="74"/>
      <c r="CH49" s="74"/>
      <c r="CK49" s="67"/>
      <c r="CL49" s="67"/>
      <c r="CM49" s="67"/>
      <c r="CN49" s="67"/>
      <c r="CO49" s="67"/>
      <c r="CP49" s="67"/>
      <c r="CQ49" s="67"/>
    </row>
    <row r="50" spans="1:95" x14ac:dyDescent="0.2">
      <c r="A50" t="s">
        <v>163</v>
      </c>
      <c r="B50">
        <v>4</v>
      </c>
      <c r="C50">
        <v>4</v>
      </c>
      <c r="D50">
        <v>250</v>
      </c>
      <c r="E50">
        <v>6</v>
      </c>
      <c r="F50">
        <v>29</v>
      </c>
      <c r="G50">
        <f t="shared" si="12"/>
        <v>293</v>
      </c>
      <c r="H50" t="s">
        <v>565</v>
      </c>
      <c r="J50" s="3"/>
      <c r="K50" s="3"/>
      <c r="L50" s="3"/>
      <c r="M50" s="3"/>
      <c r="N50" s="3"/>
      <c r="P50" t="s">
        <v>163</v>
      </c>
      <c r="Q50">
        <f t="shared" si="1"/>
        <v>8</v>
      </c>
      <c r="R50">
        <v>4</v>
      </c>
      <c r="S50">
        <v>4</v>
      </c>
      <c r="T50">
        <v>250</v>
      </c>
      <c r="U50">
        <v>6</v>
      </c>
      <c r="V50">
        <v>29</v>
      </c>
      <c r="W50">
        <f t="shared" si="2"/>
        <v>35</v>
      </c>
      <c r="Y50" t="s">
        <v>589</v>
      </c>
      <c r="Z50" s="122" t="s">
        <v>198</v>
      </c>
      <c r="AA50" s="3">
        <f>AVERAGE(AA38:AA49)</f>
        <v>18.333333333333332</v>
      </c>
      <c r="AB50" s="3">
        <f>AVERAGE(AB38:AB49)</f>
        <v>35.666666666666664</v>
      </c>
      <c r="AJ50" t="s">
        <v>590</v>
      </c>
      <c r="AK50">
        <v>7</v>
      </c>
      <c r="AL50">
        <v>40</v>
      </c>
      <c r="BP50">
        <v>296</v>
      </c>
      <c r="BQ50" t="s">
        <v>590</v>
      </c>
      <c r="BR50" t="s">
        <v>124</v>
      </c>
      <c r="BS50">
        <v>11</v>
      </c>
      <c r="BT50">
        <v>38</v>
      </c>
      <c r="BU50" s="165">
        <f t="shared" si="3"/>
        <v>3.7162162162162164E-2</v>
      </c>
      <c r="BV50" s="165">
        <f t="shared" si="4"/>
        <v>0.12837837837837837</v>
      </c>
      <c r="BX50">
        <v>293</v>
      </c>
      <c r="BY50" t="s">
        <v>172</v>
      </c>
      <c r="BZ50">
        <v>7</v>
      </c>
      <c r="CA50">
        <v>40</v>
      </c>
      <c r="CB50" t="s">
        <v>590</v>
      </c>
      <c r="CC50">
        <v>2.3890784982935155E-2</v>
      </c>
      <c r="CD50">
        <v>0.13651877133105803</v>
      </c>
    </row>
    <row r="51" spans="1:95" x14ac:dyDescent="0.2">
      <c r="A51" t="s">
        <v>164</v>
      </c>
      <c r="B51">
        <v>5</v>
      </c>
      <c r="C51">
        <v>9</v>
      </c>
      <c r="D51">
        <v>250</v>
      </c>
      <c r="E51">
        <v>16</v>
      </c>
      <c r="F51">
        <v>16</v>
      </c>
      <c r="G51">
        <f t="shared" si="12"/>
        <v>296</v>
      </c>
      <c r="H51" t="s">
        <v>565</v>
      </c>
      <c r="J51" s="3"/>
      <c r="K51" s="3"/>
      <c r="L51" s="3"/>
      <c r="M51" s="3"/>
      <c r="N51" s="3"/>
      <c r="P51" t="s">
        <v>164</v>
      </c>
      <c r="Q51">
        <f t="shared" si="1"/>
        <v>14</v>
      </c>
      <c r="R51">
        <v>5</v>
      </c>
      <c r="S51">
        <v>9</v>
      </c>
      <c r="T51">
        <v>250</v>
      </c>
      <c r="U51">
        <v>16</v>
      </c>
      <c r="V51">
        <v>16</v>
      </c>
      <c r="W51">
        <f t="shared" si="2"/>
        <v>32</v>
      </c>
      <c r="Z51" t="s">
        <v>596</v>
      </c>
      <c r="AJ51" t="s">
        <v>591</v>
      </c>
      <c r="AK51">
        <v>8</v>
      </c>
      <c r="AL51">
        <v>37</v>
      </c>
      <c r="BP51" s="67">
        <v>295</v>
      </c>
      <c r="BQ51" t="s">
        <v>590</v>
      </c>
      <c r="BR51" t="s">
        <v>125</v>
      </c>
      <c r="BS51">
        <v>7</v>
      </c>
      <c r="BT51">
        <v>57</v>
      </c>
      <c r="BU51" s="165">
        <f t="shared" si="3"/>
        <v>2.3728813559322035E-2</v>
      </c>
      <c r="BV51" s="165">
        <f t="shared" si="4"/>
        <v>0.19322033898305085</v>
      </c>
      <c r="BX51">
        <v>295</v>
      </c>
      <c r="BY51" t="s">
        <v>94</v>
      </c>
      <c r="BZ51">
        <v>8</v>
      </c>
      <c r="CA51">
        <v>37</v>
      </c>
      <c r="CB51" t="s">
        <v>591</v>
      </c>
      <c r="CC51">
        <v>2.7118644067796609E-2</v>
      </c>
      <c r="CD51">
        <v>0.12542372881355932</v>
      </c>
    </row>
    <row r="52" spans="1:95" x14ac:dyDescent="0.2">
      <c r="A52" t="s">
        <v>165</v>
      </c>
      <c r="B52">
        <v>14</v>
      </c>
      <c r="C52">
        <v>18</v>
      </c>
      <c r="D52">
        <v>230</v>
      </c>
      <c r="E52">
        <v>12</v>
      </c>
      <c r="F52">
        <v>20</v>
      </c>
      <c r="G52">
        <f t="shared" si="12"/>
        <v>294</v>
      </c>
      <c r="H52" t="s">
        <v>565</v>
      </c>
      <c r="J52" s="3"/>
      <c r="K52" s="3"/>
      <c r="L52" s="3"/>
      <c r="M52" s="3"/>
      <c r="N52" s="3"/>
      <c r="P52" t="s">
        <v>165</v>
      </c>
      <c r="Q52">
        <f t="shared" si="1"/>
        <v>32</v>
      </c>
      <c r="R52">
        <v>14</v>
      </c>
      <c r="S52">
        <v>18</v>
      </c>
      <c r="T52">
        <v>230</v>
      </c>
      <c r="U52">
        <v>12</v>
      </c>
      <c r="V52">
        <v>20</v>
      </c>
      <c r="W52">
        <f t="shared" si="2"/>
        <v>32</v>
      </c>
      <c r="Y52" t="s">
        <v>590</v>
      </c>
      <c r="Z52" t="s">
        <v>120</v>
      </c>
      <c r="AA52">
        <v>8</v>
      </c>
      <c r="AB52">
        <v>33</v>
      </c>
      <c r="AJ52" t="s">
        <v>591</v>
      </c>
      <c r="AK52">
        <v>8</v>
      </c>
      <c r="AL52">
        <v>39</v>
      </c>
      <c r="BP52">
        <v>280</v>
      </c>
      <c r="BQ52" t="s">
        <v>590</v>
      </c>
      <c r="BR52" t="s">
        <v>167</v>
      </c>
      <c r="BS52">
        <v>8</v>
      </c>
      <c r="BT52">
        <v>38</v>
      </c>
      <c r="BU52" s="165">
        <f t="shared" si="3"/>
        <v>2.8571428571428571E-2</v>
      </c>
      <c r="BV52" s="165">
        <f t="shared" si="4"/>
        <v>0.1357142857142857</v>
      </c>
      <c r="BX52">
        <v>294</v>
      </c>
      <c r="BY52" t="s">
        <v>126</v>
      </c>
      <c r="BZ52">
        <v>8</v>
      </c>
      <c r="CA52">
        <v>39</v>
      </c>
      <c r="CB52" t="s">
        <v>591</v>
      </c>
      <c r="CC52">
        <v>2.7210884353741496E-2</v>
      </c>
      <c r="CD52">
        <v>0.1326530612244898</v>
      </c>
    </row>
    <row r="53" spans="1:95" x14ac:dyDescent="0.2">
      <c r="A53" t="s">
        <v>166</v>
      </c>
      <c r="B53">
        <v>10</v>
      </c>
      <c r="C53">
        <v>20</v>
      </c>
      <c r="D53">
        <v>232</v>
      </c>
      <c r="E53">
        <v>15</v>
      </c>
      <c r="F53">
        <v>17</v>
      </c>
      <c r="G53">
        <f t="shared" si="12"/>
        <v>294</v>
      </c>
      <c r="H53" t="s">
        <v>565</v>
      </c>
      <c r="J53" s="3"/>
      <c r="K53" s="3"/>
      <c r="L53" s="3"/>
      <c r="M53" s="3"/>
      <c r="N53" s="3"/>
      <c r="P53" t="s">
        <v>166</v>
      </c>
      <c r="Q53">
        <f t="shared" si="1"/>
        <v>30</v>
      </c>
      <c r="R53">
        <v>10</v>
      </c>
      <c r="S53">
        <v>20</v>
      </c>
      <c r="T53">
        <v>232</v>
      </c>
      <c r="U53">
        <v>15</v>
      </c>
      <c r="V53">
        <v>17</v>
      </c>
      <c r="W53">
        <f t="shared" si="2"/>
        <v>32</v>
      </c>
      <c r="Y53" t="s">
        <v>590</v>
      </c>
      <c r="Z53" t="s">
        <v>121</v>
      </c>
      <c r="AA53">
        <v>15</v>
      </c>
      <c r="AB53">
        <v>35</v>
      </c>
      <c r="AJ53" t="s">
        <v>591</v>
      </c>
      <c r="AK53">
        <v>11</v>
      </c>
      <c r="AL53">
        <v>37</v>
      </c>
      <c r="BP53">
        <v>296</v>
      </c>
      <c r="BQ53" t="s">
        <v>590</v>
      </c>
      <c r="BR53" t="s">
        <v>168</v>
      </c>
      <c r="BS53">
        <v>6</v>
      </c>
      <c r="BT53">
        <v>38</v>
      </c>
      <c r="BU53" s="165">
        <f t="shared" si="3"/>
        <v>2.0270270270270271E-2</v>
      </c>
      <c r="BV53" s="165">
        <f t="shared" si="4"/>
        <v>0.12837837837837837</v>
      </c>
      <c r="BX53">
        <v>294</v>
      </c>
      <c r="BY53" t="s">
        <v>127</v>
      </c>
      <c r="BZ53">
        <v>11</v>
      </c>
      <c r="CA53">
        <v>37</v>
      </c>
      <c r="CB53" t="s">
        <v>591</v>
      </c>
      <c r="CC53">
        <v>3.7414965986394558E-2</v>
      </c>
      <c r="CD53">
        <v>0.12585034013605442</v>
      </c>
    </row>
    <row r="54" spans="1:95" x14ac:dyDescent="0.2">
      <c r="A54" s="1" t="s">
        <v>566</v>
      </c>
      <c r="B54" s="1">
        <f t="shared" ref="B54:G54" si="13">SUM(B41:B53)</f>
        <v>85</v>
      </c>
      <c r="C54" s="1">
        <f t="shared" si="13"/>
        <v>135</v>
      </c>
      <c r="D54" s="1">
        <f t="shared" si="13"/>
        <v>2875</v>
      </c>
      <c r="E54" s="1">
        <f t="shared" si="13"/>
        <v>189</v>
      </c>
      <c r="F54" s="1">
        <f t="shared" si="13"/>
        <v>239</v>
      </c>
      <c r="G54" s="1">
        <f t="shared" si="13"/>
        <v>3523</v>
      </c>
      <c r="H54" s="1" t="s">
        <v>589</v>
      </c>
      <c r="P54" s="1" t="s">
        <v>566</v>
      </c>
      <c r="Q54">
        <f t="shared" si="1"/>
        <v>220</v>
      </c>
      <c r="R54">
        <v>85</v>
      </c>
      <c r="S54">
        <v>135</v>
      </c>
      <c r="T54">
        <v>2875</v>
      </c>
      <c r="U54">
        <v>189</v>
      </c>
      <c r="V54">
        <v>239</v>
      </c>
      <c r="W54">
        <f t="shared" si="2"/>
        <v>428</v>
      </c>
      <c r="Y54" t="s">
        <v>590</v>
      </c>
      <c r="Z54" t="s">
        <v>122</v>
      </c>
      <c r="AA54">
        <v>6</v>
      </c>
      <c r="AB54">
        <v>35</v>
      </c>
      <c r="AJ54" t="s">
        <v>591</v>
      </c>
      <c r="AK54">
        <v>8</v>
      </c>
      <c r="AL54">
        <v>36</v>
      </c>
      <c r="BP54">
        <v>290</v>
      </c>
      <c r="BQ54" t="s">
        <v>590</v>
      </c>
      <c r="BR54" t="s">
        <v>169</v>
      </c>
      <c r="BS54">
        <v>11</v>
      </c>
      <c r="BT54">
        <v>35</v>
      </c>
      <c r="BU54" s="165">
        <f t="shared" si="3"/>
        <v>3.793103448275862E-2</v>
      </c>
      <c r="BV54" s="165">
        <f t="shared" si="4"/>
        <v>0.1206896551724138</v>
      </c>
      <c r="BX54">
        <v>294</v>
      </c>
      <c r="BY54" t="s">
        <v>128</v>
      </c>
      <c r="BZ54">
        <v>8</v>
      </c>
      <c r="CA54">
        <v>36</v>
      </c>
      <c r="CB54" t="s">
        <v>591</v>
      </c>
      <c r="CC54">
        <v>2.7210884353741496E-2</v>
      </c>
      <c r="CD54">
        <v>0.12244897959183673</v>
      </c>
    </row>
    <row r="55" spans="1:95" x14ac:dyDescent="0.2">
      <c r="A55" s="1"/>
      <c r="B55" s="15">
        <f>B54/G54</f>
        <v>2.4127164348566564E-2</v>
      </c>
      <c r="C55" s="15">
        <f>C54/G54</f>
        <v>3.8319613965370425E-2</v>
      </c>
      <c r="D55" s="15">
        <f>D54/G54</f>
        <v>0.81606585296622192</v>
      </c>
      <c r="E55" s="15">
        <f>E54/G54</f>
        <v>5.3647459551518589E-2</v>
      </c>
      <c r="F55" s="15">
        <f>F54/G54</f>
        <v>6.7839909168322457E-2</v>
      </c>
      <c r="G55" s="1"/>
      <c r="H55" s="1"/>
      <c r="P55" s="1"/>
      <c r="Y55" t="s">
        <v>590</v>
      </c>
      <c r="Z55" t="s">
        <v>123</v>
      </c>
      <c r="AA55">
        <v>23</v>
      </c>
      <c r="AB55">
        <v>33</v>
      </c>
      <c r="AJ55" t="s">
        <v>591</v>
      </c>
      <c r="AK55">
        <v>6</v>
      </c>
      <c r="AL55">
        <v>37</v>
      </c>
      <c r="BI55" s="67"/>
      <c r="BJ55" s="67"/>
      <c r="BK55" s="67"/>
      <c r="BL55" s="67"/>
      <c r="BP55">
        <v>295</v>
      </c>
      <c r="BQ55" s="67" t="s">
        <v>590</v>
      </c>
      <c r="BR55" s="67" t="s">
        <v>170</v>
      </c>
      <c r="BS55">
        <v>6</v>
      </c>
      <c r="BT55">
        <v>37</v>
      </c>
      <c r="BU55" s="165">
        <f t="shared" si="3"/>
        <v>2.0338983050847456E-2</v>
      </c>
      <c r="BV55" s="165">
        <f t="shared" si="4"/>
        <v>0.12542372881355932</v>
      </c>
      <c r="BX55">
        <v>293</v>
      </c>
      <c r="BY55" t="s">
        <v>129</v>
      </c>
      <c r="BZ55">
        <v>6</v>
      </c>
      <c r="CA55">
        <v>37</v>
      </c>
      <c r="CB55" t="s">
        <v>591</v>
      </c>
      <c r="CC55">
        <v>2.0477815699658702E-2</v>
      </c>
      <c r="CD55">
        <v>0.12627986348122866</v>
      </c>
    </row>
    <row r="56" spans="1:95" x14ac:dyDescent="0.2">
      <c r="A56" t="s">
        <v>120</v>
      </c>
      <c r="B56">
        <v>5</v>
      </c>
      <c r="C56">
        <v>3</v>
      </c>
      <c r="D56">
        <v>254</v>
      </c>
      <c r="E56">
        <v>3</v>
      </c>
      <c r="F56">
        <v>30</v>
      </c>
      <c r="G56">
        <f t="shared" ref="G56:G61" si="14">SUM(B56:F56)</f>
        <v>295</v>
      </c>
      <c r="H56" t="s">
        <v>564</v>
      </c>
      <c r="I56" t="s">
        <v>596</v>
      </c>
      <c r="J56" s="3"/>
      <c r="K56" s="3"/>
      <c r="L56" s="3"/>
      <c r="M56" s="3"/>
      <c r="N56" s="3"/>
      <c r="P56" t="s">
        <v>120</v>
      </c>
      <c r="Q56">
        <f t="shared" si="1"/>
        <v>8</v>
      </c>
      <c r="R56">
        <v>5</v>
      </c>
      <c r="S56">
        <v>3</v>
      </c>
      <c r="T56">
        <v>254</v>
      </c>
      <c r="U56">
        <v>3</v>
      </c>
      <c r="V56">
        <v>30</v>
      </c>
      <c r="W56">
        <f t="shared" si="2"/>
        <v>33</v>
      </c>
      <c r="Y56" t="s">
        <v>590</v>
      </c>
      <c r="Z56" t="s">
        <v>124</v>
      </c>
      <c r="AA56">
        <v>11</v>
      </c>
      <c r="AB56">
        <v>38</v>
      </c>
      <c r="AJ56" t="s">
        <v>591</v>
      </c>
      <c r="AK56">
        <v>7</v>
      </c>
      <c r="AL56">
        <v>35</v>
      </c>
      <c r="BP56">
        <v>297</v>
      </c>
      <c r="BQ56" t="s">
        <v>590</v>
      </c>
      <c r="BR56" s="74" t="s">
        <v>171</v>
      </c>
      <c r="BS56">
        <v>6</v>
      </c>
      <c r="BT56">
        <v>36</v>
      </c>
      <c r="BU56" s="165">
        <f t="shared" si="3"/>
        <v>2.0202020202020204E-2</v>
      </c>
      <c r="BV56" s="165">
        <f t="shared" si="4"/>
        <v>0.12121212121212122</v>
      </c>
      <c r="BX56">
        <v>294</v>
      </c>
      <c r="BY56" t="s">
        <v>130</v>
      </c>
      <c r="BZ56">
        <v>7</v>
      </c>
      <c r="CA56">
        <v>35</v>
      </c>
      <c r="CB56" t="s">
        <v>591</v>
      </c>
      <c r="CC56">
        <v>2.3809523809523808E-2</v>
      </c>
      <c r="CD56">
        <v>0.11904761904761904</v>
      </c>
    </row>
    <row r="57" spans="1:95" x14ac:dyDescent="0.2">
      <c r="A57" t="s">
        <v>121</v>
      </c>
      <c r="B57">
        <v>6</v>
      </c>
      <c r="C57">
        <v>9</v>
      </c>
      <c r="D57">
        <v>246</v>
      </c>
      <c r="E57">
        <v>4</v>
      </c>
      <c r="F57">
        <v>31</v>
      </c>
      <c r="G57">
        <f t="shared" si="14"/>
        <v>296</v>
      </c>
      <c r="H57" t="s">
        <v>564</v>
      </c>
      <c r="I57" t="s">
        <v>198</v>
      </c>
      <c r="J57" s="3">
        <f>AVERAGE(B56:B68)</f>
        <v>5.416666666666667</v>
      </c>
      <c r="K57" s="3">
        <f>AVERAGE(C56:C68)</f>
        <v>4.083333333333333</v>
      </c>
      <c r="L57" s="3">
        <f>AVERAGE(D56:D68)</f>
        <v>246.16666666666666</v>
      </c>
      <c r="M57" s="3">
        <f>AVERAGE(E56:E68)</f>
        <v>5.916666666666667</v>
      </c>
      <c r="N57" s="3">
        <f>AVERAGE(F56:F68)</f>
        <v>32</v>
      </c>
      <c r="P57" t="s">
        <v>121</v>
      </c>
      <c r="Q57">
        <f t="shared" si="1"/>
        <v>15</v>
      </c>
      <c r="R57">
        <v>6</v>
      </c>
      <c r="S57">
        <v>9</v>
      </c>
      <c r="T57">
        <v>246</v>
      </c>
      <c r="U57">
        <v>4</v>
      </c>
      <c r="V57">
        <v>31</v>
      </c>
      <c r="W57">
        <f t="shared" si="2"/>
        <v>35</v>
      </c>
      <c r="Y57" t="s">
        <v>590</v>
      </c>
      <c r="Z57" t="s">
        <v>125</v>
      </c>
      <c r="AA57">
        <v>7</v>
      </c>
      <c r="AB57">
        <v>57</v>
      </c>
      <c r="AJ57" t="s">
        <v>591</v>
      </c>
      <c r="AK57">
        <v>11</v>
      </c>
      <c r="AL57">
        <v>34</v>
      </c>
      <c r="BG57" s="67"/>
      <c r="BP57">
        <v>293</v>
      </c>
      <c r="BQ57" t="s">
        <v>590</v>
      </c>
      <c r="BR57" s="74" t="s">
        <v>172</v>
      </c>
      <c r="BS57">
        <v>7</v>
      </c>
      <c r="BT57">
        <v>40</v>
      </c>
      <c r="BU57" s="165">
        <f t="shared" si="3"/>
        <v>2.3890784982935155E-2</v>
      </c>
      <c r="BV57" s="165">
        <f t="shared" si="4"/>
        <v>0.13651877133105803</v>
      </c>
      <c r="BX57">
        <v>295</v>
      </c>
      <c r="BY57" t="s">
        <v>173</v>
      </c>
      <c r="BZ57">
        <v>11</v>
      </c>
      <c r="CA57">
        <v>34</v>
      </c>
      <c r="CB57" t="s">
        <v>591</v>
      </c>
      <c r="CC57">
        <v>3.7288135593220341E-2</v>
      </c>
      <c r="CD57">
        <v>0.11525423728813559</v>
      </c>
    </row>
    <row r="58" spans="1:95" x14ac:dyDescent="0.2">
      <c r="A58" t="s">
        <v>122</v>
      </c>
      <c r="B58">
        <v>5</v>
      </c>
      <c r="C58">
        <v>1</v>
      </c>
      <c r="D58">
        <v>254</v>
      </c>
      <c r="E58">
        <v>4</v>
      </c>
      <c r="F58">
        <v>31</v>
      </c>
      <c r="G58">
        <f t="shared" si="14"/>
        <v>295</v>
      </c>
      <c r="H58" t="s">
        <v>564</v>
      </c>
      <c r="I58" t="s">
        <v>199</v>
      </c>
      <c r="J58" s="3">
        <f>STDEV(B56:B68)</f>
        <v>0.90033663737852099</v>
      </c>
      <c r="K58" s="3">
        <f>STDEV(C56:C68)</f>
        <v>4.9992423668416235</v>
      </c>
      <c r="L58" s="3">
        <f>STDEV(D56:D68)</f>
        <v>7.9981058363650694</v>
      </c>
      <c r="M58" s="3">
        <f>STDEV(E56:E68)</f>
        <v>4.5016831868925999</v>
      </c>
      <c r="N58" s="3">
        <f>STDEV(F56:F68)</f>
        <v>2.9232609437842774</v>
      </c>
      <c r="P58" t="s">
        <v>122</v>
      </c>
      <c r="Q58">
        <f t="shared" si="1"/>
        <v>6</v>
      </c>
      <c r="R58">
        <v>5</v>
      </c>
      <c r="S58">
        <v>1</v>
      </c>
      <c r="T58">
        <v>254</v>
      </c>
      <c r="U58">
        <v>4</v>
      </c>
      <c r="V58">
        <v>31</v>
      </c>
      <c r="W58">
        <f t="shared" si="2"/>
        <v>35</v>
      </c>
      <c r="Y58" t="s">
        <v>590</v>
      </c>
      <c r="Z58" t="s">
        <v>167</v>
      </c>
      <c r="AA58">
        <v>8</v>
      </c>
      <c r="AB58">
        <v>38</v>
      </c>
      <c r="AJ58" t="s">
        <v>591</v>
      </c>
      <c r="AK58">
        <v>16</v>
      </c>
      <c r="AL58">
        <v>36</v>
      </c>
      <c r="BP58">
        <v>295</v>
      </c>
      <c r="BQ58" t="s">
        <v>591</v>
      </c>
      <c r="BR58" t="s">
        <v>94</v>
      </c>
      <c r="BS58">
        <v>8</v>
      </c>
      <c r="BT58">
        <v>37</v>
      </c>
      <c r="BU58" s="165">
        <f t="shared" si="3"/>
        <v>2.7118644067796609E-2</v>
      </c>
      <c r="BV58" s="165">
        <f t="shared" si="4"/>
        <v>0.12542372881355932</v>
      </c>
      <c r="BX58">
        <v>292</v>
      </c>
      <c r="BY58" t="s">
        <v>174</v>
      </c>
      <c r="BZ58">
        <v>16</v>
      </c>
      <c r="CA58">
        <v>36</v>
      </c>
      <c r="CB58" t="s">
        <v>591</v>
      </c>
      <c r="CC58">
        <v>5.4794520547945202E-2</v>
      </c>
      <c r="CD58">
        <v>0.12328767123287671</v>
      </c>
    </row>
    <row r="59" spans="1:95" x14ac:dyDescent="0.2">
      <c r="A59" t="s">
        <v>123</v>
      </c>
      <c r="B59">
        <v>5</v>
      </c>
      <c r="C59">
        <v>18</v>
      </c>
      <c r="D59">
        <v>239</v>
      </c>
      <c r="E59">
        <v>3</v>
      </c>
      <c r="F59">
        <v>30</v>
      </c>
      <c r="G59">
        <f t="shared" si="14"/>
        <v>295</v>
      </c>
      <c r="H59" t="s">
        <v>564</v>
      </c>
      <c r="I59" t="s">
        <v>203</v>
      </c>
      <c r="J59" s="3"/>
      <c r="K59" s="3"/>
      <c r="L59" s="3"/>
      <c r="M59" s="3"/>
      <c r="N59" s="3"/>
      <c r="P59" t="s">
        <v>123</v>
      </c>
      <c r="Q59">
        <f t="shared" si="1"/>
        <v>23</v>
      </c>
      <c r="R59">
        <v>5</v>
      </c>
      <c r="S59">
        <v>18</v>
      </c>
      <c r="T59">
        <v>239</v>
      </c>
      <c r="U59">
        <v>3</v>
      </c>
      <c r="V59">
        <v>30</v>
      </c>
      <c r="W59">
        <f t="shared" si="2"/>
        <v>33</v>
      </c>
      <c r="Y59" t="s">
        <v>590</v>
      </c>
      <c r="Z59" t="s">
        <v>168</v>
      </c>
      <c r="AA59">
        <v>6</v>
      </c>
      <c r="AB59">
        <v>38</v>
      </c>
      <c r="AJ59" t="s">
        <v>591</v>
      </c>
      <c r="AK59">
        <v>9</v>
      </c>
      <c r="AL59">
        <v>33</v>
      </c>
      <c r="BP59">
        <v>294</v>
      </c>
      <c r="BQ59" t="s">
        <v>591</v>
      </c>
      <c r="BR59" t="s">
        <v>126</v>
      </c>
      <c r="BS59">
        <v>8</v>
      </c>
      <c r="BT59">
        <v>39</v>
      </c>
      <c r="BU59" s="165">
        <f t="shared" si="3"/>
        <v>2.7210884353741496E-2</v>
      </c>
      <c r="BV59" s="165">
        <f t="shared" si="4"/>
        <v>0.1326530612244898</v>
      </c>
      <c r="BX59">
        <v>295</v>
      </c>
      <c r="BY59" t="s">
        <v>175</v>
      </c>
      <c r="BZ59">
        <v>9</v>
      </c>
      <c r="CA59">
        <v>33</v>
      </c>
      <c r="CB59" t="s">
        <v>591</v>
      </c>
      <c r="CC59">
        <v>3.0508474576271188E-2</v>
      </c>
      <c r="CD59">
        <v>0.11186440677966102</v>
      </c>
    </row>
    <row r="60" spans="1:95" x14ac:dyDescent="0.2">
      <c r="A60" t="s">
        <v>124</v>
      </c>
      <c r="B60">
        <v>8</v>
      </c>
      <c r="C60">
        <v>3</v>
      </c>
      <c r="D60">
        <v>247</v>
      </c>
      <c r="E60">
        <v>3</v>
      </c>
      <c r="F60">
        <v>35</v>
      </c>
      <c r="G60">
        <f t="shared" si="14"/>
        <v>296</v>
      </c>
      <c r="H60" t="s">
        <v>564</v>
      </c>
      <c r="J60" s="3"/>
      <c r="K60" s="3"/>
      <c r="L60" s="3"/>
      <c r="M60" s="3"/>
      <c r="N60" s="3"/>
      <c r="P60" t="s">
        <v>124</v>
      </c>
      <c r="Q60">
        <f t="shared" si="1"/>
        <v>11</v>
      </c>
      <c r="R60">
        <v>8</v>
      </c>
      <c r="S60">
        <v>3</v>
      </c>
      <c r="T60">
        <v>247</v>
      </c>
      <c r="U60">
        <v>3</v>
      </c>
      <c r="V60">
        <v>35</v>
      </c>
      <c r="W60">
        <f t="shared" si="2"/>
        <v>38</v>
      </c>
      <c r="Y60" t="s">
        <v>590</v>
      </c>
      <c r="Z60" t="s">
        <v>169</v>
      </c>
      <c r="AA60">
        <v>11</v>
      </c>
      <c r="AB60">
        <v>35</v>
      </c>
      <c r="AJ60" t="s">
        <v>591</v>
      </c>
      <c r="AK60">
        <v>9</v>
      </c>
      <c r="AL60">
        <v>38</v>
      </c>
      <c r="BN60" s="170"/>
      <c r="BP60">
        <v>294</v>
      </c>
      <c r="BQ60" t="s">
        <v>591</v>
      </c>
      <c r="BR60" t="s">
        <v>127</v>
      </c>
      <c r="BS60">
        <v>11</v>
      </c>
      <c r="BT60">
        <v>37</v>
      </c>
      <c r="BU60" s="165">
        <f t="shared" si="3"/>
        <v>3.7414965986394558E-2</v>
      </c>
      <c r="BV60" s="165">
        <f t="shared" si="4"/>
        <v>0.12585034013605442</v>
      </c>
      <c r="BX60">
        <v>295</v>
      </c>
      <c r="BY60" t="s">
        <v>176</v>
      </c>
      <c r="BZ60">
        <v>9</v>
      </c>
      <c r="CA60">
        <v>38</v>
      </c>
      <c r="CB60" t="s">
        <v>591</v>
      </c>
      <c r="CC60">
        <v>3.0508474576271188E-2</v>
      </c>
      <c r="CD60">
        <v>0.12881355932203389</v>
      </c>
    </row>
    <row r="61" spans="1:95" x14ac:dyDescent="0.2">
      <c r="A61" t="s">
        <v>125</v>
      </c>
      <c r="B61">
        <v>5</v>
      </c>
      <c r="C61">
        <v>2</v>
      </c>
      <c r="D61">
        <v>231</v>
      </c>
      <c r="E61">
        <v>19</v>
      </c>
      <c r="F61">
        <v>38</v>
      </c>
      <c r="G61">
        <f t="shared" si="14"/>
        <v>295</v>
      </c>
      <c r="H61" t="s">
        <v>564</v>
      </c>
      <c r="J61" s="3"/>
      <c r="K61" s="3"/>
      <c r="L61" s="3"/>
      <c r="M61" s="3"/>
      <c r="N61" s="3"/>
      <c r="P61" t="s">
        <v>125</v>
      </c>
      <c r="Q61">
        <f t="shared" si="1"/>
        <v>7</v>
      </c>
      <c r="R61">
        <v>5</v>
      </c>
      <c r="S61">
        <v>2</v>
      </c>
      <c r="T61">
        <v>231</v>
      </c>
      <c r="U61">
        <v>19</v>
      </c>
      <c r="V61">
        <v>38</v>
      </c>
      <c r="W61">
        <f t="shared" si="2"/>
        <v>57</v>
      </c>
      <c r="Y61" t="s">
        <v>590</v>
      </c>
      <c r="Z61" t="s">
        <v>170</v>
      </c>
      <c r="AA61">
        <v>6</v>
      </c>
      <c r="AB61">
        <v>37</v>
      </c>
      <c r="AJ61" t="s">
        <v>591</v>
      </c>
      <c r="AK61">
        <v>10</v>
      </c>
      <c r="AL61">
        <v>42</v>
      </c>
      <c r="BI61" s="67"/>
      <c r="BJ61" s="67"/>
      <c r="BK61" s="67"/>
      <c r="BL61" s="67"/>
      <c r="BM61" s="67"/>
      <c r="BN61" s="171"/>
      <c r="BO61" s="67"/>
      <c r="BP61">
        <v>294</v>
      </c>
      <c r="BQ61" t="s">
        <v>591</v>
      </c>
      <c r="BR61" t="s">
        <v>128</v>
      </c>
      <c r="BS61">
        <v>8</v>
      </c>
      <c r="BT61">
        <v>36</v>
      </c>
      <c r="BU61" s="165">
        <f t="shared" si="3"/>
        <v>2.7210884353741496E-2</v>
      </c>
      <c r="BV61" s="165">
        <f t="shared" si="4"/>
        <v>0.12244897959183673</v>
      </c>
      <c r="BX61">
        <v>293</v>
      </c>
      <c r="BY61" t="s">
        <v>177</v>
      </c>
      <c r="BZ61">
        <v>10</v>
      </c>
      <c r="CA61">
        <v>42</v>
      </c>
      <c r="CB61" t="s">
        <v>591</v>
      </c>
      <c r="CC61">
        <v>3.4129692832764506E-2</v>
      </c>
      <c r="CD61">
        <v>0.14334470989761092</v>
      </c>
      <c r="CG61" s="74"/>
      <c r="CH61" s="74"/>
    </row>
    <row r="62" spans="1:95" x14ac:dyDescent="0.2">
      <c r="Q62">
        <f t="shared" si="1"/>
        <v>0</v>
      </c>
      <c r="Y62" t="s">
        <v>590</v>
      </c>
      <c r="Z62" t="s">
        <v>171</v>
      </c>
      <c r="AA62">
        <v>6</v>
      </c>
      <c r="AB62">
        <v>36</v>
      </c>
      <c r="AJ62" t="s">
        <v>591</v>
      </c>
      <c r="AK62">
        <v>7</v>
      </c>
      <c r="AL62">
        <v>37</v>
      </c>
      <c r="BP62">
        <v>293</v>
      </c>
      <c r="BQ62" t="s">
        <v>591</v>
      </c>
      <c r="BR62" t="s">
        <v>129</v>
      </c>
      <c r="BS62">
        <v>6</v>
      </c>
      <c r="BT62">
        <v>37</v>
      </c>
      <c r="BU62" s="165">
        <f t="shared" si="3"/>
        <v>2.0477815699658702E-2</v>
      </c>
      <c r="BV62" s="165">
        <f t="shared" si="4"/>
        <v>0.12627986348122866</v>
      </c>
      <c r="BX62">
        <v>291</v>
      </c>
      <c r="BY62" t="s">
        <v>178</v>
      </c>
      <c r="BZ62">
        <v>7</v>
      </c>
      <c r="CA62">
        <v>37</v>
      </c>
      <c r="CB62" t="s">
        <v>591</v>
      </c>
      <c r="CC62">
        <v>2.4054982817869417E-2</v>
      </c>
      <c r="CD62">
        <v>0.12714776632302405</v>
      </c>
    </row>
    <row r="63" spans="1:95" x14ac:dyDescent="0.2">
      <c r="A63" t="s">
        <v>167</v>
      </c>
      <c r="B63">
        <v>6</v>
      </c>
      <c r="C63">
        <v>2</v>
      </c>
      <c r="D63">
        <v>234</v>
      </c>
      <c r="E63">
        <v>7</v>
      </c>
      <c r="F63">
        <v>31</v>
      </c>
      <c r="G63">
        <f t="shared" ref="G63:G68" si="15">SUM(B63:F63)</f>
        <v>280</v>
      </c>
      <c r="H63" t="s">
        <v>565</v>
      </c>
      <c r="J63" s="3"/>
      <c r="K63" s="3"/>
      <c r="L63" s="3"/>
      <c r="M63" s="3"/>
      <c r="N63" s="3"/>
      <c r="P63" t="s">
        <v>167</v>
      </c>
      <c r="Q63">
        <f t="shared" si="1"/>
        <v>8</v>
      </c>
      <c r="R63">
        <v>6</v>
      </c>
      <c r="S63">
        <v>2</v>
      </c>
      <c r="T63">
        <v>234</v>
      </c>
      <c r="U63">
        <v>7</v>
      </c>
      <c r="V63">
        <v>31</v>
      </c>
      <c r="W63">
        <f t="shared" si="2"/>
        <v>38</v>
      </c>
      <c r="Y63" t="s">
        <v>590</v>
      </c>
      <c r="Z63" t="s">
        <v>172</v>
      </c>
      <c r="AA63">
        <v>7</v>
      </c>
      <c r="AB63">
        <v>40</v>
      </c>
      <c r="AJ63" t="s">
        <v>801</v>
      </c>
      <c r="AK63">
        <v>9</v>
      </c>
      <c r="AL63">
        <v>36</v>
      </c>
      <c r="BG63" s="67"/>
      <c r="BP63">
        <v>294</v>
      </c>
      <c r="BQ63" t="s">
        <v>591</v>
      </c>
      <c r="BR63" t="s">
        <v>130</v>
      </c>
      <c r="BS63">
        <v>7</v>
      </c>
      <c r="BT63">
        <v>35</v>
      </c>
      <c r="BU63" s="165">
        <f t="shared" si="3"/>
        <v>2.3809523809523808E-2</v>
      </c>
      <c r="BV63" s="165">
        <f t="shared" si="4"/>
        <v>0.11904761904761904</v>
      </c>
      <c r="BX63">
        <v>293</v>
      </c>
      <c r="BY63" t="s">
        <v>95</v>
      </c>
      <c r="BZ63">
        <v>9</v>
      </c>
      <c r="CA63">
        <v>36</v>
      </c>
      <c r="CB63" t="s">
        <v>801</v>
      </c>
      <c r="CC63">
        <v>3.0716723549488054E-2</v>
      </c>
      <c r="CD63">
        <v>0.12286689419795221</v>
      </c>
    </row>
    <row r="64" spans="1:95" x14ac:dyDescent="0.2">
      <c r="A64" t="s">
        <v>168</v>
      </c>
      <c r="B64">
        <v>5</v>
      </c>
      <c r="C64">
        <v>1</v>
      </c>
      <c r="D64">
        <v>252</v>
      </c>
      <c r="E64">
        <v>8</v>
      </c>
      <c r="F64">
        <v>30</v>
      </c>
      <c r="G64">
        <f t="shared" si="15"/>
        <v>296</v>
      </c>
      <c r="H64" t="s">
        <v>565</v>
      </c>
      <c r="J64" s="3"/>
      <c r="K64" s="3"/>
      <c r="L64" s="3"/>
      <c r="M64" s="3"/>
      <c r="N64" s="3"/>
      <c r="P64" t="s">
        <v>168</v>
      </c>
      <c r="Q64">
        <f t="shared" si="1"/>
        <v>6</v>
      </c>
      <c r="R64">
        <v>5</v>
      </c>
      <c r="S64">
        <v>1</v>
      </c>
      <c r="T64">
        <v>252</v>
      </c>
      <c r="U64">
        <v>8</v>
      </c>
      <c r="V64">
        <v>30</v>
      </c>
      <c r="W64">
        <f t="shared" si="2"/>
        <v>38</v>
      </c>
      <c r="Y64" t="s">
        <v>590</v>
      </c>
      <c r="Z64" s="122" t="s">
        <v>198</v>
      </c>
      <c r="AA64" s="3">
        <f>AVERAGE(AA52:AA63)</f>
        <v>9.5</v>
      </c>
      <c r="AB64" s="3">
        <f>AVERAGE(AB52:AB63)</f>
        <v>37.916666666666664</v>
      </c>
      <c r="AJ64" t="s">
        <v>801</v>
      </c>
      <c r="AK64">
        <v>10</v>
      </c>
      <c r="AL64">
        <v>35</v>
      </c>
      <c r="BP64">
        <v>295</v>
      </c>
      <c r="BQ64" t="s">
        <v>591</v>
      </c>
      <c r="BR64" t="s">
        <v>173</v>
      </c>
      <c r="BS64">
        <v>11</v>
      </c>
      <c r="BT64">
        <v>34</v>
      </c>
      <c r="BU64" s="165">
        <f t="shared" si="3"/>
        <v>3.7288135593220341E-2</v>
      </c>
      <c r="BV64" s="165">
        <f t="shared" si="4"/>
        <v>0.11525423728813559</v>
      </c>
      <c r="BX64">
        <v>294</v>
      </c>
      <c r="BY64" t="s">
        <v>131</v>
      </c>
      <c r="BZ64">
        <v>10</v>
      </c>
      <c r="CA64">
        <v>35</v>
      </c>
      <c r="CB64" t="s">
        <v>801</v>
      </c>
      <c r="CC64">
        <v>3.4013605442176874E-2</v>
      </c>
      <c r="CD64">
        <v>0.11904761904761904</v>
      </c>
    </row>
    <row r="65" spans="1:86" x14ac:dyDescent="0.2">
      <c r="A65" t="s">
        <v>169</v>
      </c>
      <c r="B65">
        <v>5</v>
      </c>
      <c r="C65">
        <v>6</v>
      </c>
      <c r="D65">
        <v>244</v>
      </c>
      <c r="E65">
        <v>4</v>
      </c>
      <c r="F65">
        <v>31</v>
      </c>
      <c r="G65">
        <f t="shared" si="15"/>
        <v>290</v>
      </c>
      <c r="H65" t="s">
        <v>565</v>
      </c>
      <c r="J65" s="3"/>
      <c r="K65" s="3"/>
      <c r="L65" s="3"/>
      <c r="M65" s="3"/>
      <c r="N65" s="3"/>
      <c r="P65" t="s">
        <v>169</v>
      </c>
      <c r="Q65">
        <f t="shared" si="1"/>
        <v>11</v>
      </c>
      <c r="R65">
        <v>5</v>
      </c>
      <c r="S65">
        <v>6</v>
      </c>
      <c r="T65">
        <v>244</v>
      </c>
      <c r="U65">
        <v>4</v>
      </c>
      <c r="V65">
        <v>31</v>
      </c>
      <c r="W65">
        <f t="shared" si="2"/>
        <v>35</v>
      </c>
      <c r="Z65" t="s">
        <v>597</v>
      </c>
      <c r="AJ65" t="s">
        <v>801</v>
      </c>
      <c r="AK65">
        <v>10</v>
      </c>
      <c r="AL65">
        <v>28</v>
      </c>
      <c r="BP65">
        <v>292</v>
      </c>
      <c r="BQ65" t="s">
        <v>591</v>
      </c>
      <c r="BR65" t="s">
        <v>174</v>
      </c>
      <c r="BS65">
        <v>16</v>
      </c>
      <c r="BT65">
        <v>36</v>
      </c>
      <c r="BU65" s="165">
        <f t="shared" si="3"/>
        <v>5.4794520547945202E-2</v>
      </c>
      <c r="BV65" s="165">
        <f t="shared" si="4"/>
        <v>0.12328767123287671</v>
      </c>
      <c r="BX65">
        <v>295</v>
      </c>
      <c r="BY65" t="s">
        <v>132</v>
      </c>
      <c r="BZ65">
        <v>10</v>
      </c>
      <c r="CA65">
        <v>28</v>
      </c>
      <c r="CB65" t="s">
        <v>801</v>
      </c>
      <c r="CC65">
        <v>3.3898305084745763E-2</v>
      </c>
      <c r="CD65">
        <v>9.4915254237288138E-2</v>
      </c>
    </row>
    <row r="66" spans="1:86" x14ac:dyDescent="0.2">
      <c r="A66" t="s">
        <v>170</v>
      </c>
      <c r="B66">
        <v>5</v>
      </c>
      <c r="C66">
        <v>1</v>
      </c>
      <c r="D66">
        <v>252</v>
      </c>
      <c r="E66">
        <v>7</v>
      </c>
      <c r="F66">
        <v>30</v>
      </c>
      <c r="G66">
        <f t="shared" si="15"/>
        <v>295</v>
      </c>
      <c r="H66" t="s">
        <v>565</v>
      </c>
      <c r="J66" s="3"/>
      <c r="K66" s="3"/>
      <c r="L66" s="3"/>
      <c r="M66" s="3"/>
      <c r="N66" s="3"/>
      <c r="P66" t="s">
        <v>170</v>
      </c>
      <c r="Q66">
        <f t="shared" si="1"/>
        <v>6</v>
      </c>
      <c r="R66">
        <v>5</v>
      </c>
      <c r="S66">
        <v>1</v>
      </c>
      <c r="T66">
        <v>252</v>
      </c>
      <c r="U66">
        <v>7</v>
      </c>
      <c r="V66">
        <v>30</v>
      </c>
      <c r="W66">
        <f t="shared" si="2"/>
        <v>37</v>
      </c>
      <c r="Y66" t="s">
        <v>591</v>
      </c>
      <c r="Z66" t="s">
        <v>94</v>
      </c>
      <c r="AA66">
        <v>8</v>
      </c>
      <c r="AB66">
        <v>37</v>
      </c>
      <c r="AJ66" t="s">
        <v>801</v>
      </c>
      <c r="AK66">
        <v>7</v>
      </c>
      <c r="AL66">
        <v>38</v>
      </c>
      <c r="BP66">
        <v>295</v>
      </c>
      <c r="BQ66" t="s">
        <v>591</v>
      </c>
      <c r="BR66" t="s">
        <v>175</v>
      </c>
      <c r="BS66">
        <v>9</v>
      </c>
      <c r="BT66">
        <v>33</v>
      </c>
      <c r="BU66" s="165">
        <f t="shared" si="3"/>
        <v>3.0508474576271188E-2</v>
      </c>
      <c r="BV66" s="165">
        <f t="shared" si="4"/>
        <v>0.11186440677966102</v>
      </c>
      <c r="BX66">
        <v>295</v>
      </c>
      <c r="BY66" t="s">
        <v>133</v>
      </c>
      <c r="BZ66">
        <v>7</v>
      </c>
      <c r="CA66">
        <v>38</v>
      </c>
      <c r="CB66" t="s">
        <v>801</v>
      </c>
      <c r="CC66">
        <v>2.3728813559322035E-2</v>
      </c>
      <c r="CD66">
        <v>0.12881355932203389</v>
      </c>
    </row>
    <row r="67" spans="1:86" x14ac:dyDescent="0.2">
      <c r="A67" t="s">
        <v>171</v>
      </c>
      <c r="B67">
        <v>5</v>
      </c>
      <c r="C67">
        <v>1</v>
      </c>
      <c r="D67">
        <v>255</v>
      </c>
      <c r="E67">
        <v>6</v>
      </c>
      <c r="F67">
        <v>30</v>
      </c>
      <c r="G67">
        <f t="shared" si="15"/>
        <v>297</v>
      </c>
      <c r="H67" t="s">
        <v>565</v>
      </c>
      <c r="J67" s="3"/>
      <c r="K67" s="3"/>
      <c r="L67" s="3"/>
      <c r="M67" s="3"/>
      <c r="N67" s="3"/>
      <c r="P67" t="s">
        <v>171</v>
      </c>
      <c r="Q67">
        <f t="shared" si="1"/>
        <v>6</v>
      </c>
      <c r="R67">
        <v>5</v>
      </c>
      <c r="S67">
        <v>1</v>
      </c>
      <c r="T67">
        <v>255</v>
      </c>
      <c r="U67">
        <v>6</v>
      </c>
      <c r="V67">
        <v>30</v>
      </c>
      <c r="W67">
        <f t="shared" si="2"/>
        <v>36</v>
      </c>
      <c r="Y67" t="s">
        <v>591</v>
      </c>
      <c r="Z67" t="s">
        <v>126</v>
      </c>
      <c r="AA67">
        <v>8</v>
      </c>
      <c r="AB67">
        <v>39</v>
      </c>
      <c r="AJ67" t="s">
        <v>801</v>
      </c>
      <c r="AK67">
        <v>11</v>
      </c>
      <c r="AL67">
        <v>56</v>
      </c>
      <c r="BP67">
        <v>295</v>
      </c>
      <c r="BQ67" t="s">
        <v>591</v>
      </c>
      <c r="BR67" t="s">
        <v>176</v>
      </c>
      <c r="BS67">
        <v>9</v>
      </c>
      <c r="BT67">
        <v>38</v>
      </c>
      <c r="BU67" s="165">
        <f t="shared" si="3"/>
        <v>3.0508474576271188E-2</v>
      </c>
      <c r="BV67" s="165">
        <f t="shared" si="4"/>
        <v>0.12881355932203389</v>
      </c>
      <c r="BX67">
        <v>295</v>
      </c>
      <c r="BY67" t="s">
        <v>134</v>
      </c>
      <c r="BZ67">
        <v>11</v>
      </c>
      <c r="CA67">
        <v>56</v>
      </c>
      <c r="CB67" t="s">
        <v>801</v>
      </c>
      <c r="CC67">
        <v>3.7288135593220341E-2</v>
      </c>
      <c r="CD67">
        <v>0.18983050847457628</v>
      </c>
    </row>
    <row r="68" spans="1:86" x14ac:dyDescent="0.2">
      <c r="A68" t="s">
        <v>172</v>
      </c>
      <c r="B68">
        <v>5</v>
      </c>
      <c r="C68">
        <v>2</v>
      </c>
      <c r="D68">
        <v>246</v>
      </c>
      <c r="E68">
        <v>3</v>
      </c>
      <c r="F68">
        <v>37</v>
      </c>
      <c r="G68">
        <f t="shared" si="15"/>
        <v>293</v>
      </c>
      <c r="H68" t="s">
        <v>565</v>
      </c>
      <c r="J68" s="3"/>
      <c r="K68" s="3"/>
      <c r="L68" s="3"/>
      <c r="M68" s="3"/>
      <c r="N68" s="3"/>
      <c r="P68" t="s">
        <v>172</v>
      </c>
      <c r="Q68">
        <f t="shared" ref="Q68:Q131" si="16">SUM(R68:S68)</f>
        <v>7</v>
      </c>
      <c r="R68">
        <v>5</v>
      </c>
      <c r="S68">
        <v>2</v>
      </c>
      <c r="T68">
        <v>246</v>
      </c>
      <c r="U68">
        <v>3</v>
      </c>
      <c r="V68">
        <v>37</v>
      </c>
      <c r="W68">
        <f t="shared" ref="W68:W131" si="17">SUM(U68:V68)</f>
        <v>40</v>
      </c>
      <c r="Y68" t="s">
        <v>591</v>
      </c>
      <c r="Z68" t="s">
        <v>127</v>
      </c>
      <c r="AA68">
        <v>11</v>
      </c>
      <c r="AB68">
        <v>37</v>
      </c>
      <c r="AJ68" t="s">
        <v>801</v>
      </c>
      <c r="AK68">
        <v>9</v>
      </c>
      <c r="AL68">
        <v>35</v>
      </c>
      <c r="BP68">
        <v>293</v>
      </c>
      <c r="BQ68" t="s">
        <v>591</v>
      </c>
      <c r="BR68" t="s">
        <v>177</v>
      </c>
      <c r="BS68">
        <v>10</v>
      </c>
      <c r="BT68">
        <v>42</v>
      </c>
      <c r="BU68" s="165">
        <f t="shared" ref="BU68:BU112" si="18">BS68/BP68</f>
        <v>3.4129692832764506E-2</v>
      </c>
      <c r="BV68" s="165">
        <f t="shared" ref="BV68:BV112" si="19">BT68/BP68</f>
        <v>0.14334470989761092</v>
      </c>
      <c r="BX68">
        <v>296</v>
      </c>
      <c r="BY68" t="s">
        <v>135</v>
      </c>
      <c r="BZ68">
        <v>9</v>
      </c>
      <c r="CA68">
        <v>35</v>
      </c>
      <c r="CB68" t="s">
        <v>801</v>
      </c>
      <c r="CC68">
        <v>3.0405405405405407E-2</v>
      </c>
      <c r="CD68">
        <v>0.11824324324324324</v>
      </c>
    </row>
    <row r="69" spans="1:86" x14ac:dyDescent="0.2">
      <c r="A69" s="1" t="s">
        <v>566</v>
      </c>
      <c r="B69" s="1">
        <f t="shared" ref="B69:G69" si="20">SUM(B56:B68)</f>
        <v>65</v>
      </c>
      <c r="C69" s="1">
        <f t="shared" si="20"/>
        <v>49</v>
      </c>
      <c r="D69" s="1">
        <f t="shared" si="20"/>
        <v>2954</v>
      </c>
      <c r="E69" s="1">
        <f t="shared" si="20"/>
        <v>71</v>
      </c>
      <c r="F69" s="1">
        <f t="shared" si="20"/>
        <v>384</v>
      </c>
      <c r="G69" s="1">
        <f t="shared" si="20"/>
        <v>3523</v>
      </c>
      <c r="H69" s="1" t="s">
        <v>590</v>
      </c>
      <c r="P69" s="1" t="s">
        <v>566</v>
      </c>
      <c r="Q69">
        <f t="shared" si="16"/>
        <v>114</v>
      </c>
      <c r="R69">
        <v>65</v>
      </c>
      <c r="S69">
        <v>49</v>
      </c>
      <c r="T69">
        <v>2954</v>
      </c>
      <c r="U69">
        <v>71</v>
      </c>
      <c r="V69">
        <v>384</v>
      </c>
      <c r="W69">
        <f t="shared" si="17"/>
        <v>455</v>
      </c>
      <c r="Y69" t="s">
        <v>591</v>
      </c>
      <c r="Z69" t="s">
        <v>128</v>
      </c>
      <c r="AA69">
        <v>8</v>
      </c>
      <c r="AB69">
        <v>36</v>
      </c>
      <c r="AJ69" t="s">
        <v>801</v>
      </c>
      <c r="AK69">
        <v>9</v>
      </c>
      <c r="AL69">
        <v>37</v>
      </c>
      <c r="BP69">
        <v>291</v>
      </c>
      <c r="BQ69" t="s">
        <v>591</v>
      </c>
      <c r="BR69" t="s">
        <v>178</v>
      </c>
      <c r="BS69">
        <v>7</v>
      </c>
      <c r="BT69">
        <v>37</v>
      </c>
      <c r="BU69" s="165">
        <f t="shared" si="18"/>
        <v>2.4054982817869417E-2</v>
      </c>
      <c r="BV69" s="165">
        <f t="shared" si="19"/>
        <v>0.12714776632302405</v>
      </c>
      <c r="BX69">
        <v>296</v>
      </c>
      <c r="BY69" t="s">
        <v>136</v>
      </c>
      <c r="BZ69">
        <v>9</v>
      </c>
      <c r="CA69">
        <v>37</v>
      </c>
      <c r="CB69" t="s">
        <v>801</v>
      </c>
      <c r="CC69">
        <v>3.0405405405405407E-2</v>
      </c>
      <c r="CD69">
        <v>0.125</v>
      </c>
    </row>
    <row r="70" spans="1:86" x14ac:dyDescent="0.2">
      <c r="A70" s="1"/>
      <c r="B70" s="15">
        <f>B69/G69</f>
        <v>1.8450184501845018E-2</v>
      </c>
      <c r="C70" s="15">
        <f>C69/G69</f>
        <v>1.3908600624467783E-2</v>
      </c>
      <c r="D70" s="15">
        <f>D69/G69</f>
        <v>0.8384899233607721</v>
      </c>
      <c r="E70" s="15">
        <f>E69/G69</f>
        <v>2.0153278455861481E-2</v>
      </c>
      <c r="F70" s="15">
        <f>F69/G69</f>
        <v>0.10899801305705364</v>
      </c>
      <c r="G70" s="1"/>
      <c r="H70" s="1"/>
      <c r="P70" s="1"/>
      <c r="Y70" t="s">
        <v>591</v>
      </c>
      <c r="Z70" t="s">
        <v>129</v>
      </c>
      <c r="AA70">
        <v>6</v>
      </c>
      <c r="AB70">
        <v>37</v>
      </c>
      <c r="AJ70" t="s">
        <v>801</v>
      </c>
      <c r="AK70">
        <v>8</v>
      </c>
      <c r="AL70">
        <v>36</v>
      </c>
      <c r="BP70">
        <v>293</v>
      </c>
      <c r="BQ70" t="s">
        <v>801</v>
      </c>
      <c r="BR70" t="s">
        <v>95</v>
      </c>
      <c r="BS70">
        <v>9</v>
      </c>
      <c r="BT70">
        <v>36</v>
      </c>
      <c r="BU70" s="165">
        <f t="shared" si="18"/>
        <v>3.0716723549488054E-2</v>
      </c>
      <c r="BV70" s="165">
        <f t="shared" si="19"/>
        <v>0.12286689419795221</v>
      </c>
      <c r="BX70">
        <v>295</v>
      </c>
      <c r="BY70" t="s">
        <v>179</v>
      </c>
      <c r="BZ70">
        <v>8</v>
      </c>
      <c r="CA70">
        <v>36</v>
      </c>
      <c r="CB70" t="s">
        <v>801</v>
      </c>
      <c r="CC70">
        <v>2.7118644067796609E-2</v>
      </c>
      <c r="CD70">
        <v>0.12203389830508475</v>
      </c>
    </row>
    <row r="71" spans="1:86" x14ac:dyDescent="0.2">
      <c r="A71" t="s">
        <v>94</v>
      </c>
      <c r="B71">
        <v>5</v>
      </c>
      <c r="C71">
        <v>3</v>
      </c>
      <c r="D71">
        <v>250</v>
      </c>
      <c r="E71">
        <v>3</v>
      </c>
      <c r="F71">
        <v>34</v>
      </c>
      <c r="G71">
        <f>SUM(B71:F71)</f>
        <v>295</v>
      </c>
      <c r="H71" t="s">
        <v>563</v>
      </c>
      <c r="I71" t="s">
        <v>597</v>
      </c>
      <c r="J71" s="3"/>
      <c r="K71" s="3"/>
      <c r="L71" s="3"/>
      <c r="M71" s="3"/>
      <c r="N71" s="3"/>
      <c r="P71" t="s">
        <v>94</v>
      </c>
      <c r="Q71">
        <f t="shared" si="16"/>
        <v>8</v>
      </c>
      <c r="R71">
        <v>5</v>
      </c>
      <c r="S71">
        <v>3</v>
      </c>
      <c r="T71">
        <v>250</v>
      </c>
      <c r="U71">
        <v>3</v>
      </c>
      <c r="V71">
        <v>34</v>
      </c>
      <c r="W71">
        <f t="shared" si="17"/>
        <v>37</v>
      </c>
      <c r="Y71" t="s">
        <v>591</v>
      </c>
      <c r="Z71" t="s">
        <v>130</v>
      </c>
      <c r="AA71">
        <v>7</v>
      </c>
      <c r="AB71">
        <v>35</v>
      </c>
      <c r="AJ71" t="s">
        <v>801</v>
      </c>
      <c r="AK71">
        <v>15</v>
      </c>
      <c r="AL71">
        <v>33</v>
      </c>
      <c r="BP71">
        <v>294</v>
      </c>
      <c r="BQ71" t="s">
        <v>801</v>
      </c>
      <c r="BR71" t="s">
        <v>131</v>
      </c>
      <c r="BS71">
        <v>10</v>
      </c>
      <c r="BT71">
        <v>35</v>
      </c>
      <c r="BU71" s="165">
        <f t="shared" si="18"/>
        <v>3.4013605442176874E-2</v>
      </c>
      <c r="BV71" s="165">
        <f t="shared" si="19"/>
        <v>0.11904761904761904</v>
      </c>
      <c r="BX71">
        <v>295</v>
      </c>
      <c r="BY71" t="s">
        <v>180</v>
      </c>
      <c r="BZ71">
        <v>15</v>
      </c>
      <c r="CA71">
        <v>33</v>
      </c>
      <c r="CB71" t="s">
        <v>801</v>
      </c>
      <c r="CC71">
        <v>5.0847457627118647E-2</v>
      </c>
      <c r="CD71">
        <v>0.11186440677966102</v>
      </c>
    </row>
    <row r="72" spans="1:86" x14ac:dyDescent="0.2">
      <c r="I72" t="s">
        <v>198</v>
      </c>
      <c r="J72" s="3">
        <f>AVERAGE(B71:B84)</f>
        <v>5.083333333333333</v>
      </c>
      <c r="K72" s="3">
        <f>AVERAGE(C71:C84)</f>
        <v>4.083333333333333</v>
      </c>
      <c r="L72" s="3">
        <f>AVERAGE(D71:D84)</f>
        <v>247.83333333333334</v>
      </c>
      <c r="M72" s="3">
        <f>AVERAGE(E71:E84)</f>
        <v>6.166666666666667</v>
      </c>
      <c r="N72" s="3">
        <f>AVERAGE(F71:F84)</f>
        <v>30.583333333333332</v>
      </c>
      <c r="Q72">
        <f t="shared" si="16"/>
        <v>0</v>
      </c>
      <c r="Y72" t="s">
        <v>591</v>
      </c>
      <c r="Z72" t="s">
        <v>173</v>
      </c>
      <c r="AA72">
        <v>11</v>
      </c>
      <c r="AB72">
        <v>34</v>
      </c>
      <c r="AJ72" t="s">
        <v>801</v>
      </c>
      <c r="AK72">
        <v>6</v>
      </c>
      <c r="AL72">
        <v>38</v>
      </c>
      <c r="BB72" s="67"/>
      <c r="BC72" s="67"/>
      <c r="BD72" s="67"/>
      <c r="BE72" s="67"/>
      <c r="BF72" s="67"/>
      <c r="BP72">
        <v>295</v>
      </c>
      <c r="BQ72" t="s">
        <v>801</v>
      </c>
      <c r="BR72" t="s">
        <v>132</v>
      </c>
      <c r="BS72">
        <v>10</v>
      </c>
      <c r="BT72">
        <v>28</v>
      </c>
      <c r="BU72" s="165">
        <f t="shared" si="18"/>
        <v>3.3898305084745763E-2</v>
      </c>
      <c r="BV72" s="165">
        <f t="shared" si="19"/>
        <v>9.4915254237288138E-2</v>
      </c>
      <c r="BX72">
        <v>295</v>
      </c>
      <c r="BY72" t="s">
        <v>182</v>
      </c>
      <c r="BZ72">
        <v>6</v>
      </c>
      <c r="CA72">
        <v>38</v>
      </c>
      <c r="CB72" t="s">
        <v>801</v>
      </c>
      <c r="CC72">
        <v>2.0338983050847456E-2</v>
      </c>
      <c r="CD72">
        <v>0.12881355932203389</v>
      </c>
    </row>
    <row r="73" spans="1:86" x14ac:dyDescent="0.2">
      <c r="A73" t="s">
        <v>126</v>
      </c>
      <c r="B73">
        <v>6</v>
      </c>
      <c r="C73">
        <v>2</v>
      </c>
      <c r="D73">
        <v>247</v>
      </c>
      <c r="E73">
        <v>7</v>
      </c>
      <c r="F73">
        <v>32</v>
      </c>
      <c r="G73">
        <f>SUM(B73:F73)</f>
        <v>294</v>
      </c>
      <c r="H73" t="s">
        <v>564</v>
      </c>
      <c r="I73" t="s">
        <v>199</v>
      </c>
      <c r="J73" s="3">
        <f>STDEV(B71:B84)</f>
        <v>0.66855792342152276</v>
      </c>
      <c r="K73" s="3">
        <f>STDEV(C71:C84)</f>
        <v>2.9063670960444234</v>
      </c>
      <c r="L73" s="3">
        <f>STDEV(D71:D84)</f>
        <v>3.9962103260085007</v>
      </c>
      <c r="M73" s="3">
        <f>STDEV(E71:E84)</f>
        <v>2.8550858396053793</v>
      </c>
      <c r="N73" s="3">
        <f>STDEV(F71:F84)</f>
        <v>1.928651593652148</v>
      </c>
      <c r="P73" t="s">
        <v>126</v>
      </c>
      <c r="Q73">
        <f t="shared" si="16"/>
        <v>8</v>
      </c>
      <c r="R73">
        <v>6</v>
      </c>
      <c r="S73">
        <v>2</v>
      </c>
      <c r="T73">
        <v>247</v>
      </c>
      <c r="U73">
        <v>7</v>
      </c>
      <c r="V73">
        <v>32</v>
      </c>
      <c r="W73">
        <f t="shared" si="17"/>
        <v>39</v>
      </c>
      <c r="Y73" t="s">
        <v>591</v>
      </c>
      <c r="Z73" t="s">
        <v>174</v>
      </c>
      <c r="AA73">
        <v>16</v>
      </c>
      <c r="AB73">
        <v>36</v>
      </c>
      <c r="AJ73" t="s">
        <v>801</v>
      </c>
      <c r="AK73">
        <v>18</v>
      </c>
      <c r="AL73">
        <v>40</v>
      </c>
      <c r="BP73">
        <v>295</v>
      </c>
      <c r="BQ73" t="s">
        <v>801</v>
      </c>
      <c r="BR73" t="s">
        <v>133</v>
      </c>
      <c r="BS73">
        <v>7</v>
      </c>
      <c r="BT73">
        <v>38</v>
      </c>
      <c r="BU73" s="165">
        <f t="shared" si="18"/>
        <v>2.3728813559322035E-2</v>
      </c>
      <c r="BV73" s="165">
        <f t="shared" si="19"/>
        <v>0.12881355932203389</v>
      </c>
      <c r="BX73">
        <v>294</v>
      </c>
      <c r="BY73" t="s">
        <v>183</v>
      </c>
      <c r="BZ73">
        <v>18</v>
      </c>
      <c r="CA73">
        <v>40</v>
      </c>
      <c r="CB73" t="s">
        <v>801</v>
      </c>
      <c r="CC73">
        <v>6.1224489795918366E-2</v>
      </c>
      <c r="CD73">
        <v>0.1360544217687075</v>
      </c>
      <c r="CG73" s="74"/>
      <c r="CH73" s="74"/>
    </row>
    <row r="74" spans="1:86" x14ac:dyDescent="0.2">
      <c r="A74" t="s">
        <v>127</v>
      </c>
      <c r="B74">
        <v>5</v>
      </c>
      <c r="C74">
        <v>6</v>
      </c>
      <c r="D74">
        <v>246</v>
      </c>
      <c r="E74">
        <v>6</v>
      </c>
      <c r="F74">
        <v>31</v>
      </c>
      <c r="G74">
        <f>SUM(B74:F74)</f>
        <v>294</v>
      </c>
      <c r="H74" t="s">
        <v>564</v>
      </c>
      <c r="I74" t="s">
        <v>203</v>
      </c>
      <c r="J74" s="3"/>
      <c r="K74" s="3"/>
      <c r="L74" s="3"/>
      <c r="M74" s="3"/>
      <c r="N74" s="3"/>
      <c r="P74" t="s">
        <v>127</v>
      </c>
      <c r="Q74">
        <f t="shared" si="16"/>
        <v>11</v>
      </c>
      <c r="R74">
        <v>5</v>
      </c>
      <c r="S74">
        <v>6</v>
      </c>
      <c r="T74">
        <v>246</v>
      </c>
      <c r="U74">
        <v>6</v>
      </c>
      <c r="V74">
        <v>31</v>
      </c>
      <c r="W74">
        <f t="shared" si="17"/>
        <v>37</v>
      </c>
      <c r="Y74" t="s">
        <v>591</v>
      </c>
      <c r="Z74" t="s">
        <v>175</v>
      </c>
      <c r="AA74">
        <v>9</v>
      </c>
      <c r="AB74">
        <v>33</v>
      </c>
      <c r="AJ74" t="s">
        <v>801</v>
      </c>
      <c r="AK74">
        <v>11</v>
      </c>
      <c r="AL74">
        <v>35</v>
      </c>
      <c r="BP74">
        <v>295</v>
      </c>
      <c r="BQ74" t="s">
        <v>801</v>
      </c>
      <c r="BR74" t="s">
        <v>134</v>
      </c>
      <c r="BS74">
        <v>11</v>
      </c>
      <c r="BT74">
        <v>56</v>
      </c>
      <c r="BU74" s="165">
        <f t="shared" si="18"/>
        <v>3.7288135593220341E-2</v>
      </c>
      <c r="BV74" s="165">
        <f t="shared" si="19"/>
        <v>0.18983050847457628</v>
      </c>
      <c r="BX74">
        <v>295</v>
      </c>
      <c r="BY74" t="s">
        <v>184</v>
      </c>
      <c r="BZ74">
        <v>11</v>
      </c>
      <c r="CA74">
        <v>35</v>
      </c>
      <c r="CB74" t="s">
        <v>801</v>
      </c>
      <c r="CC74">
        <v>3.7288135593220341E-2</v>
      </c>
      <c r="CD74">
        <v>0.11864406779661017</v>
      </c>
    </row>
    <row r="75" spans="1:86" x14ac:dyDescent="0.2">
      <c r="A75" t="s">
        <v>128</v>
      </c>
      <c r="B75">
        <v>5</v>
      </c>
      <c r="C75">
        <v>3</v>
      </c>
      <c r="D75">
        <v>250</v>
      </c>
      <c r="E75">
        <v>7</v>
      </c>
      <c r="F75">
        <v>29</v>
      </c>
      <c r="G75">
        <f>SUM(B75:F75)</f>
        <v>294</v>
      </c>
      <c r="H75" t="s">
        <v>564</v>
      </c>
      <c r="J75" s="3"/>
      <c r="K75" s="3"/>
      <c r="L75" s="3"/>
      <c r="M75" s="3"/>
      <c r="N75" s="3"/>
      <c r="P75" t="s">
        <v>128</v>
      </c>
      <c r="Q75">
        <f t="shared" si="16"/>
        <v>8</v>
      </c>
      <c r="R75">
        <v>5</v>
      </c>
      <c r="S75">
        <v>3</v>
      </c>
      <c r="T75">
        <v>250</v>
      </c>
      <c r="U75">
        <v>7</v>
      </c>
      <c r="V75">
        <v>29</v>
      </c>
      <c r="W75">
        <f t="shared" si="17"/>
        <v>36</v>
      </c>
      <c r="Y75" t="s">
        <v>591</v>
      </c>
      <c r="Z75" t="s">
        <v>176</v>
      </c>
      <c r="AA75">
        <v>9</v>
      </c>
      <c r="AB75">
        <v>38</v>
      </c>
      <c r="AJ75" t="s">
        <v>592</v>
      </c>
      <c r="AK75">
        <v>12</v>
      </c>
      <c r="AL75">
        <v>35</v>
      </c>
      <c r="BP75">
        <v>296</v>
      </c>
      <c r="BQ75" t="s">
        <v>801</v>
      </c>
      <c r="BR75" t="s">
        <v>135</v>
      </c>
      <c r="BS75">
        <v>9</v>
      </c>
      <c r="BT75">
        <v>35</v>
      </c>
      <c r="BU75" s="165">
        <f t="shared" si="18"/>
        <v>3.0405405405405407E-2</v>
      </c>
      <c r="BV75" s="165">
        <f t="shared" si="19"/>
        <v>0.11824324324324324</v>
      </c>
      <c r="BX75">
        <v>292</v>
      </c>
      <c r="BY75" t="s">
        <v>96</v>
      </c>
      <c r="BZ75">
        <v>12</v>
      </c>
      <c r="CA75">
        <v>35</v>
      </c>
      <c r="CB75" t="s">
        <v>592</v>
      </c>
      <c r="CC75">
        <v>4.1095890410958902E-2</v>
      </c>
      <c r="CD75">
        <v>0.11986301369863013</v>
      </c>
    </row>
    <row r="76" spans="1:86" x14ac:dyDescent="0.2">
      <c r="A76" t="s">
        <v>129</v>
      </c>
      <c r="B76">
        <v>5</v>
      </c>
      <c r="C76">
        <v>1</v>
      </c>
      <c r="D76">
        <v>250</v>
      </c>
      <c r="E76">
        <v>5</v>
      </c>
      <c r="F76">
        <v>32</v>
      </c>
      <c r="G76">
        <f>SUM(B76:F76)</f>
        <v>293</v>
      </c>
      <c r="H76" t="s">
        <v>564</v>
      </c>
      <c r="J76" s="3"/>
      <c r="K76" s="3"/>
      <c r="L76" s="3"/>
      <c r="M76" s="3"/>
      <c r="N76" s="3"/>
      <c r="P76" t="s">
        <v>129</v>
      </c>
      <c r="Q76">
        <f t="shared" si="16"/>
        <v>6</v>
      </c>
      <c r="R76">
        <v>5</v>
      </c>
      <c r="S76">
        <v>1</v>
      </c>
      <c r="T76">
        <v>250</v>
      </c>
      <c r="U76">
        <v>5</v>
      </c>
      <c r="V76">
        <v>32</v>
      </c>
      <c r="W76">
        <f t="shared" si="17"/>
        <v>37</v>
      </c>
      <c r="Y76" t="s">
        <v>591</v>
      </c>
      <c r="Z76" t="s">
        <v>177</v>
      </c>
      <c r="AA76">
        <v>10</v>
      </c>
      <c r="AB76">
        <v>42</v>
      </c>
      <c r="AJ76" t="s">
        <v>592</v>
      </c>
      <c r="AK76">
        <v>7</v>
      </c>
      <c r="AL76">
        <v>67</v>
      </c>
      <c r="BP76">
        <v>296</v>
      </c>
      <c r="BQ76" t="s">
        <v>801</v>
      </c>
      <c r="BR76" t="s">
        <v>136</v>
      </c>
      <c r="BS76">
        <v>9</v>
      </c>
      <c r="BT76">
        <v>37</v>
      </c>
      <c r="BU76" s="165">
        <f t="shared" si="18"/>
        <v>3.0405405405405407E-2</v>
      </c>
      <c r="BV76" s="165">
        <f t="shared" si="19"/>
        <v>0.125</v>
      </c>
      <c r="BX76">
        <v>296</v>
      </c>
      <c r="BY76" t="s">
        <v>97</v>
      </c>
      <c r="BZ76">
        <v>7</v>
      </c>
      <c r="CA76">
        <v>67</v>
      </c>
      <c r="CB76" t="s">
        <v>592</v>
      </c>
      <c r="CC76">
        <v>2.364864864864865E-2</v>
      </c>
      <c r="CD76">
        <v>0.22635135135135134</v>
      </c>
    </row>
    <row r="77" spans="1:86" x14ac:dyDescent="0.2">
      <c r="A77" t="s">
        <v>130</v>
      </c>
      <c r="B77">
        <v>5</v>
      </c>
      <c r="C77">
        <v>2</v>
      </c>
      <c r="D77">
        <v>252</v>
      </c>
      <c r="E77">
        <v>5</v>
      </c>
      <c r="F77">
        <v>30</v>
      </c>
      <c r="G77">
        <f>SUM(B77:F77)</f>
        <v>294</v>
      </c>
      <c r="H77" t="s">
        <v>564</v>
      </c>
      <c r="J77" s="3"/>
      <c r="K77" s="3"/>
      <c r="L77" s="3"/>
      <c r="M77" s="3"/>
      <c r="N77" s="3"/>
      <c r="P77" t="s">
        <v>130</v>
      </c>
      <c r="Q77">
        <f t="shared" si="16"/>
        <v>7</v>
      </c>
      <c r="R77">
        <v>5</v>
      </c>
      <c r="S77">
        <v>2</v>
      </c>
      <c r="T77">
        <v>252</v>
      </c>
      <c r="U77">
        <v>5</v>
      </c>
      <c r="V77">
        <v>30</v>
      </c>
      <c r="W77">
        <f t="shared" si="17"/>
        <v>35</v>
      </c>
      <c r="Y77" t="s">
        <v>591</v>
      </c>
      <c r="Z77" t="s">
        <v>178</v>
      </c>
      <c r="AA77">
        <v>7</v>
      </c>
      <c r="AB77">
        <v>37</v>
      </c>
      <c r="AJ77" t="s">
        <v>592</v>
      </c>
      <c r="AK77">
        <v>40</v>
      </c>
      <c r="AL77">
        <v>35</v>
      </c>
      <c r="BP77">
        <v>295</v>
      </c>
      <c r="BQ77" t="s">
        <v>801</v>
      </c>
      <c r="BR77" t="s">
        <v>179</v>
      </c>
      <c r="BS77">
        <v>8</v>
      </c>
      <c r="BT77">
        <v>36</v>
      </c>
      <c r="BU77" s="165">
        <f t="shared" si="18"/>
        <v>2.7118644067796609E-2</v>
      </c>
      <c r="BV77" s="165">
        <f t="shared" si="19"/>
        <v>0.12203389830508475</v>
      </c>
      <c r="BX77">
        <v>296</v>
      </c>
      <c r="BY77" t="s">
        <v>98</v>
      </c>
      <c r="BZ77">
        <v>40</v>
      </c>
      <c r="CA77">
        <v>35</v>
      </c>
      <c r="CB77" t="s">
        <v>592</v>
      </c>
      <c r="CC77">
        <v>0.13513513513513514</v>
      </c>
      <c r="CD77">
        <v>0.11824324324324324</v>
      </c>
    </row>
    <row r="78" spans="1:86" x14ac:dyDescent="0.2">
      <c r="J78" s="3"/>
      <c r="K78" s="3"/>
      <c r="L78" s="3"/>
      <c r="M78" s="3"/>
      <c r="N78" s="3"/>
      <c r="Q78">
        <f t="shared" si="16"/>
        <v>0</v>
      </c>
      <c r="Y78" t="s">
        <v>591</v>
      </c>
      <c r="Z78" s="122" t="s">
        <v>198</v>
      </c>
      <c r="AA78" s="3">
        <f>AVERAGE(AA66:AA77)</f>
        <v>9.1666666666666661</v>
      </c>
      <c r="AB78" s="3">
        <f>AVERAGE(AB66:AB77)</f>
        <v>36.75</v>
      </c>
      <c r="AJ78" t="s">
        <v>592</v>
      </c>
      <c r="AK78">
        <v>5</v>
      </c>
      <c r="AL78">
        <v>40</v>
      </c>
      <c r="BB78" s="67"/>
      <c r="BC78" s="67"/>
      <c r="BD78" s="67"/>
      <c r="BE78" s="67"/>
      <c r="BF78" s="67"/>
      <c r="BP78">
        <v>295</v>
      </c>
      <c r="BQ78" t="s">
        <v>801</v>
      </c>
      <c r="BR78" t="s">
        <v>180</v>
      </c>
      <c r="BS78">
        <v>15</v>
      </c>
      <c r="BT78">
        <v>33</v>
      </c>
      <c r="BU78" s="165">
        <f t="shared" si="18"/>
        <v>5.0847457627118647E-2</v>
      </c>
      <c r="BV78" s="165">
        <f t="shared" si="19"/>
        <v>0.11186440677966102</v>
      </c>
      <c r="BX78">
        <v>295</v>
      </c>
      <c r="BY78" t="s">
        <v>99</v>
      </c>
      <c r="BZ78">
        <v>5</v>
      </c>
      <c r="CA78">
        <v>40</v>
      </c>
      <c r="CB78" t="s">
        <v>592</v>
      </c>
      <c r="CC78">
        <v>1.6949152542372881E-2</v>
      </c>
      <c r="CD78">
        <v>0.13559322033898305</v>
      </c>
    </row>
    <row r="79" spans="1:86" x14ac:dyDescent="0.2">
      <c r="A79" t="s">
        <v>173</v>
      </c>
      <c r="B79">
        <v>4</v>
      </c>
      <c r="C79">
        <v>7</v>
      </c>
      <c r="D79">
        <v>250</v>
      </c>
      <c r="E79">
        <v>5</v>
      </c>
      <c r="F79">
        <v>29</v>
      </c>
      <c r="G79">
        <f t="shared" ref="G79:G84" si="21">SUM(B79:F79)</f>
        <v>295</v>
      </c>
      <c r="H79" t="s">
        <v>565</v>
      </c>
      <c r="J79" s="3"/>
      <c r="K79" s="3"/>
      <c r="L79" s="3"/>
      <c r="M79" s="3"/>
      <c r="N79" s="3"/>
      <c r="P79" t="s">
        <v>173</v>
      </c>
      <c r="Q79">
        <f t="shared" si="16"/>
        <v>11</v>
      </c>
      <c r="R79">
        <v>4</v>
      </c>
      <c r="S79">
        <v>7</v>
      </c>
      <c r="T79">
        <v>250</v>
      </c>
      <c r="U79">
        <v>5</v>
      </c>
      <c r="V79">
        <v>29</v>
      </c>
      <c r="W79">
        <f t="shared" si="17"/>
        <v>34</v>
      </c>
      <c r="Z79" t="s">
        <v>598</v>
      </c>
      <c r="AJ79" t="s">
        <v>592</v>
      </c>
      <c r="AK79">
        <v>7</v>
      </c>
      <c r="AL79">
        <v>40</v>
      </c>
      <c r="BP79">
        <v>295</v>
      </c>
      <c r="BQ79" t="s">
        <v>801</v>
      </c>
      <c r="BR79" t="s">
        <v>181</v>
      </c>
      <c r="BS79">
        <v>9</v>
      </c>
      <c r="BT79">
        <v>37</v>
      </c>
      <c r="BU79" s="165">
        <f t="shared" si="18"/>
        <v>3.0508474576271188E-2</v>
      </c>
      <c r="BV79" s="165">
        <f t="shared" si="19"/>
        <v>0.12542372881355932</v>
      </c>
      <c r="BX79">
        <v>295</v>
      </c>
      <c r="BY79" t="s">
        <v>100</v>
      </c>
      <c r="BZ79">
        <v>7</v>
      </c>
      <c r="CA79">
        <v>40</v>
      </c>
      <c r="CB79" t="s">
        <v>592</v>
      </c>
      <c r="CC79">
        <v>2.3728813559322035E-2</v>
      </c>
      <c r="CD79">
        <v>0.13559322033898305</v>
      </c>
    </row>
    <row r="80" spans="1:86" x14ac:dyDescent="0.2">
      <c r="A80" t="s">
        <v>174</v>
      </c>
      <c r="B80">
        <v>5</v>
      </c>
      <c r="C80">
        <v>11</v>
      </c>
      <c r="D80">
        <v>240</v>
      </c>
      <c r="E80">
        <v>3</v>
      </c>
      <c r="F80">
        <v>33</v>
      </c>
      <c r="G80">
        <f t="shared" si="21"/>
        <v>292</v>
      </c>
      <c r="H80" t="s">
        <v>565</v>
      </c>
      <c r="J80" s="3"/>
      <c r="K80" s="3"/>
      <c r="L80" s="3"/>
      <c r="M80" s="3"/>
      <c r="N80" s="3"/>
      <c r="P80" t="s">
        <v>174</v>
      </c>
      <c r="Q80">
        <f t="shared" si="16"/>
        <v>16</v>
      </c>
      <c r="R80">
        <v>5</v>
      </c>
      <c r="S80">
        <v>11</v>
      </c>
      <c r="T80">
        <v>240</v>
      </c>
      <c r="U80">
        <v>3</v>
      </c>
      <c r="V80">
        <v>33</v>
      </c>
      <c r="W80">
        <f t="shared" si="17"/>
        <v>36</v>
      </c>
      <c r="Y80" t="s">
        <v>801</v>
      </c>
      <c r="Z80" t="s">
        <v>95</v>
      </c>
      <c r="AA80">
        <v>9</v>
      </c>
      <c r="AB80">
        <v>36</v>
      </c>
      <c r="AJ80" t="s">
        <v>592</v>
      </c>
      <c r="AK80">
        <v>22</v>
      </c>
      <c r="AL80">
        <v>36</v>
      </c>
      <c r="BP80">
        <v>295</v>
      </c>
      <c r="BQ80" t="s">
        <v>801</v>
      </c>
      <c r="BR80" t="s">
        <v>182</v>
      </c>
      <c r="BS80">
        <v>6</v>
      </c>
      <c r="BT80">
        <v>38</v>
      </c>
      <c r="BU80" s="165">
        <f t="shared" si="18"/>
        <v>2.0338983050847456E-2</v>
      </c>
      <c r="BV80" s="165">
        <f t="shared" si="19"/>
        <v>0.12881355932203389</v>
      </c>
      <c r="BX80">
        <v>290</v>
      </c>
      <c r="BY80" t="s">
        <v>137</v>
      </c>
      <c r="BZ80">
        <v>22</v>
      </c>
      <c r="CA80">
        <v>36</v>
      </c>
      <c r="CB80" t="s">
        <v>592</v>
      </c>
      <c r="CC80">
        <v>7.586206896551724E-2</v>
      </c>
      <c r="CD80">
        <v>0.12413793103448276</v>
      </c>
    </row>
    <row r="81" spans="1:82" x14ac:dyDescent="0.2">
      <c r="A81" t="s">
        <v>175</v>
      </c>
      <c r="B81">
        <v>4</v>
      </c>
      <c r="C81">
        <v>5</v>
      </c>
      <c r="D81">
        <v>253</v>
      </c>
      <c r="E81">
        <v>5</v>
      </c>
      <c r="F81">
        <v>28</v>
      </c>
      <c r="G81">
        <f t="shared" si="21"/>
        <v>295</v>
      </c>
      <c r="H81" t="s">
        <v>565</v>
      </c>
      <c r="J81" s="3"/>
      <c r="K81" s="3"/>
      <c r="L81" s="3"/>
      <c r="M81" s="3"/>
      <c r="N81" s="3"/>
      <c r="P81" t="s">
        <v>175</v>
      </c>
      <c r="Q81">
        <f t="shared" si="16"/>
        <v>9</v>
      </c>
      <c r="R81">
        <v>4</v>
      </c>
      <c r="S81">
        <v>5</v>
      </c>
      <c r="T81">
        <v>253</v>
      </c>
      <c r="U81">
        <v>5</v>
      </c>
      <c r="V81">
        <v>28</v>
      </c>
      <c r="W81">
        <f t="shared" si="17"/>
        <v>33</v>
      </c>
      <c r="Y81" t="s">
        <v>801</v>
      </c>
      <c r="Z81" t="s">
        <v>131</v>
      </c>
      <c r="AA81">
        <v>10</v>
      </c>
      <c r="AB81">
        <v>35</v>
      </c>
      <c r="AJ81" t="s">
        <v>592</v>
      </c>
      <c r="AK81">
        <v>16</v>
      </c>
      <c r="AL81">
        <v>37</v>
      </c>
      <c r="BP81">
        <v>294</v>
      </c>
      <c r="BQ81" t="s">
        <v>801</v>
      </c>
      <c r="BR81" t="s">
        <v>183</v>
      </c>
      <c r="BS81">
        <v>18</v>
      </c>
      <c r="BT81">
        <v>40</v>
      </c>
      <c r="BU81" s="165">
        <f t="shared" si="18"/>
        <v>6.1224489795918366E-2</v>
      </c>
      <c r="BV81" s="165">
        <f t="shared" si="19"/>
        <v>0.1360544217687075</v>
      </c>
      <c r="BX81">
        <v>296</v>
      </c>
      <c r="BY81" t="s">
        <v>139</v>
      </c>
      <c r="BZ81">
        <v>16</v>
      </c>
      <c r="CA81">
        <v>37</v>
      </c>
      <c r="CB81" t="s">
        <v>592</v>
      </c>
      <c r="CC81">
        <v>5.4054054054054057E-2</v>
      </c>
      <c r="CD81">
        <v>0.125</v>
      </c>
    </row>
    <row r="82" spans="1:82" x14ac:dyDescent="0.2">
      <c r="A82" t="s">
        <v>176</v>
      </c>
      <c r="B82">
        <v>6</v>
      </c>
      <c r="C82">
        <v>3</v>
      </c>
      <c r="D82">
        <v>248</v>
      </c>
      <c r="E82">
        <v>7</v>
      </c>
      <c r="F82">
        <v>31</v>
      </c>
      <c r="G82">
        <f t="shared" si="21"/>
        <v>295</v>
      </c>
      <c r="H82" t="s">
        <v>565</v>
      </c>
      <c r="J82" s="3"/>
      <c r="K82" s="3"/>
      <c r="L82" s="3"/>
      <c r="M82" s="3"/>
      <c r="N82" s="3"/>
      <c r="P82" t="s">
        <v>176</v>
      </c>
      <c r="Q82">
        <f t="shared" si="16"/>
        <v>9</v>
      </c>
      <c r="R82">
        <v>6</v>
      </c>
      <c r="S82">
        <v>3</v>
      </c>
      <c r="T82">
        <v>248</v>
      </c>
      <c r="U82">
        <v>7</v>
      </c>
      <c r="V82">
        <v>31</v>
      </c>
      <c r="W82">
        <f t="shared" si="17"/>
        <v>38</v>
      </c>
      <c r="Y82" t="s">
        <v>801</v>
      </c>
      <c r="Z82" t="s">
        <v>132</v>
      </c>
      <c r="AA82">
        <v>10</v>
      </c>
      <c r="AB82">
        <v>28</v>
      </c>
      <c r="AJ82" t="s">
        <v>592</v>
      </c>
      <c r="AK82">
        <v>12</v>
      </c>
      <c r="AL82">
        <v>35</v>
      </c>
      <c r="BP82">
        <v>295</v>
      </c>
      <c r="BQ82" t="s">
        <v>801</v>
      </c>
      <c r="BR82" t="s">
        <v>184</v>
      </c>
      <c r="BS82">
        <v>11</v>
      </c>
      <c r="BT82">
        <v>35</v>
      </c>
      <c r="BU82" s="165">
        <f t="shared" si="18"/>
        <v>3.7288135593220341E-2</v>
      </c>
      <c r="BV82" s="165">
        <f t="shared" si="19"/>
        <v>0.11864406779661017</v>
      </c>
      <c r="BX82">
        <v>294</v>
      </c>
      <c r="BY82" t="s">
        <v>141</v>
      </c>
      <c r="BZ82">
        <v>12</v>
      </c>
      <c r="CA82">
        <v>35</v>
      </c>
      <c r="CB82" t="s">
        <v>592</v>
      </c>
      <c r="CC82">
        <v>4.0816326530612242E-2</v>
      </c>
      <c r="CD82">
        <v>0.11904761904761904</v>
      </c>
    </row>
    <row r="83" spans="1:82" x14ac:dyDescent="0.2">
      <c r="A83" t="s">
        <v>177</v>
      </c>
      <c r="B83">
        <v>5</v>
      </c>
      <c r="C83">
        <v>5</v>
      </c>
      <c r="D83">
        <v>241</v>
      </c>
      <c r="E83">
        <v>14</v>
      </c>
      <c r="F83">
        <v>28</v>
      </c>
      <c r="G83">
        <f t="shared" si="21"/>
        <v>293</v>
      </c>
      <c r="H83" t="s">
        <v>565</v>
      </c>
      <c r="J83" s="3"/>
      <c r="K83" s="3"/>
      <c r="L83" s="3"/>
      <c r="M83" s="3"/>
      <c r="N83" s="3"/>
      <c r="P83" t="s">
        <v>177</v>
      </c>
      <c r="Q83">
        <f t="shared" si="16"/>
        <v>10</v>
      </c>
      <c r="R83">
        <v>5</v>
      </c>
      <c r="S83">
        <v>5</v>
      </c>
      <c r="T83">
        <v>241</v>
      </c>
      <c r="U83">
        <v>14</v>
      </c>
      <c r="V83">
        <v>28</v>
      </c>
      <c r="W83">
        <f t="shared" si="17"/>
        <v>42</v>
      </c>
      <c r="Y83" t="s">
        <v>801</v>
      </c>
      <c r="Z83" t="s">
        <v>133</v>
      </c>
      <c r="AA83">
        <v>7</v>
      </c>
      <c r="AB83">
        <v>38</v>
      </c>
      <c r="AJ83" t="s">
        <v>592</v>
      </c>
      <c r="AK83">
        <v>8</v>
      </c>
      <c r="AL83">
        <v>39</v>
      </c>
      <c r="BP83">
        <v>292</v>
      </c>
      <c r="BQ83" t="s">
        <v>592</v>
      </c>
      <c r="BR83" t="s">
        <v>96</v>
      </c>
      <c r="BS83">
        <v>12</v>
      </c>
      <c r="BT83">
        <v>35</v>
      </c>
      <c r="BU83" s="165">
        <f t="shared" si="18"/>
        <v>4.1095890410958902E-2</v>
      </c>
      <c r="BV83" s="165">
        <f t="shared" si="19"/>
        <v>0.11986301369863013</v>
      </c>
      <c r="BX83">
        <v>296</v>
      </c>
      <c r="BY83" t="s">
        <v>142</v>
      </c>
      <c r="BZ83">
        <v>8</v>
      </c>
      <c r="CA83">
        <v>39</v>
      </c>
      <c r="CB83" t="s">
        <v>592</v>
      </c>
      <c r="CC83">
        <v>2.7027027027027029E-2</v>
      </c>
      <c r="CD83">
        <v>0.13175675675675674</v>
      </c>
    </row>
    <row r="84" spans="1:82" x14ac:dyDescent="0.2">
      <c r="A84" t="s">
        <v>178</v>
      </c>
      <c r="B84">
        <v>6</v>
      </c>
      <c r="C84">
        <v>1</v>
      </c>
      <c r="D84">
        <v>247</v>
      </c>
      <c r="E84">
        <v>7</v>
      </c>
      <c r="F84">
        <v>30</v>
      </c>
      <c r="G84">
        <f t="shared" si="21"/>
        <v>291</v>
      </c>
      <c r="H84" t="s">
        <v>565</v>
      </c>
      <c r="J84" s="3"/>
      <c r="K84" s="3"/>
      <c r="L84" s="3"/>
      <c r="M84" s="3"/>
      <c r="N84" s="3"/>
      <c r="P84" t="s">
        <v>178</v>
      </c>
      <c r="Q84">
        <f t="shared" si="16"/>
        <v>7</v>
      </c>
      <c r="R84">
        <v>6</v>
      </c>
      <c r="S84">
        <v>1</v>
      </c>
      <c r="T84">
        <v>247</v>
      </c>
      <c r="U84">
        <v>7</v>
      </c>
      <c r="V84">
        <v>30</v>
      </c>
      <c r="W84">
        <f t="shared" si="17"/>
        <v>37</v>
      </c>
      <c r="Y84" t="s">
        <v>801</v>
      </c>
      <c r="Z84" t="s">
        <v>134</v>
      </c>
      <c r="AA84">
        <v>11</v>
      </c>
      <c r="AB84">
        <v>56</v>
      </c>
      <c r="AJ84" t="s">
        <v>592</v>
      </c>
      <c r="AK84">
        <v>10</v>
      </c>
      <c r="AL84">
        <v>38</v>
      </c>
      <c r="BP84">
        <v>296</v>
      </c>
      <c r="BQ84" t="s">
        <v>592</v>
      </c>
      <c r="BR84" t="s">
        <v>97</v>
      </c>
      <c r="BS84">
        <v>7</v>
      </c>
      <c r="BT84">
        <v>67</v>
      </c>
      <c r="BU84" s="165">
        <f t="shared" si="18"/>
        <v>2.364864864864865E-2</v>
      </c>
      <c r="BV84" s="165">
        <f t="shared" si="19"/>
        <v>0.22635135135135134</v>
      </c>
      <c r="BX84">
        <v>295</v>
      </c>
      <c r="BY84" t="s">
        <v>186</v>
      </c>
      <c r="BZ84">
        <v>10</v>
      </c>
      <c r="CA84">
        <v>38</v>
      </c>
      <c r="CB84" t="s">
        <v>592</v>
      </c>
      <c r="CC84">
        <v>3.3898305084745763E-2</v>
      </c>
      <c r="CD84">
        <v>0.12881355932203389</v>
      </c>
    </row>
    <row r="85" spans="1:82" x14ac:dyDescent="0.2">
      <c r="A85" s="1" t="s">
        <v>566</v>
      </c>
      <c r="B85" s="1">
        <f t="shared" ref="B85:G85" si="22">SUM(B71:B84)</f>
        <v>61</v>
      </c>
      <c r="C85" s="1">
        <f t="shared" si="22"/>
        <v>49</v>
      </c>
      <c r="D85" s="1">
        <f t="shared" si="22"/>
        <v>2974</v>
      </c>
      <c r="E85" s="1">
        <f t="shared" si="22"/>
        <v>74</v>
      </c>
      <c r="F85" s="1">
        <f t="shared" si="22"/>
        <v>367</v>
      </c>
      <c r="G85" s="1">
        <f t="shared" si="22"/>
        <v>3525</v>
      </c>
      <c r="H85" s="1" t="s">
        <v>591</v>
      </c>
      <c r="J85" s="3"/>
      <c r="K85" s="3"/>
      <c r="L85" s="3"/>
      <c r="M85" s="3"/>
      <c r="N85" s="3"/>
      <c r="P85" s="1" t="s">
        <v>566</v>
      </c>
      <c r="Q85">
        <f t="shared" si="16"/>
        <v>110</v>
      </c>
      <c r="R85">
        <v>61</v>
      </c>
      <c r="S85">
        <v>49</v>
      </c>
      <c r="T85">
        <v>2974</v>
      </c>
      <c r="U85">
        <v>74</v>
      </c>
      <c r="V85">
        <v>367</v>
      </c>
      <c r="W85">
        <f t="shared" si="17"/>
        <v>441</v>
      </c>
      <c r="Y85" t="s">
        <v>801</v>
      </c>
      <c r="Z85" t="s">
        <v>135</v>
      </c>
      <c r="AA85">
        <v>9</v>
      </c>
      <c r="AB85">
        <v>35</v>
      </c>
      <c r="AJ85" t="s">
        <v>592</v>
      </c>
      <c r="AK85">
        <v>9</v>
      </c>
      <c r="AL85">
        <v>38</v>
      </c>
      <c r="BP85">
        <v>296</v>
      </c>
      <c r="BQ85" t="s">
        <v>592</v>
      </c>
      <c r="BR85" t="s">
        <v>98</v>
      </c>
      <c r="BS85">
        <v>40</v>
      </c>
      <c r="BT85">
        <v>35</v>
      </c>
      <c r="BU85" s="165">
        <f t="shared" si="18"/>
        <v>0.13513513513513514</v>
      </c>
      <c r="BV85" s="165">
        <f t="shared" si="19"/>
        <v>0.11824324324324324</v>
      </c>
      <c r="BX85">
        <v>296</v>
      </c>
      <c r="BY85" t="s">
        <v>188</v>
      </c>
      <c r="BZ85">
        <v>9</v>
      </c>
      <c r="CA85">
        <v>38</v>
      </c>
      <c r="CB85" t="s">
        <v>592</v>
      </c>
      <c r="CC85">
        <v>3.0405405405405407E-2</v>
      </c>
      <c r="CD85">
        <v>0.12837837837837837</v>
      </c>
    </row>
    <row r="86" spans="1:82" x14ac:dyDescent="0.2">
      <c r="A86" s="1"/>
      <c r="B86" s="15">
        <f>B85/G85</f>
        <v>1.7304964539007092E-2</v>
      </c>
      <c r="C86" s="15">
        <f>C85/G85</f>
        <v>1.3900709219858157E-2</v>
      </c>
      <c r="D86" s="15">
        <f>D85/G85</f>
        <v>0.84368794326241137</v>
      </c>
      <c r="E86" s="15">
        <f>E85/G85</f>
        <v>2.099290780141844E-2</v>
      </c>
      <c r="F86" s="15">
        <f>F85/G85</f>
        <v>0.10411347517730496</v>
      </c>
      <c r="G86" s="1"/>
      <c r="H86" s="1"/>
      <c r="J86" s="3"/>
      <c r="K86" s="3"/>
      <c r="L86" s="3"/>
      <c r="M86" s="3"/>
      <c r="N86" s="3"/>
      <c r="P86" s="1"/>
      <c r="Y86" t="s">
        <v>801</v>
      </c>
      <c r="Z86" t="s">
        <v>136</v>
      </c>
      <c r="AA86">
        <v>9</v>
      </c>
      <c r="AB86">
        <v>37</v>
      </c>
      <c r="AJ86" t="s">
        <v>592</v>
      </c>
      <c r="AK86">
        <v>16</v>
      </c>
      <c r="AL86">
        <v>53</v>
      </c>
      <c r="BP86">
        <v>295</v>
      </c>
      <c r="BQ86" t="s">
        <v>592</v>
      </c>
      <c r="BR86" t="s">
        <v>99</v>
      </c>
      <c r="BS86">
        <v>5</v>
      </c>
      <c r="BT86">
        <v>40</v>
      </c>
      <c r="BU86" s="165">
        <f t="shared" si="18"/>
        <v>1.6949152542372881E-2</v>
      </c>
      <c r="BV86" s="165">
        <f t="shared" si="19"/>
        <v>0.13559322033898305</v>
      </c>
      <c r="BX86">
        <v>295</v>
      </c>
      <c r="BY86" t="s">
        <v>190</v>
      </c>
      <c r="BZ86">
        <v>16</v>
      </c>
      <c r="CA86">
        <v>53</v>
      </c>
      <c r="CB86" t="s">
        <v>592</v>
      </c>
      <c r="CC86">
        <v>5.4237288135593219E-2</v>
      </c>
      <c r="CD86">
        <v>0.17966101694915254</v>
      </c>
    </row>
    <row r="87" spans="1:82" x14ac:dyDescent="0.2">
      <c r="A87" t="s">
        <v>95</v>
      </c>
      <c r="B87">
        <v>5</v>
      </c>
      <c r="C87">
        <v>4</v>
      </c>
      <c r="D87">
        <v>248</v>
      </c>
      <c r="E87">
        <v>5</v>
      </c>
      <c r="F87">
        <v>31</v>
      </c>
      <c r="G87">
        <f>SUM(B87:F87)</f>
        <v>293</v>
      </c>
      <c r="H87" t="s">
        <v>563</v>
      </c>
      <c r="I87" t="s">
        <v>598</v>
      </c>
      <c r="J87" s="3"/>
      <c r="K87" s="3"/>
      <c r="L87" s="3"/>
      <c r="M87" s="3"/>
      <c r="N87" s="3"/>
      <c r="P87" t="s">
        <v>95</v>
      </c>
      <c r="Q87">
        <f t="shared" si="16"/>
        <v>9</v>
      </c>
      <c r="R87">
        <v>5</v>
      </c>
      <c r="S87">
        <v>4</v>
      </c>
      <c r="T87">
        <v>248</v>
      </c>
      <c r="U87">
        <v>5</v>
      </c>
      <c r="V87">
        <v>31</v>
      </c>
      <c r="W87">
        <f t="shared" si="17"/>
        <v>36</v>
      </c>
      <c r="Y87" t="s">
        <v>801</v>
      </c>
      <c r="Z87" t="s">
        <v>179</v>
      </c>
      <c r="AA87">
        <v>8</v>
      </c>
      <c r="AB87">
        <v>36</v>
      </c>
      <c r="AJ87" t="s">
        <v>593</v>
      </c>
      <c r="AK87">
        <v>10</v>
      </c>
      <c r="AL87">
        <v>36</v>
      </c>
      <c r="BP87">
        <v>295</v>
      </c>
      <c r="BQ87" t="s">
        <v>592</v>
      </c>
      <c r="BR87" t="s">
        <v>100</v>
      </c>
      <c r="BS87">
        <v>7</v>
      </c>
      <c r="BT87">
        <v>40</v>
      </c>
      <c r="BU87" s="165">
        <f t="shared" si="18"/>
        <v>2.3728813559322035E-2</v>
      </c>
      <c r="BV87" s="165">
        <f t="shared" si="19"/>
        <v>0.13559322033898305</v>
      </c>
      <c r="BX87">
        <v>296</v>
      </c>
      <c r="BY87" t="s">
        <v>143</v>
      </c>
      <c r="BZ87">
        <v>10</v>
      </c>
      <c r="CA87">
        <v>36</v>
      </c>
      <c r="CB87" t="s">
        <v>593</v>
      </c>
      <c r="CC87">
        <v>3.3783783783783786E-2</v>
      </c>
      <c r="CD87">
        <v>0.12162162162162163</v>
      </c>
    </row>
    <row r="88" spans="1:82" x14ac:dyDescent="0.2">
      <c r="I88" t="s">
        <v>198</v>
      </c>
      <c r="J88" s="3">
        <f>AVERAGE(B87:B101)</f>
        <v>5.4615384615384617</v>
      </c>
      <c r="K88" s="3">
        <f>AVERAGE(C87:C101)</f>
        <v>4.6923076923076925</v>
      </c>
      <c r="L88" s="3">
        <f>AVERAGE(D87:D101)</f>
        <v>247.46153846153845</v>
      </c>
      <c r="M88" s="3">
        <f>AVERAGE(E87:E101)</f>
        <v>6.1538461538461542</v>
      </c>
      <c r="N88" s="3">
        <f>AVERAGE(F87:F101)</f>
        <v>31.076923076923077</v>
      </c>
      <c r="Q88">
        <f t="shared" si="16"/>
        <v>0</v>
      </c>
      <c r="Y88" t="s">
        <v>801</v>
      </c>
      <c r="Z88" t="s">
        <v>180</v>
      </c>
      <c r="AA88">
        <v>15</v>
      </c>
      <c r="AB88">
        <v>33</v>
      </c>
      <c r="AJ88" t="s">
        <v>593</v>
      </c>
      <c r="AK88">
        <v>10</v>
      </c>
      <c r="AL88">
        <v>87</v>
      </c>
      <c r="BP88">
        <v>294</v>
      </c>
      <c r="BQ88" t="s">
        <v>592</v>
      </c>
      <c r="BR88" t="s">
        <v>101</v>
      </c>
      <c r="BS88">
        <v>8</v>
      </c>
      <c r="BT88">
        <v>39</v>
      </c>
      <c r="BU88" s="165">
        <f t="shared" si="18"/>
        <v>2.7210884353741496E-2</v>
      </c>
      <c r="BV88" s="165">
        <f t="shared" si="19"/>
        <v>0.1326530612244898</v>
      </c>
      <c r="BX88">
        <v>295</v>
      </c>
      <c r="BY88" t="s">
        <v>144</v>
      </c>
      <c r="BZ88">
        <v>10</v>
      </c>
      <c r="CA88">
        <v>87</v>
      </c>
      <c r="CB88" t="s">
        <v>593</v>
      </c>
      <c r="CC88">
        <v>3.3898305084745763E-2</v>
      </c>
      <c r="CD88">
        <v>0.29491525423728815</v>
      </c>
    </row>
    <row r="89" spans="1:82" x14ac:dyDescent="0.2">
      <c r="A89" t="s">
        <v>131</v>
      </c>
      <c r="B89">
        <v>5</v>
      </c>
      <c r="C89">
        <v>5</v>
      </c>
      <c r="D89">
        <v>249</v>
      </c>
      <c r="E89">
        <v>5</v>
      </c>
      <c r="F89">
        <v>30</v>
      </c>
      <c r="G89">
        <f t="shared" ref="G89:G94" si="23">SUM(B89:F89)</f>
        <v>294</v>
      </c>
      <c r="H89" t="s">
        <v>564</v>
      </c>
      <c r="I89" t="s">
        <v>199</v>
      </c>
      <c r="J89" s="3">
        <f>STDEV(B87:B101)</f>
        <v>0.87705801930702898</v>
      </c>
      <c r="K89" s="3">
        <f>STDEV(C87:C101)</f>
        <v>2.6890089681459286</v>
      </c>
      <c r="L89" s="3">
        <f>STDEV(D87:D101)</f>
        <v>7.4567126874088485</v>
      </c>
      <c r="M89" s="3">
        <f>STDEV(E87:E101)</f>
        <v>5.1453239911942354</v>
      </c>
      <c r="N89" s="3">
        <f>STDEV(F87:F101)</f>
        <v>3.774068062924897</v>
      </c>
      <c r="P89" t="s">
        <v>131</v>
      </c>
      <c r="Q89">
        <f t="shared" si="16"/>
        <v>10</v>
      </c>
      <c r="R89">
        <v>5</v>
      </c>
      <c r="S89">
        <v>5</v>
      </c>
      <c r="T89">
        <v>249</v>
      </c>
      <c r="U89">
        <v>5</v>
      </c>
      <c r="V89">
        <v>30</v>
      </c>
      <c r="W89">
        <f t="shared" si="17"/>
        <v>35</v>
      </c>
      <c r="Y89" t="s">
        <v>801</v>
      </c>
      <c r="Z89" t="s">
        <v>181</v>
      </c>
      <c r="AA89">
        <v>9</v>
      </c>
      <c r="AB89">
        <v>37</v>
      </c>
      <c r="AJ89" t="s">
        <v>593</v>
      </c>
      <c r="AK89">
        <v>12</v>
      </c>
      <c r="AL89">
        <v>49</v>
      </c>
      <c r="BP89">
        <v>290</v>
      </c>
      <c r="BQ89" t="s">
        <v>592</v>
      </c>
      <c r="BR89" t="s">
        <v>137</v>
      </c>
      <c r="BS89">
        <v>22</v>
      </c>
      <c r="BT89">
        <v>36</v>
      </c>
      <c r="BU89" s="165">
        <f t="shared" si="18"/>
        <v>7.586206896551724E-2</v>
      </c>
      <c r="BV89" s="165">
        <f t="shared" si="19"/>
        <v>0.12413793103448276</v>
      </c>
      <c r="BX89">
        <v>289</v>
      </c>
      <c r="BY89" t="s">
        <v>145</v>
      </c>
      <c r="BZ89">
        <v>12</v>
      </c>
      <c r="CA89">
        <v>49</v>
      </c>
      <c r="CB89" t="s">
        <v>593</v>
      </c>
      <c r="CC89">
        <v>4.1522491349480967E-2</v>
      </c>
      <c r="CD89">
        <v>0.16955017301038061</v>
      </c>
    </row>
    <row r="90" spans="1:82" x14ac:dyDescent="0.2">
      <c r="A90" t="s">
        <v>132</v>
      </c>
      <c r="B90">
        <v>4</v>
      </c>
      <c r="C90">
        <v>6</v>
      </c>
      <c r="D90">
        <v>257</v>
      </c>
      <c r="E90">
        <v>9</v>
      </c>
      <c r="F90">
        <v>19</v>
      </c>
      <c r="G90">
        <f t="shared" si="23"/>
        <v>295</v>
      </c>
      <c r="H90" t="s">
        <v>564</v>
      </c>
      <c r="I90" t="s">
        <v>200</v>
      </c>
      <c r="J90" s="3"/>
      <c r="K90" s="3"/>
      <c r="L90" s="3"/>
      <c r="M90" s="3"/>
      <c r="N90" s="3"/>
      <c r="P90" t="s">
        <v>132</v>
      </c>
      <c r="Q90">
        <f t="shared" si="16"/>
        <v>10</v>
      </c>
      <c r="R90">
        <v>4</v>
      </c>
      <c r="S90">
        <v>6</v>
      </c>
      <c r="T90">
        <v>257</v>
      </c>
      <c r="U90">
        <v>9</v>
      </c>
      <c r="V90">
        <v>19</v>
      </c>
      <c r="W90">
        <f t="shared" si="17"/>
        <v>28</v>
      </c>
      <c r="Y90" t="s">
        <v>801</v>
      </c>
      <c r="Z90" t="s">
        <v>182</v>
      </c>
      <c r="AA90">
        <v>6</v>
      </c>
      <c r="AB90">
        <v>38</v>
      </c>
      <c r="AJ90" t="s">
        <v>593</v>
      </c>
      <c r="AK90">
        <v>10</v>
      </c>
      <c r="AL90">
        <v>38</v>
      </c>
      <c r="BP90">
        <v>294</v>
      </c>
      <c r="BQ90" t="s">
        <v>592</v>
      </c>
      <c r="BR90" t="s">
        <v>138</v>
      </c>
      <c r="BS90">
        <v>21</v>
      </c>
      <c r="BT90">
        <v>34</v>
      </c>
      <c r="BU90" s="165">
        <f t="shared" si="18"/>
        <v>7.1428571428571425E-2</v>
      </c>
      <c r="BV90" s="165">
        <f t="shared" si="19"/>
        <v>0.11564625850340136</v>
      </c>
      <c r="BX90">
        <v>296</v>
      </c>
      <c r="BY90" t="s">
        <v>146</v>
      </c>
      <c r="BZ90">
        <v>10</v>
      </c>
      <c r="CA90">
        <v>38</v>
      </c>
      <c r="CB90" t="s">
        <v>593</v>
      </c>
      <c r="CC90">
        <v>3.3783783783783786E-2</v>
      </c>
      <c r="CD90">
        <v>0.12837837837837837</v>
      </c>
    </row>
    <row r="91" spans="1:82" x14ac:dyDescent="0.2">
      <c r="A91" t="s">
        <v>133</v>
      </c>
      <c r="B91">
        <v>5</v>
      </c>
      <c r="C91">
        <v>2</v>
      </c>
      <c r="D91">
        <v>250</v>
      </c>
      <c r="E91">
        <v>5</v>
      </c>
      <c r="F91">
        <v>33</v>
      </c>
      <c r="G91">
        <f t="shared" si="23"/>
        <v>295</v>
      </c>
      <c r="H91" t="s">
        <v>564</v>
      </c>
      <c r="J91" s="3"/>
      <c r="K91" s="3"/>
      <c r="L91" s="3"/>
      <c r="M91" s="3"/>
      <c r="N91" s="3"/>
      <c r="P91" t="s">
        <v>133</v>
      </c>
      <c r="Q91">
        <f t="shared" si="16"/>
        <v>7</v>
      </c>
      <c r="R91">
        <v>5</v>
      </c>
      <c r="S91">
        <v>2</v>
      </c>
      <c r="T91">
        <v>250</v>
      </c>
      <c r="U91">
        <v>5</v>
      </c>
      <c r="V91">
        <v>33</v>
      </c>
      <c r="W91">
        <f t="shared" si="17"/>
        <v>38</v>
      </c>
      <c r="Y91" t="s">
        <v>801</v>
      </c>
      <c r="Z91" t="s">
        <v>183</v>
      </c>
      <c r="AA91">
        <v>18</v>
      </c>
      <c r="AB91">
        <v>40</v>
      </c>
      <c r="AJ91" t="s">
        <v>593</v>
      </c>
      <c r="AK91">
        <v>11</v>
      </c>
      <c r="AL91">
        <v>36</v>
      </c>
      <c r="BP91">
        <v>296</v>
      </c>
      <c r="BQ91" t="s">
        <v>592</v>
      </c>
      <c r="BR91" t="s">
        <v>139</v>
      </c>
      <c r="BS91">
        <v>16</v>
      </c>
      <c r="BT91">
        <v>37</v>
      </c>
      <c r="BU91" s="165">
        <f t="shared" si="18"/>
        <v>5.4054054054054057E-2</v>
      </c>
      <c r="BV91" s="165">
        <f t="shared" si="19"/>
        <v>0.125</v>
      </c>
      <c r="BX91">
        <v>293</v>
      </c>
      <c r="BY91" t="s">
        <v>147</v>
      </c>
      <c r="BZ91">
        <v>11</v>
      </c>
      <c r="CA91">
        <v>36</v>
      </c>
      <c r="CB91" t="s">
        <v>593</v>
      </c>
      <c r="CC91">
        <v>3.7542662116040959E-2</v>
      </c>
      <c r="CD91">
        <v>0.12286689419795221</v>
      </c>
    </row>
    <row r="92" spans="1:82" x14ac:dyDescent="0.2">
      <c r="A92" t="s">
        <v>134</v>
      </c>
      <c r="B92">
        <v>6</v>
      </c>
      <c r="C92">
        <v>5</v>
      </c>
      <c r="D92">
        <v>228</v>
      </c>
      <c r="E92">
        <v>22</v>
      </c>
      <c r="F92">
        <v>34</v>
      </c>
      <c r="G92">
        <f t="shared" si="23"/>
        <v>295</v>
      </c>
      <c r="H92" t="s">
        <v>564</v>
      </c>
      <c r="J92" s="3"/>
      <c r="K92" s="3"/>
      <c r="L92" s="3"/>
      <c r="M92" s="3"/>
      <c r="N92" s="3"/>
      <c r="P92" t="s">
        <v>134</v>
      </c>
      <c r="Q92">
        <f t="shared" si="16"/>
        <v>11</v>
      </c>
      <c r="R92">
        <v>6</v>
      </c>
      <c r="S92">
        <v>5</v>
      </c>
      <c r="T92">
        <v>228</v>
      </c>
      <c r="U92">
        <v>22</v>
      </c>
      <c r="V92">
        <v>34</v>
      </c>
      <c r="W92">
        <f t="shared" si="17"/>
        <v>56</v>
      </c>
      <c r="Y92" t="s">
        <v>801</v>
      </c>
      <c r="Z92" t="s">
        <v>184</v>
      </c>
      <c r="AA92">
        <v>11</v>
      </c>
      <c r="AB92">
        <v>35</v>
      </c>
      <c r="AJ92" t="s">
        <v>593</v>
      </c>
      <c r="AK92">
        <v>10</v>
      </c>
      <c r="AL92">
        <v>42</v>
      </c>
      <c r="BP92">
        <v>296</v>
      </c>
      <c r="BQ92" t="s">
        <v>592</v>
      </c>
      <c r="BR92" t="s">
        <v>140</v>
      </c>
      <c r="BS92">
        <v>10</v>
      </c>
      <c r="BT92">
        <v>45</v>
      </c>
      <c r="BU92" s="165">
        <f t="shared" si="18"/>
        <v>3.3783783783783786E-2</v>
      </c>
      <c r="BV92" s="165">
        <f t="shared" si="19"/>
        <v>0.15202702702702703</v>
      </c>
      <c r="BX92">
        <v>295</v>
      </c>
      <c r="BY92" t="s">
        <v>148</v>
      </c>
      <c r="BZ92">
        <v>10</v>
      </c>
      <c r="CA92">
        <v>42</v>
      </c>
      <c r="CB92" t="s">
        <v>593</v>
      </c>
      <c r="CC92">
        <v>3.3898305084745763E-2</v>
      </c>
      <c r="CD92">
        <v>0.14237288135593221</v>
      </c>
    </row>
    <row r="93" spans="1:82" x14ac:dyDescent="0.2">
      <c r="A93" t="s">
        <v>135</v>
      </c>
      <c r="B93">
        <v>5</v>
      </c>
      <c r="C93">
        <v>4</v>
      </c>
      <c r="D93">
        <v>252</v>
      </c>
      <c r="E93">
        <v>3</v>
      </c>
      <c r="F93">
        <v>32</v>
      </c>
      <c r="G93">
        <f t="shared" si="23"/>
        <v>296</v>
      </c>
      <c r="H93" t="s">
        <v>564</v>
      </c>
      <c r="J93" s="3"/>
      <c r="K93" s="3"/>
      <c r="L93" s="3"/>
      <c r="M93" s="3"/>
      <c r="N93" s="3"/>
      <c r="P93" t="s">
        <v>135</v>
      </c>
      <c r="Q93">
        <f t="shared" si="16"/>
        <v>9</v>
      </c>
      <c r="R93">
        <v>5</v>
      </c>
      <c r="S93">
        <v>4</v>
      </c>
      <c r="T93">
        <v>252</v>
      </c>
      <c r="U93">
        <v>3</v>
      </c>
      <c r="V93">
        <v>32</v>
      </c>
      <c r="W93">
        <f t="shared" si="17"/>
        <v>35</v>
      </c>
      <c r="Y93" t="s">
        <v>801</v>
      </c>
      <c r="Z93" s="122" t="s">
        <v>198</v>
      </c>
      <c r="AA93" s="3">
        <f>AVERAGE(AA80:AA92)</f>
        <v>10.153846153846153</v>
      </c>
      <c r="AB93" s="3">
        <f>AVERAGE(AB80:AB92)</f>
        <v>37.230769230769234</v>
      </c>
      <c r="AJ93" t="s">
        <v>593</v>
      </c>
      <c r="AK93">
        <v>10</v>
      </c>
      <c r="AL93">
        <v>51</v>
      </c>
      <c r="BP93">
        <v>294</v>
      </c>
      <c r="BQ93" t="s">
        <v>592</v>
      </c>
      <c r="BR93" t="s">
        <v>141</v>
      </c>
      <c r="BS93">
        <v>12</v>
      </c>
      <c r="BT93">
        <v>35</v>
      </c>
      <c r="BU93" s="165">
        <f t="shared" si="18"/>
        <v>4.0816326530612242E-2</v>
      </c>
      <c r="BV93" s="165">
        <f t="shared" si="19"/>
        <v>0.11904761904761904</v>
      </c>
      <c r="BX93">
        <v>294</v>
      </c>
      <c r="BY93" t="s">
        <v>191</v>
      </c>
      <c r="BZ93">
        <v>10</v>
      </c>
      <c r="CA93">
        <v>51</v>
      </c>
      <c r="CB93" t="s">
        <v>593</v>
      </c>
      <c r="CC93">
        <v>3.4013605442176874E-2</v>
      </c>
      <c r="CD93">
        <v>0.17346938775510204</v>
      </c>
    </row>
    <row r="94" spans="1:82" x14ac:dyDescent="0.2">
      <c r="A94" t="s">
        <v>136</v>
      </c>
      <c r="B94">
        <v>6</v>
      </c>
      <c r="C94">
        <v>3</v>
      </c>
      <c r="D94">
        <v>250</v>
      </c>
      <c r="E94">
        <v>4</v>
      </c>
      <c r="F94">
        <v>33</v>
      </c>
      <c r="G94">
        <f t="shared" si="23"/>
        <v>296</v>
      </c>
      <c r="H94" t="s">
        <v>564</v>
      </c>
      <c r="J94" s="3"/>
      <c r="K94" s="3"/>
      <c r="L94" s="3"/>
      <c r="M94" s="3"/>
      <c r="N94" s="3"/>
      <c r="P94" t="s">
        <v>136</v>
      </c>
      <c r="Q94">
        <f t="shared" si="16"/>
        <v>9</v>
      </c>
      <c r="R94">
        <v>6</v>
      </c>
      <c r="S94">
        <v>3</v>
      </c>
      <c r="T94">
        <v>250</v>
      </c>
      <c r="U94">
        <v>4</v>
      </c>
      <c r="V94">
        <v>33</v>
      </c>
      <c r="W94">
        <f t="shared" si="17"/>
        <v>37</v>
      </c>
      <c r="Z94" t="s">
        <v>599</v>
      </c>
      <c r="AJ94" t="s">
        <v>593</v>
      </c>
      <c r="AK94">
        <v>15</v>
      </c>
      <c r="AL94">
        <v>53</v>
      </c>
      <c r="BP94">
        <v>296</v>
      </c>
      <c r="BQ94" t="s">
        <v>592</v>
      </c>
      <c r="BR94" t="s">
        <v>142</v>
      </c>
      <c r="BS94">
        <v>8</v>
      </c>
      <c r="BT94">
        <v>39</v>
      </c>
      <c r="BU94" s="165">
        <f t="shared" si="18"/>
        <v>2.7027027027027029E-2</v>
      </c>
      <c r="BV94" s="165">
        <f t="shared" si="19"/>
        <v>0.13175675675675674</v>
      </c>
      <c r="BX94">
        <v>295</v>
      </c>
      <c r="BY94" t="s">
        <v>192</v>
      </c>
      <c r="BZ94">
        <v>15</v>
      </c>
      <c r="CA94">
        <v>53</v>
      </c>
      <c r="CB94" t="s">
        <v>593</v>
      </c>
      <c r="CC94">
        <v>5.0847457627118647E-2</v>
      </c>
      <c r="CD94">
        <v>0.17966101694915254</v>
      </c>
    </row>
    <row r="95" spans="1:82" x14ac:dyDescent="0.2">
      <c r="Q95">
        <f t="shared" si="16"/>
        <v>0</v>
      </c>
      <c r="Y95" t="s">
        <v>592</v>
      </c>
      <c r="Z95" t="s">
        <v>96</v>
      </c>
      <c r="AA95">
        <v>12</v>
      </c>
      <c r="AB95">
        <v>35</v>
      </c>
      <c r="AJ95" t="s">
        <v>593</v>
      </c>
      <c r="AK95">
        <v>10</v>
      </c>
      <c r="AL95">
        <v>48</v>
      </c>
      <c r="BP95">
        <v>294</v>
      </c>
      <c r="BQ95" t="s">
        <v>592</v>
      </c>
      <c r="BR95" t="s">
        <v>185</v>
      </c>
      <c r="BS95">
        <v>45</v>
      </c>
      <c r="BT95">
        <v>36</v>
      </c>
      <c r="BU95" s="165">
        <f t="shared" si="18"/>
        <v>0.15306122448979592</v>
      </c>
      <c r="BV95" s="165">
        <f t="shared" si="19"/>
        <v>0.12244897959183673</v>
      </c>
      <c r="BX95">
        <v>295</v>
      </c>
      <c r="BY95" t="s">
        <v>193</v>
      </c>
      <c r="BZ95">
        <v>10</v>
      </c>
      <c r="CA95">
        <v>48</v>
      </c>
      <c r="CB95" t="s">
        <v>593</v>
      </c>
      <c r="CC95">
        <v>3.3898305084745763E-2</v>
      </c>
      <c r="CD95">
        <v>0.16271186440677965</v>
      </c>
    </row>
    <row r="96" spans="1:82" x14ac:dyDescent="0.2">
      <c r="A96" t="s">
        <v>179</v>
      </c>
      <c r="B96">
        <v>6</v>
      </c>
      <c r="C96">
        <v>2</v>
      </c>
      <c r="D96">
        <v>251</v>
      </c>
      <c r="E96">
        <v>4</v>
      </c>
      <c r="F96">
        <v>32</v>
      </c>
      <c r="G96">
        <f t="shared" ref="G96:G101" si="24">SUM(B96:F96)</f>
        <v>295</v>
      </c>
      <c r="H96" t="s">
        <v>565</v>
      </c>
      <c r="J96" s="3"/>
      <c r="K96" s="3"/>
      <c r="L96" s="3"/>
      <c r="M96" s="3"/>
      <c r="N96" s="3"/>
      <c r="P96" t="s">
        <v>179</v>
      </c>
      <c r="Q96">
        <f t="shared" si="16"/>
        <v>8</v>
      </c>
      <c r="R96">
        <v>6</v>
      </c>
      <c r="S96">
        <v>2</v>
      </c>
      <c r="T96">
        <v>251</v>
      </c>
      <c r="U96">
        <v>4</v>
      </c>
      <c r="V96">
        <v>32</v>
      </c>
      <c r="W96">
        <f t="shared" si="17"/>
        <v>36</v>
      </c>
      <c r="Y96" t="s">
        <v>592</v>
      </c>
      <c r="Z96" t="s">
        <v>97</v>
      </c>
      <c r="AA96">
        <v>7</v>
      </c>
      <c r="AB96">
        <v>67</v>
      </c>
      <c r="AJ96" t="s">
        <v>593</v>
      </c>
      <c r="AK96">
        <v>12</v>
      </c>
      <c r="AL96">
        <v>62</v>
      </c>
      <c r="BP96">
        <v>295</v>
      </c>
      <c r="BQ96" t="s">
        <v>592</v>
      </c>
      <c r="BR96" t="s">
        <v>186</v>
      </c>
      <c r="BS96">
        <v>10</v>
      </c>
      <c r="BT96">
        <v>38</v>
      </c>
      <c r="BU96" s="165">
        <f t="shared" si="18"/>
        <v>3.3898305084745763E-2</v>
      </c>
      <c r="BV96" s="165">
        <f t="shared" si="19"/>
        <v>0.12881355932203389</v>
      </c>
      <c r="BX96">
        <v>297</v>
      </c>
      <c r="BY96" t="s">
        <v>194</v>
      </c>
      <c r="BZ96">
        <v>12</v>
      </c>
      <c r="CA96">
        <v>62</v>
      </c>
      <c r="CB96" t="s">
        <v>593</v>
      </c>
      <c r="CC96">
        <v>4.0404040404040407E-2</v>
      </c>
      <c r="CD96">
        <v>0.20875420875420875</v>
      </c>
    </row>
    <row r="97" spans="1:82" x14ac:dyDescent="0.2">
      <c r="A97" t="s">
        <v>180</v>
      </c>
      <c r="B97">
        <v>7</v>
      </c>
      <c r="C97">
        <v>8</v>
      </c>
      <c r="D97">
        <v>247</v>
      </c>
      <c r="E97">
        <v>2</v>
      </c>
      <c r="F97">
        <v>31</v>
      </c>
      <c r="G97">
        <f t="shared" si="24"/>
        <v>295</v>
      </c>
      <c r="H97" t="s">
        <v>565</v>
      </c>
      <c r="J97" s="3"/>
      <c r="K97" s="3"/>
      <c r="L97" s="3"/>
      <c r="M97" s="3"/>
      <c r="N97" s="3"/>
      <c r="P97" t="s">
        <v>180</v>
      </c>
      <c r="Q97">
        <f t="shared" si="16"/>
        <v>15</v>
      </c>
      <c r="R97">
        <v>7</v>
      </c>
      <c r="S97">
        <v>8</v>
      </c>
      <c r="T97">
        <v>247</v>
      </c>
      <c r="U97">
        <v>2</v>
      </c>
      <c r="V97">
        <v>31</v>
      </c>
      <c r="W97">
        <f t="shared" si="17"/>
        <v>33</v>
      </c>
      <c r="Y97" t="s">
        <v>592</v>
      </c>
      <c r="Z97" t="s">
        <v>98</v>
      </c>
      <c r="AA97">
        <v>40</v>
      </c>
      <c r="AB97">
        <v>35</v>
      </c>
      <c r="AJ97" t="s">
        <v>593</v>
      </c>
      <c r="AK97">
        <v>33</v>
      </c>
      <c r="AL97">
        <v>37</v>
      </c>
      <c r="BP97">
        <v>296</v>
      </c>
      <c r="BQ97" t="s">
        <v>592</v>
      </c>
      <c r="BR97" t="s">
        <v>187</v>
      </c>
      <c r="BS97">
        <v>8</v>
      </c>
      <c r="BT97">
        <v>38</v>
      </c>
      <c r="BU97" s="165">
        <f t="shared" si="18"/>
        <v>2.7027027027027029E-2</v>
      </c>
      <c r="BV97" s="165">
        <f t="shared" si="19"/>
        <v>0.12837837837837837</v>
      </c>
      <c r="BX97">
        <v>297</v>
      </c>
      <c r="BY97" t="s">
        <v>195</v>
      </c>
      <c r="BZ97">
        <v>33</v>
      </c>
      <c r="CA97">
        <v>37</v>
      </c>
      <c r="CB97" t="s">
        <v>593</v>
      </c>
      <c r="CC97">
        <v>0.1111111111111111</v>
      </c>
      <c r="CD97">
        <v>0.12457912457912458</v>
      </c>
    </row>
    <row r="98" spans="1:82" x14ac:dyDescent="0.2">
      <c r="A98" t="s">
        <v>181</v>
      </c>
      <c r="B98">
        <v>5</v>
      </c>
      <c r="C98">
        <v>4</v>
      </c>
      <c r="D98">
        <v>249</v>
      </c>
      <c r="E98">
        <v>4</v>
      </c>
      <c r="F98">
        <v>33</v>
      </c>
      <c r="G98">
        <f t="shared" si="24"/>
        <v>295</v>
      </c>
      <c r="H98" t="s">
        <v>565</v>
      </c>
      <c r="J98" s="3"/>
      <c r="K98" s="3"/>
      <c r="L98" s="3"/>
      <c r="M98" s="3"/>
      <c r="N98" s="3"/>
      <c r="P98" t="s">
        <v>181</v>
      </c>
      <c r="Q98">
        <f t="shared" si="16"/>
        <v>9</v>
      </c>
      <c r="R98">
        <v>5</v>
      </c>
      <c r="S98">
        <v>4</v>
      </c>
      <c r="T98">
        <v>249</v>
      </c>
      <c r="U98">
        <v>4</v>
      </c>
      <c r="V98">
        <v>33</v>
      </c>
      <c r="W98">
        <f t="shared" si="17"/>
        <v>37</v>
      </c>
      <c r="Y98" t="s">
        <v>592</v>
      </c>
      <c r="Z98" t="s">
        <v>99</v>
      </c>
      <c r="AA98">
        <v>5</v>
      </c>
      <c r="AB98">
        <v>40</v>
      </c>
      <c r="AJ98" t="s">
        <v>593</v>
      </c>
      <c r="AK98">
        <v>9</v>
      </c>
      <c r="AL98">
        <v>47</v>
      </c>
      <c r="BP98">
        <v>296</v>
      </c>
      <c r="BQ98" t="s">
        <v>592</v>
      </c>
      <c r="BR98" t="s">
        <v>188</v>
      </c>
      <c r="BS98">
        <v>9</v>
      </c>
      <c r="BT98">
        <v>38</v>
      </c>
      <c r="BU98" s="165">
        <f t="shared" si="18"/>
        <v>3.0405405405405407E-2</v>
      </c>
      <c r="BV98" s="165">
        <f t="shared" si="19"/>
        <v>0.12837837837837837</v>
      </c>
      <c r="BX98">
        <v>294</v>
      </c>
      <c r="BY98" t="s">
        <v>196</v>
      </c>
      <c r="BZ98">
        <v>9</v>
      </c>
      <c r="CA98">
        <v>47</v>
      </c>
      <c r="CB98" t="s">
        <v>593</v>
      </c>
      <c r="CC98">
        <v>3.0612244897959183E-2</v>
      </c>
      <c r="CD98">
        <v>0.1598639455782313</v>
      </c>
    </row>
    <row r="99" spans="1:82" x14ac:dyDescent="0.2">
      <c r="A99" t="s">
        <v>182</v>
      </c>
      <c r="B99">
        <v>5</v>
      </c>
      <c r="C99">
        <v>1</v>
      </c>
      <c r="D99">
        <v>251</v>
      </c>
      <c r="E99">
        <v>6</v>
      </c>
      <c r="F99">
        <v>32</v>
      </c>
      <c r="G99">
        <f t="shared" si="24"/>
        <v>295</v>
      </c>
      <c r="H99" t="s">
        <v>565</v>
      </c>
      <c r="J99" s="3"/>
      <c r="K99" s="3"/>
      <c r="L99" s="3"/>
      <c r="M99" s="3"/>
      <c r="N99" s="3"/>
      <c r="P99" t="s">
        <v>182</v>
      </c>
      <c r="Q99">
        <f t="shared" si="16"/>
        <v>6</v>
      </c>
      <c r="R99">
        <v>5</v>
      </c>
      <c r="S99">
        <v>1</v>
      </c>
      <c r="T99">
        <v>251</v>
      </c>
      <c r="U99">
        <v>6</v>
      </c>
      <c r="V99">
        <v>32</v>
      </c>
      <c r="W99">
        <f t="shared" si="17"/>
        <v>38</v>
      </c>
      <c r="Y99" t="s">
        <v>592</v>
      </c>
      <c r="Z99" t="s">
        <v>100</v>
      </c>
      <c r="AA99">
        <v>7</v>
      </c>
      <c r="AB99">
        <v>40</v>
      </c>
      <c r="BP99">
        <v>297</v>
      </c>
      <c r="BQ99" t="s">
        <v>592</v>
      </c>
      <c r="BR99" t="s">
        <v>189</v>
      </c>
      <c r="BS99">
        <v>18</v>
      </c>
      <c r="BT99">
        <v>38</v>
      </c>
      <c r="BU99" s="165">
        <f t="shared" si="18"/>
        <v>6.0606060606060608E-2</v>
      </c>
      <c r="BV99" s="165">
        <f t="shared" si="19"/>
        <v>0.12794612794612795</v>
      </c>
    </row>
    <row r="100" spans="1:82" x14ac:dyDescent="0.2">
      <c r="A100" t="s">
        <v>183</v>
      </c>
      <c r="B100">
        <v>7</v>
      </c>
      <c r="C100">
        <v>11</v>
      </c>
      <c r="D100">
        <v>236</v>
      </c>
      <c r="E100">
        <v>8</v>
      </c>
      <c r="F100">
        <v>32</v>
      </c>
      <c r="G100">
        <f t="shared" si="24"/>
        <v>294</v>
      </c>
      <c r="H100" t="s">
        <v>565</v>
      </c>
      <c r="J100" s="3"/>
      <c r="K100" s="3"/>
      <c r="L100" s="3"/>
      <c r="M100" s="3"/>
      <c r="N100" s="3"/>
      <c r="P100" t="s">
        <v>183</v>
      </c>
      <c r="Q100">
        <f t="shared" si="16"/>
        <v>18</v>
      </c>
      <c r="R100">
        <v>7</v>
      </c>
      <c r="S100">
        <v>11</v>
      </c>
      <c r="T100">
        <v>236</v>
      </c>
      <c r="U100">
        <v>8</v>
      </c>
      <c r="V100">
        <v>32</v>
      </c>
      <c r="W100">
        <f t="shared" si="17"/>
        <v>40</v>
      </c>
      <c r="Y100" t="s">
        <v>592</v>
      </c>
      <c r="Z100" t="s">
        <v>101</v>
      </c>
      <c r="AA100">
        <v>8</v>
      </c>
      <c r="AB100">
        <v>39</v>
      </c>
      <c r="BP100">
        <v>295</v>
      </c>
      <c r="BQ100" t="s">
        <v>592</v>
      </c>
      <c r="BR100" t="s">
        <v>190</v>
      </c>
      <c r="BS100">
        <v>16</v>
      </c>
      <c r="BT100">
        <v>53</v>
      </c>
      <c r="BU100" s="165">
        <f t="shared" si="18"/>
        <v>5.4237288135593219E-2</v>
      </c>
      <c r="BV100" s="165">
        <f t="shared" si="19"/>
        <v>0.17966101694915254</v>
      </c>
    </row>
    <row r="101" spans="1:82" x14ac:dyDescent="0.2">
      <c r="A101" t="s">
        <v>184</v>
      </c>
      <c r="B101">
        <v>5</v>
      </c>
      <c r="C101">
        <v>6</v>
      </c>
      <c r="D101">
        <v>249</v>
      </c>
      <c r="E101">
        <v>3</v>
      </c>
      <c r="F101">
        <v>32</v>
      </c>
      <c r="G101">
        <f t="shared" si="24"/>
        <v>295</v>
      </c>
      <c r="H101" t="s">
        <v>565</v>
      </c>
      <c r="J101" s="3"/>
      <c r="K101" s="3"/>
      <c r="L101" s="3"/>
      <c r="M101" s="3"/>
      <c r="N101" s="3"/>
      <c r="P101" t="s">
        <v>184</v>
      </c>
      <c r="Q101">
        <f t="shared" si="16"/>
        <v>11</v>
      </c>
      <c r="R101">
        <v>5</v>
      </c>
      <c r="S101">
        <v>6</v>
      </c>
      <c r="T101">
        <v>249</v>
      </c>
      <c r="U101">
        <v>3</v>
      </c>
      <c r="V101">
        <v>32</v>
      </c>
      <c r="W101">
        <f t="shared" si="17"/>
        <v>35</v>
      </c>
      <c r="Y101" t="s">
        <v>592</v>
      </c>
      <c r="Z101" t="s">
        <v>137</v>
      </c>
      <c r="AA101">
        <v>22</v>
      </c>
      <c r="AB101">
        <v>36</v>
      </c>
      <c r="BP101">
        <v>296</v>
      </c>
      <c r="BQ101" t="s">
        <v>593</v>
      </c>
      <c r="BR101" t="s">
        <v>143</v>
      </c>
      <c r="BS101">
        <v>10</v>
      </c>
      <c r="BT101">
        <v>36</v>
      </c>
      <c r="BU101" s="165">
        <f t="shared" si="18"/>
        <v>3.3783783783783786E-2</v>
      </c>
      <c r="BV101" s="165">
        <f t="shared" si="19"/>
        <v>0.12162162162162163</v>
      </c>
    </row>
    <row r="102" spans="1:82" x14ac:dyDescent="0.2">
      <c r="A102" s="1" t="s">
        <v>566</v>
      </c>
      <c r="B102" s="1">
        <f t="shared" ref="B102:G102" si="25">SUM(B87:B101)</f>
        <v>71</v>
      </c>
      <c r="C102" s="1">
        <f t="shared" si="25"/>
        <v>61</v>
      </c>
      <c r="D102" s="1">
        <f t="shared" si="25"/>
        <v>3217</v>
      </c>
      <c r="E102" s="1">
        <f t="shared" si="25"/>
        <v>80</v>
      </c>
      <c r="F102" s="1">
        <f t="shared" si="25"/>
        <v>404</v>
      </c>
      <c r="G102" s="1">
        <f t="shared" si="25"/>
        <v>3833</v>
      </c>
      <c r="H102" s="1" t="s">
        <v>591</v>
      </c>
      <c r="P102" s="1" t="s">
        <v>566</v>
      </c>
      <c r="Q102">
        <f t="shared" si="16"/>
        <v>132</v>
      </c>
      <c r="R102">
        <v>71</v>
      </c>
      <c r="S102">
        <v>61</v>
      </c>
      <c r="T102">
        <v>3217</v>
      </c>
      <c r="U102">
        <v>80</v>
      </c>
      <c r="V102">
        <v>404</v>
      </c>
      <c r="W102">
        <f t="shared" si="17"/>
        <v>484</v>
      </c>
      <c r="Y102" t="s">
        <v>592</v>
      </c>
      <c r="Z102" t="s">
        <v>138</v>
      </c>
      <c r="AA102">
        <v>21</v>
      </c>
      <c r="AB102">
        <v>34</v>
      </c>
      <c r="BP102">
        <v>295</v>
      </c>
      <c r="BQ102" t="s">
        <v>593</v>
      </c>
      <c r="BR102" t="s">
        <v>144</v>
      </c>
      <c r="BS102">
        <v>10</v>
      </c>
      <c r="BT102">
        <v>87</v>
      </c>
      <c r="BU102" s="165">
        <f t="shared" si="18"/>
        <v>3.3898305084745763E-2</v>
      </c>
      <c r="BV102" s="165">
        <f t="shared" si="19"/>
        <v>0.29491525423728815</v>
      </c>
    </row>
    <row r="103" spans="1:82" x14ac:dyDescent="0.2">
      <c r="A103" s="1"/>
      <c r="B103" s="15">
        <f>B102/G102</f>
        <v>1.8523349856509261E-2</v>
      </c>
      <c r="C103" s="15">
        <f>C102/G102</f>
        <v>1.5914427341507956E-2</v>
      </c>
      <c r="D103" s="15">
        <f>D102/G102</f>
        <v>0.83929037307591969</v>
      </c>
      <c r="E103" s="15">
        <f>E102/G102</f>
        <v>2.0871380120010434E-2</v>
      </c>
      <c r="F103" s="15">
        <f>F102/G102</f>
        <v>0.1054004696060527</v>
      </c>
      <c r="G103" s="1"/>
      <c r="H103" s="1"/>
      <c r="P103" s="1"/>
      <c r="Y103" t="s">
        <v>592</v>
      </c>
      <c r="Z103" t="s">
        <v>139</v>
      </c>
      <c r="AA103">
        <v>16</v>
      </c>
      <c r="AB103">
        <v>37</v>
      </c>
      <c r="BP103">
        <v>289</v>
      </c>
      <c r="BQ103" t="s">
        <v>593</v>
      </c>
      <c r="BR103" t="s">
        <v>145</v>
      </c>
      <c r="BS103">
        <v>12</v>
      </c>
      <c r="BT103">
        <v>49</v>
      </c>
      <c r="BU103" s="165">
        <f t="shared" si="18"/>
        <v>4.1522491349480967E-2</v>
      </c>
      <c r="BV103" s="165">
        <f t="shared" si="19"/>
        <v>0.16955017301038061</v>
      </c>
    </row>
    <row r="104" spans="1:82" x14ac:dyDescent="0.2">
      <c r="A104" t="s">
        <v>96</v>
      </c>
      <c r="B104">
        <v>7</v>
      </c>
      <c r="C104">
        <v>5</v>
      </c>
      <c r="D104">
        <v>245</v>
      </c>
      <c r="E104">
        <v>2</v>
      </c>
      <c r="F104">
        <v>33</v>
      </c>
      <c r="G104">
        <f t="shared" ref="G104:G109" si="26">SUM(B104:F104)</f>
        <v>292</v>
      </c>
      <c r="H104" t="s">
        <v>563</v>
      </c>
      <c r="I104" t="s">
        <v>599</v>
      </c>
      <c r="J104" s="3"/>
      <c r="K104" s="3"/>
      <c r="L104" s="3"/>
      <c r="M104" s="3"/>
      <c r="N104" s="3"/>
      <c r="P104" t="s">
        <v>96</v>
      </c>
      <c r="Q104">
        <f t="shared" si="16"/>
        <v>12</v>
      </c>
      <c r="R104">
        <v>7</v>
      </c>
      <c r="S104">
        <v>5</v>
      </c>
      <c r="T104">
        <v>245</v>
      </c>
      <c r="U104">
        <v>2</v>
      </c>
      <c r="V104">
        <v>33</v>
      </c>
      <c r="W104">
        <f t="shared" si="17"/>
        <v>35</v>
      </c>
      <c r="Y104" t="s">
        <v>592</v>
      </c>
      <c r="Z104" t="s">
        <v>140</v>
      </c>
      <c r="AA104">
        <v>10</v>
      </c>
      <c r="AB104">
        <v>45</v>
      </c>
      <c r="BP104">
        <v>296</v>
      </c>
      <c r="BQ104" t="s">
        <v>593</v>
      </c>
      <c r="BR104" t="s">
        <v>146</v>
      </c>
      <c r="BS104">
        <v>10</v>
      </c>
      <c r="BT104">
        <v>38</v>
      </c>
      <c r="BU104" s="165">
        <f t="shared" si="18"/>
        <v>3.3783783783783786E-2</v>
      </c>
      <c r="BV104" s="165">
        <f t="shared" si="19"/>
        <v>0.12837837837837837</v>
      </c>
    </row>
    <row r="105" spans="1:82" x14ac:dyDescent="0.2">
      <c r="A105" t="s">
        <v>97</v>
      </c>
      <c r="B105">
        <v>2</v>
      </c>
      <c r="C105">
        <v>5</v>
      </c>
      <c r="D105">
        <v>222</v>
      </c>
      <c r="E105">
        <v>26</v>
      </c>
      <c r="F105">
        <v>41</v>
      </c>
      <c r="G105">
        <f t="shared" si="26"/>
        <v>296</v>
      </c>
      <c r="H105" t="s">
        <v>563</v>
      </c>
      <c r="I105" s="16" t="s">
        <v>198</v>
      </c>
      <c r="J105" s="3">
        <f>AVERAGE(B104:B123)</f>
        <v>4.5555555555555554</v>
      </c>
      <c r="K105" s="3">
        <f>AVERAGE(C104:C123)</f>
        <v>10.666666666666666</v>
      </c>
      <c r="L105" s="3">
        <f>AVERAGE(D104:D123)</f>
        <v>239.44444444444446</v>
      </c>
      <c r="M105" s="3">
        <f>AVERAGE(E104:E123)</f>
        <v>6.9444444444444446</v>
      </c>
      <c r="N105" s="3">
        <f>AVERAGE(F104:F123)</f>
        <v>33.222222222222221</v>
      </c>
      <c r="P105" t="s">
        <v>97</v>
      </c>
      <c r="Q105">
        <f t="shared" si="16"/>
        <v>7</v>
      </c>
      <c r="R105">
        <v>2</v>
      </c>
      <c r="S105">
        <v>5</v>
      </c>
      <c r="T105">
        <v>222</v>
      </c>
      <c r="U105">
        <v>26</v>
      </c>
      <c r="V105">
        <v>41</v>
      </c>
      <c r="W105">
        <f t="shared" si="17"/>
        <v>67</v>
      </c>
      <c r="Y105" t="s">
        <v>592</v>
      </c>
      <c r="Z105" t="s">
        <v>141</v>
      </c>
      <c r="AA105">
        <v>12</v>
      </c>
      <c r="AB105">
        <v>35</v>
      </c>
      <c r="BP105">
        <v>293</v>
      </c>
      <c r="BQ105" t="s">
        <v>593</v>
      </c>
      <c r="BR105" t="s">
        <v>147</v>
      </c>
      <c r="BS105">
        <v>11</v>
      </c>
      <c r="BT105">
        <v>36</v>
      </c>
      <c r="BU105" s="165">
        <f t="shared" si="18"/>
        <v>3.7542662116040959E-2</v>
      </c>
      <c r="BV105" s="165">
        <f t="shared" si="19"/>
        <v>0.12286689419795221</v>
      </c>
    </row>
    <row r="106" spans="1:82" x14ac:dyDescent="0.2">
      <c r="A106" t="s">
        <v>98</v>
      </c>
      <c r="B106">
        <v>7</v>
      </c>
      <c r="C106">
        <v>33</v>
      </c>
      <c r="D106">
        <v>221</v>
      </c>
      <c r="E106">
        <v>3</v>
      </c>
      <c r="F106">
        <v>32</v>
      </c>
      <c r="G106">
        <f t="shared" si="26"/>
        <v>296</v>
      </c>
      <c r="H106" t="s">
        <v>563</v>
      </c>
      <c r="I106" s="16" t="s">
        <v>199</v>
      </c>
      <c r="J106" s="3">
        <f>STDEV(B104:B123)</f>
        <v>2.5022865360499251</v>
      </c>
      <c r="K106" s="3">
        <f>STDEV(C104:C123)</f>
        <v>9.3052799686047951</v>
      </c>
      <c r="L106" s="3">
        <f>STDEV(D104:D123)</f>
        <v>11.576966087488106</v>
      </c>
      <c r="M106" s="3">
        <f>STDEV(E104:E123)</f>
        <v>5.7850946631354194</v>
      </c>
      <c r="N106" s="3">
        <f>STDEV(F104:F123)</f>
        <v>2.7128356242468881</v>
      </c>
      <c r="P106" t="s">
        <v>98</v>
      </c>
      <c r="Q106">
        <f t="shared" si="16"/>
        <v>40</v>
      </c>
      <c r="R106">
        <v>7</v>
      </c>
      <c r="S106">
        <v>33</v>
      </c>
      <c r="T106">
        <v>221</v>
      </c>
      <c r="U106">
        <v>3</v>
      </c>
      <c r="V106">
        <v>32</v>
      </c>
      <c r="W106">
        <f t="shared" si="17"/>
        <v>35</v>
      </c>
      <c r="Y106" t="s">
        <v>592</v>
      </c>
      <c r="Z106" t="s">
        <v>142</v>
      </c>
      <c r="AA106">
        <v>8</v>
      </c>
      <c r="AB106">
        <v>39</v>
      </c>
      <c r="BP106">
        <v>295</v>
      </c>
      <c r="BQ106" t="s">
        <v>593</v>
      </c>
      <c r="BR106" t="s">
        <v>148</v>
      </c>
      <c r="BS106">
        <v>10</v>
      </c>
      <c r="BT106">
        <v>42</v>
      </c>
      <c r="BU106" s="165">
        <f t="shared" si="18"/>
        <v>3.3898305084745763E-2</v>
      </c>
      <c r="BV106" s="165">
        <f t="shared" si="19"/>
        <v>0.14237288135593221</v>
      </c>
    </row>
    <row r="107" spans="1:82" x14ac:dyDescent="0.2">
      <c r="A107" t="s">
        <v>99</v>
      </c>
      <c r="B107">
        <v>1</v>
      </c>
      <c r="C107">
        <v>4</v>
      </c>
      <c r="D107">
        <v>250</v>
      </c>
      <c r="E107">
        <v>4</v>
      </c>
      <c r="F107">
        <v>36</v>
      </c>
      <c r="G107">
        <f t="shared" si="26"/>
        <v>295</v>
      </c>
      <c r="H107" t="s">
        <v>563</v>
      </c>
      <c r="I107" s="16" t="s">
        <v>602</v>
      </c>
      <c r="J107" s="3"/>
      <c r="K107" s="3"/>
      <c r="L107" s="3"/>
      <c r="M107" s="3"/>
      <c r="N107" s="3"/>
      <c r="P107" t="s">
        <v>99</v>
      </c>
      <c r="Q107">
        <f t="shared" si="16"/>
        <v>5</v>
      </c>
      <c r="R107">
        <v>1</v>
      </c>
      <c r="S107">
        <v>4</v>
      </c>
      <c r="T107">
        <v>250</v>
      </c>
      <c r="U107">
        <v>4</v>
      </c>
      <c r="V107">
        <v>36</v>
      </c>
      <c r="W107">
        <f t="shared" si="17"/>
        <v>40</v>
      </c>
      <c r="Y107" t="s">
        <v>592</v>
      </c>
      <c r="Z107" t="s">
        <v>185</v>
      </c>
      <c r="AA107">
        <v>45</v>
      </c>
      <c r="AB107">
        <v>36</v>
      </c>
      <c r="BP107">
        <v>294</v>
      </c>
      <c r="BQ107" t="s">
        <v>593</v>
      </c>
      <c r="BR107" t="s">
        <v>191</v>
      </c>
      <c r="BS107">
        <v>10</v>
      </c>
      <c r="BT107">
        <v>51</v>
      </c>
      <c r="BU107" s="165">
        <f t="shared" si="18"/>
        <v>3.4013605442176874E-2</v>
      </c>
      <c r="BV107" s="165">
        <f t="shared" si="19"/>
        <v>0.17346938775510204</v>
      </c>
    </row>
    <row r="108" spans="1:82" x14ac:dyDescent="0.2">
      <c r="A108" t="s">
        <v>100</v>
      </c>
      <c r="B108">
        <v>1</v>
      </c>
      <c r="C108">
        <v>6</v>
      </c>
      <c r="D108">
        <v>248</v>
      </c>
      <c r="E108">
        <v>5</v>
      </c>
      <c r="F108">
        <v>35</v>
      </c>
      <c r="G108">
        <f t="shared" si="26"/>
        <v>295</v>
      </c>
      <c r="H108" t="s">
        <v>563</v>
      </c>
      <c r="J108" s="3"/>
      <c r="K108" s="3"/>
      <c r="L108" s="3"/>
      <c r="M108" s="3"/>
      <c r="N108" s="3"/>
      <c r="P108" t="s">
        <v>100</v>
      </c>
      <c r="Q108">
        <f t="shared" si="16"/>
        <v>7</v>
      </c>
      <c r="R108">
        <v>1</v>
      </c>
      <c r="S108">
        <v>6</v>
      </c>
      <c r="T108">
        <v>248</v>
      </c>
      <c r="U108">
        <v>5</v>
      </c>
      <c r="V108">
        <v>35</v>
      </c>
      <c r="W108">
        <f t="shared" si="17"/>
        <v>40</v>
      </c>
      <c r="Y108" t="s">
        <v>592</v>
      </c>
      <c r="Z108" t="s">
        <v>186</v>
      </c>
      <c r="AA108">
        <v>10</v>
      </c>
      <c r="AB108">
        <v>38</v>
      </c>
      <c r="BP108">
        <v>295</v>
      </c>
      <c r="BQ108" t="s">
        <v>593</v>
      </c>
      <c r="BR108" t="s">
        <v>192</v>
      </c>
      <c r="BS108">
        <v>15</v>
      </c>
      <c r="BT108">
        <v>53</v>
      </c>
      <c r="BU108" s="165">
        <f t="shared" si="18"/>
        <v>5.0847457627118647E-2</v>
      </c>
      <c r="BV108" s="165">
        <f t="shared" si="19"/>
        <v>0.17966101694915254</v>
      </c>
    </row>
    <row r="109" spans="1:82" x14ac:dyDescent="0.2">
      <c r="A109" t="s">
        <v>101</v>
      </c>
      <c r="B109">
        <v>1</v>
      </c>
      <c r="C109">
        <v>7</v>
      </c>
      <c r="D109">
        <v>247</v>
      </c>
      <c r="E109">
        <v>4</v>
      </c>
      <c r="F109">
        <v>35</v>
      </c>
      <c r="G109">
        <f t="shared" si="26"/>
        <v>294</v>
      </c>
      <c r="H109" t="s">
        <v>563</v>
      </c>
      <c r="J109" s="3"/>
      <c r="K109" s="3"/>
      <c r="L109" s="3"/>
      <c r="M109" s="3"/>
      <c r="N109" s="3"/>
      <c r="P109" t="s">
        <v>101</v>
      </c>
      <c r="Q109">
        <f t="shared" si="16"/>
        <v>8</v>
      </c>
      <c r="R109">
        <v>1</v>
      </c>
      <c r="S109">
        <v>7</v>
      </c>
      <c r="T109">
        <v>247</v>
      </c>
      <c r="U109">
        <v>4</v>
      </c>
      <c r="V109">
        <v>35</v>
      </c>
      <c r="W109">
        <f t="shared" si="17"/>
        <v>39</v>
      </c>
      <c r="Y109" t="s">
        <v>592</v>
      </c>
      <c r="Z109" t="s">
        <v>187</v>
      </c>
      <c r="AA109">
        <v>8</v>
      </c>
      <c r="AB109">
        <v>38</v>
      </c>
      <c r="BP109">
        <v>295</v>
      </c>
      <c r="BQ109" t="s">
        <v>593</v>
      </c>
      <c r="BR109" t="s">
        <v>193</v>
      </c>
      <c r="BS109">
        <v>10</v>
      </c>
      <c r="BT109">
        <v>48</v>
      </c>
      <c r="BU109" s="165">
        <f t="shared" si="18"/>
        <v>3.3898305084745763E-2</v>
      </c>
      <c r="BV109" s="165">
        <f t="shared" si="19"/>
        <v>0.16271186440677965</v>
      </c>
    </row>
    <row r="110" spans="1:82" x14ac:dyDescent="0.2">
      <c r="Q110">
        <f t="shared" si="16"/>
        <v>0</v>
      </c>
      <c r="Y110" t="s">
        <v>592</v>
      </c>
      <c r="Z110" t="s">
        <v>188</v>
      </c>
      <c r="AA110">
        <v>9</v>
      </c>
      <c r="AB110">
        <v>38</v>
      </c>
      <c r="BP110">
        <v>297</v>
      </c>
      <c r="BQ110" t="s">
        <v>593</v>
      </c>
      <c r="BR110" t="s">
        <v>194</v>
      </c>
      <c r="BS110">
        <v>12</v>
      </c>
      <c r="BT110">
        <v>62</v>
      </c>
      <c r="BU110" s="165">
        <f t="shared" si="18"/>
        <v>4.0404040404040407E-2</v>
      </c>
      <c r="BV110" s="165">
        <f t="shared" si="19"/>
        <v>0.20875420875420875</v>
      </c>
    </row>
    <row r="111" spans="1:82" x14ac:dyDescent="0.2">
      <c r="A111" t="s">
        <v>137</v>
      </c>
      <c r="B111">
        <v>5</v>
      </c>
      <c r="C111">
        <v>17</v>
      </c>
      <c r="D111">
        <v>232</v>
      </c>
      <c r="E111">
        <v>6</v>
      </c>
      <c r="F111">
        <v>30</v>
      </c>
      <c r="G111">
        <f t="shared" ref="G111:G116" si="27">SUM(B111:F111)</f>
        <v>290</v>
      </c>
      <c r="H111" t="s">
        <v>564</v>
      </c>
      <c r="J111" s="3"/>
      <c r="K111" s="3"/>
      <c r="L111" s="3"/>
      <c r="M111" s="3"/>
      <c r="N111" s="3"/>
      <c r="P111" t="s">
        <v>137</v>
      </c>
      <c r="Q111">
        <f t="shared" si="16"/>
        <v>22</v>
      </c>
      <c r="R111">
        <v>5</v>
      </c>
      <c r="S111">
        <v>17</v>
      </c>
      <c r="T111">
        <v>232</v>
      </c>
      <c r="U111">
        <v>6</v>
      </c>
      <c r="V111">
        <v>30</v>
      </c>
      <c r="W111">
        <f t="shared" si="17"/>
        <v>36</v>
      </c>
      <c r="Y111" t="s">
        <v>592</v>
      </c>
      <c r="Z111" t="s">
        <v>189</v>
      </c>
      <c r="AA111">
        <v>18</v>
      </c>
      <c r="AB111">
        <v>38</v>
      </c>
      <c r="BP111">
        <v>297</v>
      </c>
      <c r="BQ111" t="s">
        <v>593</v>
      </c>
      <c r="BR111" t="s">
        <v>195</v>
      </c>
      <c r="BS111">
        <v>33</v>
      </c>
      <c r="BT111">
        <v>37</v>
      </c>
      <c r="BU111" s="165">
        <f t="shared" si="18"/>
        <v>0.1111111111111111</v>
      </c>
      <c r="BV111" s="165">
        <f t="shared" si="19"/>
        <v>0.12457912457912458</v>
      </c>
    </row>
    <row r="112" spans="1:82" x14ac:dyDescent="0.2">
      <c r="A112" t="s">
        <v>138</v>
      </c>
      <c r="B112">
        <v>4</v>
      </c>
      <c r="C112">
        <v>17</v>
      </c>
      <c r="D112">
        <v>239</v>
      </c>
      <c r="E112">
        <v>3</v>
      </c>
      <c r="F112">
        <v>31</v>
      </c>
      <c r="G112">
        <f t="shared" si="27"/>
        <v>294</v>
      </c>
      <c r="H112" t="s">
        <v>564</v>
      </c>
      <c r="J112" s="3"/>
      <c r="K112" s="3"/>
      <c r="L112" s="3"/>
      <c r="M112" s="3"/>
      <c r="N112" s="3"/>
      <c r="P112" t="s">
        <v>138</v>
      </c>
      <c r="Q112">
        <f t="shared" si="16"/>
        <v>21</v>
      </c>
      <c r="R112">
        <v>4</v>
      </c>
      <c r="S112">
        <v>17</v>
      </c>
      <c r="T112">
        <v>239</v>
      </c>
      <c r="U112">
        <v>3</v>
      </c>
      <c r="V112">
        <v>31</v>
      </c>
      <c r="W112">
        <f t="shared" si="17"/>
        <v>34</v>
      </c>
      <c r="Y112" t="s">
        <v>592</v>
      </c>
      <c r="Z112" t="s">
        <v>190</v>
      </c>
      <c r="AA112">
        <v>16</v>
      </c>
      <c r="AB112">
        <v>53</v>
      </c>
      <c r="BP112">
        <v>294</v>
      </c>
      <c r="BQ112" t="s">
        <v>593</v>
      </c>
      <c r="BR112" t="s">
        <v>196</v>
      </c>
      <c r="BS112">
        <v>9</v>
      </c>
      <c r="BT112">
        <v>47</v>
      </c>
      <c r="BU112" s="165">
        <f t="shared" si="18"/>
        <v>3.0612244897959183E-2</v>
      </c>
      <c r="BV112" s="165">
        <f t="shared" si="19"/>
        <v>0.1598639455782313</v>
      </c>
    </row>
    <row r="113" spans="1:28" x14ac:dyDescent="0.2">
      <c r="A113" t="s">
        <v>139</v>
      </c>
      <c r="B113">
        <v>4</v>
      </c>
      <c r="C113">
        <v>12</v>
      </c>
      <c r="D113">
        <v>243</v>
      </c>
      <c r="E113">
        <v>5</v>
      </c>
      <c r="F113">
        <v>32</v>
      </c>
      <c r="G113">
        <f t="shared" si="27"/>
        <v>296</v>
      </c>
      <c r="H113" t="s">
        <v>564</v>
      </c>
      <c r="J113" s="3"/>
      <c r="K113" s="3"/>
      <c r="L113" s="3"/>
      <c r="M113" s="3"/>
      <c r="N113" s="3"/>
      <c r="P113" t="s">
        <v>139</v>
      </c>
      <c r="Q113">
        <f t="shared" si="16"/>
        <v>16</v>
      </c>
      <c r="R113">
        <v>4</v>
      </c>
      <c r="S113">
        <v>12</v>
      </c>
      <c r="T113">
        <v>243</v>
      </c>
      <c r="U113">
        <v>5</v>
      </c>
      <c r="V113">
        <v>32</v>
      </c>
      <c r="W113">
        <f t="shared" si="17"/>
        <v>37</v>
      </c>
      <c r="Y113" t="s">
        <v>592</v>
      </c>
      <c r="Z113" s="122" t="s">
        <v>198</v>
      </c>
      <c r="AA113" s="3">
        <f>AVERAGE(AA95:AA112)</f>
        <v>15.222222222222221</v>
      </c>
      <c r="AB113" s="3">
        <f>AVERAGE(AB95:AB112)</f>
        <v>40.166666666666664</v>
      </c>
    </row>
    <row r="114" spans="1:28" x14ac:dyDescent="0.2">
      <c r="A114" t="s">
        <v>140</v>
      </c>
      <c r="B114">
        <v>6</v>
      </c>
      <c r="C114">
        <v>4</v>
      </c>
      <c r="D114">
        <v>241</v>
      </c>
      <c r="E114">
        <v>10</v>
      </c>
      <c r="F114">
        <v>35</v>
      </c>
      <c r="G114">
        <f t="shared" si="27"/>
        <v>296</v>
      </c>
      <c r="H114" t="s">
        <v>564</v>
      </c>
      <c r="J114" s="3"/>
      <c r="K114" s="3"/>
      <c r="L114" s="3"/>
      <c r="M114" s="3"/>
      <c r="N114" s="3"/>
      <c r="P114" t="s">
        <v>140</v>
      </c>
      <c r="Q114">
        <f t="shared" si="16"/>
        <v>10</v>
      </c>
      <c r="R114">
        <v>6</v>
      </c>
      <c r="S114">
        <v>4</v>
      </c>
      <c r="T114">
        <v>241</v>
      </c>
      <c r="U114">
        <v>10</v>
      </c>
      <c r="V114">
        <v>35</v>
      </c>
      <c r="W114">
        <f t="shared" si="17"/>
        <v>45</v>
      </c>
      <c r="Z114" t="s">
        <v>600</v>
      </c>
    </row>
    <row r="115" spans="1:28" x14ac:dyDescent="0.2">
      <c r="A115" t="s">
        <v>141</v>
      </c>
      <c r="B115">
        <v>5</v>
      </c>
      <c r="C115">
        <v>7</v>
      </c>
      <c r="D115">
        <v>247</v>
      </c>
      <c r="E115">
        <v>4</v>
      </c>
      <c r="F115">
        <v>31</v>
      </c>
      <c r="G115">
        <f t="shared" si="27"/>
        <v>294</v>
      </c>
      <c r="H115" t="s">
        <v>564</v>
      </c>
      <c r="J115" s="3"/>
      <c r="K115" s="3"/>
      <c r="L115" s="3"/>
      <c r="M115" s="3"/>
      <c r="N115" s="3"/>
      <c r="P115" t="s">
        <v>141</v>
      </c>
      <c r="Q115">
        <f t="shared" si="16"/>
        <v>12</v>
      </c>
      <c r="R115">
        <v>5</v>
      </c>
      <c r="S115">
        <v>7</v>
      </c>
      <c r="T115">
        <v>247</v>
      </c>
      <c r="U115">
        <v>4</v>
      </c>
      <c r="V115">
        <v>31</v>
      </c>
      <c r="W115">
        <f t="shared" si="17"/>
        <v>35</v>
      </c>
      <c r="Y115" t="s">
        <v>593</v>
      </c>
      <c r="Z115" t="s">
        <v>143</v>
      </c>
      <c r="AA115">
        <v>10</v>
      </c>
      <c r="AB115">
        <v>36</v>
      </c>
    </row>
    <row r="116" spans="1:28" x14ac:dyDescent="0.2">
      <c r="A116" t="s">
        <v>142</v>
      </c>
      <c r="B116">
        <v>4</v>
      </c>
      <c r="C116">
        <v>4</v>
      </c>
      <c r="D116">
        <v>249</v>
      </c>
      <c r="E116">
        <v>6</v>
      </c>
      <c r="F116">
        <v>33</v>
      </c>
      <c r="G116">
        <f t="shared" si="27"/>
        <v>296</v>
      </c>
      <c r="H116" t="s">
        <v>564</v>
      </c>
      <c r="J116" s="3"/>
      <c r="K116" s="3"/>
      <c r="L116" s="3"/>
      <c r="M116" s="3"/>
      <c r="N116" s="3"/>
      <c r="P116" t="s">
        <v>142</v>
      </c>
      <c r="Q116">
        <f t="shared" si="16"/>
        <v>8</v>
      </c>
      <c r="R116">
        <v>4</v>
      </c>
      <c r="S116">
        <v>4</v>
      </c>
      <c r="T116">
        <v>249</v>
      </c>
      <c r="U116">
        <v>6</v>
      </c>
      <c r="V116">
        <v>33</v>
      </c>
      <c r="W116">
        <f t="shared" si="17"/>
        <v>39</v>
      </c>
      <c r="Y116" t="s">
        <v>593</v>
      </c>
      <c r="Z116" t="s">
        <v>144</v>
      </c>
      <c r="AA116">
        <v>10</v>
      </c>
      <c r="AB116">
        <v>87</v>
      </c>
    </row>
    <row r="117" spans="1:28" x14ac:dyDescent="0.2">
      <c r="Q117">
        <f t="shared" si="16"/>
        <v>0</v>
      </c>
      <c r="Y117" t="s">
        <v>593</v>
      </c>
      <c r="Z117" t="s">
        <v>145</v>
      </c>
      <c r="AA117">
        <v>12</v>
      </c>
      <c r="AB117">
        <v>49</v>
      </c>
    </row>
    <row r="118" spans="1:28" x14ac:dyDescent="0.2">
      <c r="A118" t="s">
        <v>185</v>
      </c>
      <c r="B118">
        <v>11</v>
      </c>
      <c r="C118">
        <v>34</v>
      </c>
      <c r="D118">
        <v>213</v>
      </c>
      <c r="E118">
        <v>6</v>
      </c>
      <c r="F118">
        <v>30</v>
      </c>
      <c r="G118">
        <f t="shared" ref="G118:G123" si="28">SUM(B118:F118)</f>
        <v>294</v>
      </c>
      <c r="H118" t="s">
        <v>565</v>
      </c>
      <c r="J118" s="3"/>
      <c r="K118" s="3"/>
      <c r="L118" s="3"/>
      <c r="M118" s="3"/>
      <c r="N118" s="3"/>
      <c r="P118" t="s">
        <v>185</v>
      </c>
      <c r="Q118">
        <f t="shared" si="16"/>
        <v>45</v>
      </c>
      <c r="R118">
        <v>11</v>
      </c>
      <c r="S118">
        <v>34</v>
      </c>
      <c r="T118">
        <v>213</v>
      </c>
      <c r="U118">
        <v>6</v>
      </c>
      <c r="V118">
        <v>30</v>
      </c>
      <c r="W118">
        <f t="shared" si="17"/>
        <v>36</v>
      </c>
      <c r="Y118" t="s">
        <v>593</v>
      </c>
      <c r="Z118" t="s">
        <v>146</v>
      </c>
      <c r="AA118">
        <v>10</v>
      </c>
      <c r="AB118">
        <v>38</v>
      </c>
    </row>
    <row r="119" spans="1:28" x14ac:dyDescent="0.2">
      <c r="A119" t="s">
        <v>186</v>
      </c>
      <c r="B119">
        <v>4</v>
      </c>
      <c r="C119">
        <v>6</v>
      </c>
      <c r="D119">
        <v>247</v>
      </c>
      <c r="E119">
        <v>6</v>
      </c>
      <c r="F119">
        <v>32</v>
      </c>
      <c r="G119">
        <f t="shared" si="28"/>
        <v>295</v>
      </c>
      <c r="H119" t="s">
        <v>565</v>
      </c>
      <c r="J119" s="3"/>
      <c r="K119" s="3"/>
      <c r="L119" s="3"/>
      <c r="M119" s="3"/>
      <c r="N119" s="3"/>
      <c r="P119" t="s">
        <v>186</v>
      </c>
      <c r="Q119">
        <f t="shared" si="16"/>
        <v>10</v>
      </c>
      <c r="R119">
        <v>4</v>
      </c>
      <c r="S119">
        <v>6</v>
      </c>
      <c r="T119">
        <v>247</v>
      </c>
      <c r="U119">
        <v>6</v>
      </c>
      <c r="V119">
        <v>32</v>
      </c>
      <c r="W119">
        <f t="shared" si="17"/>
        <v>38</v>
      </c>
      <c r="Y119" t="s">
        <v>593</v>
      </c>
      <c r="Z119" t="s">
        <v>147</v>
      </c>
      <c r="AA119">
        <v>11</v>
      </c>
      <c r="AB119">
        <v>36</v>
      </c>
    </row>
    <row r="120" spans="1:28" x14ac:dyDescent="0.2">
      <c r="A120" t="s">
        <v>187</v>
      </c>
      <c r="B120">
        <v>4</v>
      </c>
      <c r="C120">
        <v>4</v>
      </c>
      <c r="D120">
        <v>250</v>
      </c>
      <c r="E120">
        <v>6</v>
      </c>
      <c r="F120">
        <v>32</v>
      </c>
      <c r="G120">
        <f t="shared" si="28"/>
        <v>296</v>
      </c>
      <c r="H120" t="s">
        <v>565</v>
      </c>
      <c r="J120" s="3"/>
      <c r="K120" s="3"/>
      <c r="L120" s="3"/>
      <c r="M120" s="3"/>
      <c r="N120" s="3"/>
      <c r="P120" t="s">
        <v>187</v>
      </c>
      <c r="Q120">
        <f t="shared" si="16"/>
        <v>8</v>
      </c>
      <c r="R120">
        <v>4</v>
      </c>
      <c r="S120">
        <v>4</v>
      </c>
      <c r="T120">
        <v>250</v>
      </c>
      <c r="U120">
        <v>6</v>
      </c>
      <c r="V120">
        <v>32</v>
      </c>
      <c r="W120">
        <f t="shared" si="17"/>
        <v>38</v>
      </c>
      <c r="Y120" t="s">
        <v>593</v>
      </c>
      <c r="Z120" t="s">
        <v>148</v>
      </c>
      <c r="AA120">
        <v>10</v>
      </c>
      <c r="AB120">
        <v>42</v>
      </c>
    </row>
    <row r="121" spans="1:28" x14ac:dyDescent="0.2">
      <c r="A121" t="s">
        <v>188</v>
      </c>
      <c r="B121">
        <v>4</v>
      </c>
      <c r="C121">
        <v>5</v>
      </c>
      <c r="D121">
        <v>249</v>
      </c>
      <c r="E121">
        <v>6</v>
      </c>
      <c r="F121">
        <v>32</v>
      </c>
      <c r="G121">
        <f t="shared" si="28"/>
        <v>296</v>
      </c>
      <c r="H121" t="s">
        <v>565</v>
      </c>
      <c r="J121" s="3"/>
      <c r="K121" s="3"/>
      <c r="L121" s="3"/>
      <c r="M121" s="3"/>
      <c r="N121" s="3"/>
      <c r="P121" t="s">
        <v>188</v>
      </c>
      <c r="Q121">
        <f t="shared" si="16"/>
        <v>9</v>
      </c>
      <c r="R121">
        <v>4</v>
      </c>
      <c r="S121">
        <v>5</v>
      </c>
      <c r="T121">
        <v>249</v>
      </c>
      <c r="U121">
        <v>6</v>
      </c>
      <c r="V121">
        <v>32</v>
      </c>
      <c r="W121">
        <f t="shared" si="17"/>
        <v>38</v>
      </c>
      <c r="Y121" t="s">
        <v>593</v>
      </c>
      <c r="Z121" t="s">
        <v>191</v>
      </c>
      <c r="AA121">
        <v>10</v>
      </c>
      <c r="AB121">
        <v>51</v>
      </c>
    </row>
    <row r="122" spans="1:28" x14ac:dyDescent="0.2">
      <c r="A122" t="s">
        <v>189</v>
      </c>
      <c r="B122">
        <v>6</v>
      </c>
      <c r="C122">
        <v>12</v>
      </c>
      <c r="D122">
        <v>241</v>
      </c>
      <c r="E122">
        <v>6</v>
      </c>
      <c r="F122">
        <v>32</v>
      </c>
      <c r="G122">
        <f t="shared" si="28"/>
        <v>297</v>
      </c>
      <c r="H122" t="s">
        <v>565</v>
      </c>
      <c r="J122" s="3"/>
      <c r="K122" s="3"/>
      <c r="L122" s="3"/>
      <c r="M122" s="3"/>
      <c r="N122" s="3"/>
      <c r="P122" t="s">
        <v>189</v>
      </c>
      <c r="Q122">
        <f t="shared" si="16"/>
        <v>18</v>
      </c>
      <c r="R122">
        <v>6</v>
      </c>
      <c r="S122">
        <v>12</v>
      </c>
      <c r="T122">
        <v>241</v>
      </c>
      <c r="U122">
        <v>6</v>
      </c>
      <c r="V122">
        <v>32</v>
      </c>
      <c r="W122">
        <f t="shared" si="17"/>
        <v>38</v>
      </c>
      <c r="Y122" t="s">
        <v>593</v>
      </c>
      <c r="Z122" t="s">
        <v>192</v>
      </c>
      <c r="AA122">
        <v>15</v>
      </c>
      <c r="AB122">
        <v>53</v>
      </c>
    </row>
    <row r="123" spans="1:28" x14ac:dyDescent="0.2">
      <c r="A123" t="s">
        <v>190</v>
      </c>
      <c r="B123">
        <v>6</v>
      </c>
      <c r="C123">
        <v>10</v>
      </c>
      <c r="D123">
        <v>226</v>
      </c>
      <c r="E123">
        <v>17</v>
      </c>
      <c r="F123">
        <v>36</v>
      </c>
      <c r="G123">
        <f t="shared" si="28"/>
        <v>295</v>
      </c>
      <c r="H123" t="s">
        <v>565</v>
      </c>
      <c r="J123" s="3"/>
      <c r="K123" s="3"/>
      <c r="L123" s="3"/>
      <c r="M123" s="3"/>
      <c r="N123" s="3"/>
      <c r="P123" t="s">
        <v>190</v>
      </c>
      <c r="Q123">
        <f t="shared" si="16"/>
        <v>16</v>
      </c>
      <c r="R123">
        <v>6</v>
      </c>
      <c r="S123">
        <v>10</v>
      </c>
      <c r="T123">
        <v>226</v>
      </c>
      <c r="U123">
        <v>17</v>
      </c>
      <c r="V123">
        <v>36</v>
      </c>
      <c r="W123">
        <f t="shared" si="17"/>
        <v>53</v>
      </c>
      <c r="Y123" t="s">
        <v>593</v>
      </c>
      <c r="Z123" t="s">
        <v>193</v>
      </c>
      <c r="AA123">
        <v>10</v>
      </c>
      <c r="AB123">
        <v>48</v>
      </c>
    </row>
    <row r="124" spans="1:28" x14ac:dyDescent="0.2">
      <c r="A124" s="1" t="s">
        <v>566</v>
      </c>
      <c r="B124" s="1">
        <f t="shared" ref="B124:G124" si="29">SUM(B104:B123)</f>
        <v>82</v>
      </c>
      <c r="C124" s="1">
        <f t="shared" si="29"/>
        <v>192</v>
      </c>
      <c r="D124" s="1">
        <f t="shared" si="29"/>
        <v>4310</v>
      </c>
      <c r="E124" s="1">
        <f t="shared" si="29"/>
        <v>125</v>
      </c>
      <c r="F124" s="1">
        <f t="shared" si="29"/>
        <v>598</v>
      </c>
      <c r="G124" s="1">
        <f t="shared" si="29"/>
        <v>5307</v>
      </c>
      <c r="H124" s="1" t="s">
        <v>592</v>
      </c>
      <c r="J124" s="3"/>
      <c r="K124" s="3"/>
      <c r="L124" s="3"/>
      <c r="M124" s="3"/>
      <c r="N124" s="3"/>
      <c r="P124" s="1" t="s">
        <v>566</v>
      </c>
      <c r="Q124">
        <f t="shared" si="16"/>
        <v>274</v>
      </c>
      <c r="R124">
        <v>82</v>
      </c>
      <c r="S124">
        <v>192</v>
      </c>
      <c r="T124">
        <v>4310</v>
      </c>
      <c r="U124">
        <v>125</v>
      </c>
      <c r="V124">
        <v>598</v>
      </c>
      <c r="W124">
        <f t="shared" si="17"/>
        <v>723</v>
      </c>
      <c r="Y124" t="s">
        <v>593</v>
      </c>
      <c r="Z124" t="s">
        <v>194</v>
      </c>
      <c r="AA124">
        <v>12</v>
      </c>
      <c r="AB124">
        <v>62</v>
      </c>
    </row>
    <row r="125" spans="1:28" x14ac:dyDescent="0.2">
      <c r="A125" s="1"/>
      <c r="B125" s="15">
        <f>B124/G124</f>
        <v>1.5451290748068589E-2</v>
      </c>
      <c r="C125" s="15">
        <f>C124/G124</f>
        <v>3.6178631995477668E-2</v>
      </c>
      <c r="D125" s="15">
        <f>D124/G124</f>
        <v>0.8121349161484831</v>
      </c>
      <c r="E125" s="15">
        <f>E124/G124</f>
        <v>2.3553796872055777E-2</v>
      </c>
      <c r="F125" s="15">
        <f>F124/G124</f>
        <v>0.11268136423591484</v>
      </c>
      <c r="G125" s="1"/>
      <c r="H125" s="1"/>
      <c r="J125" s="3"/>
      <c r="K125" s="3"/>
      <c r="L125" s="3"/>
      <c r="M125" s="3"/>
      <c r="N125" s="3"/>
      <c r="P125" s="1"/>
      <c r="Y125" t="s">
        <v>593</v>
      </c>
      <c r="Z125" t="s">
        <v>195</v>
      </c>
      <c r="AA125">
        <v>33</v>
      </c>
      <c r="AB125">
        <v>37</v>
      </c>
    </row>
    <row r="126" spans="1:28" x14ac:dyDescent="0.2">
      <c r="A126" t="s">
        <v>143</v>
      </c>
      <c r="B126">
        <v>5</v>
      </c>
      <c r="C126">
        <v>5</v>
      </c>
      <c r="D126">
        <v>250</v>
      </c>
      <c r="E126">
        <v>3</v>
      </c>
      <c r="F126">
        <v>33</v>
      </c>
      <c r="G126">
        <f t="shared" ref="G126:G131" si="30">SUM(B126:F126)</f>
        <v>296</v>
      </c>
      <c r="H126" t="s">
        <v>564</v>
      </c>
      <c r="I126" t="s">
        <v>600</v>
      </c>
      <c r="J126" s="3"/>
      <c r="K126" s="3"/>
      <c r="L126" s="3"/>
      <c r="M126" s="3"/>
      <c r="N126" s="3"/>
      <c r="P126" t="s">
        <v>143</v>
      </c>
      <c r="Q126">
        <f t="shared" si="16"/>
        <v>10</v>
      </c>
      <c r="R126">
        <v>5</v>
      </c>
      <c r="S126">
        <v>5</v>
      </c>
      <c r="T126">
        <v>250</v>
      </c>
      <c r="U126">
        <v>3</v>
      </c>
      <c r="V126">
        <v>33</v>
      </c>
      <c r="W126">
        <f t="shared" si="17"/>
        <v>36</v>
      </c>
      <c r="Y126" t="s">
        <v>593</v>
      </c>
      <c r="Z126" t="s">
        <v>196</v>
      </c>
      <c r="AA126">
        <v>9</v>
      </c>
      <c r="AB126">
        <v>47</v>
      </c>
    </row>
    <row r="127" spans="1:28" x14ac:dyDescent="0.2">
      <c r="A127" t="s">
        <v>144</v>
      </c>
      <c r="B127">
        <v>4</v>
      </c>
      <c r="C127">
        <v>6</v>
      </c>
      <c r="D127">
        <v>198</v>
      </c>
      <c r="E127">
        <v>40</v>
      </c>
      <c r="F127">
        <v>47</v>
      </c>
      <c r="G127">
        <f t="shared" si="30"/>
        <v>295</v>
      </c>
      <c r="H127" t="s">
        <v>564</v>
      </c>
      <c r="I127" s="16" t="s">
        <v>198</v>
      </c>
      <c r="J127" s="3">
        <f>AVERAGE(B126:B138)</f>
        <v>4.666666666666667</v>
      </c>
      <c r="K127" s="3">
        <f>AVERAGE(C126:C138)</f>
        <v>8</v>
      </c>
      <c r="L127" s="3">
        <f>AVERAGE(D126:D138)</f>
        <v>233.16666666666666</v>
      </c>
      <c r="M127" s="3">
        <f>AVERAGE(E126:E138)</f>
        <v>12.75</v>
      </c>
      <c r="N127" s="3">
        <f>AVERAGE(F126:F138)</f>
        <v>36.083333333333336</v>
      </c>
      <c r="P127" t="s">
        <v>144</v>
      </c>
      <c r="Q127">
        <f t="shared" si="16"/>
        <v>10</v>
      </c>
      <c r="R127">
        <v>4</v>
      </c>
      <c r="S127">
        <v>6</v>
      </c>
      <c r="T127">
        <v>198</v>
      </c>
      <c r="U127">
        <v>40</v>
      </c>
      <c r="V127">
        <v>47</v>
      </c>
      <c r="W127">
        <f t="shared" si="17"/>
        <v>87</v>
      </c>
      <c r="Y127" t="s">
        <v>593</v>
      </c>
      <c r="Z127" s="122" t="s">
        <v>198</v>
      </c>
      <c r="AA127" s="3">
        <f>AVERAGE(AA115:AA126)</f>
        <v>12.666666666666666</v>
      </c>
      <c r="AB127" s="3">
        <f>AVERAGE(AB115:AB126)</f>
        <v>48.833333333333336</v>
      </c>
    </row>
    <row r="128" spans="1:28" x14ac:dyDescent="0.2">
      <c r="A128" t="s">
        <v>145</v>
      </c>
      <c r="B128">
        <v>4</v>
      </c>
      <c r="C128">
        <v>8</v>
      </c>
      <c r="D128">
        <v>228</v>
      </c>
      <c r="E128">
        <v>12</v>
      </c>
      <c r="F128">
        <v>37</v>
      </c>
      <c r="G128">
        <f t="shared" si="30"/>
        <v>289</v>
      </c>
      <c r="H128" t="s">
        <v>564</v>
      </c>
      <c r="I128" s="16" t="s">
        <v>199</v>
      </c>
      <c r="J128" s="3">
        <f>STDEV(B126:B138)</f>
        <v>0.7784989441615241</v>
      </c>
      <c r="K128" s="3">
        <f>STDEV(C126:C138)</f>
        <v>6.2522723141997814</v>
      </c>
      <c r="L128" s="3">
        <f>STDEV(D126:D138)</f>
        <v>14.288159963813225</v>
      </c>
      <c r="M128" s="3">
        <f>STDEV(E126:E138)</f>
        <v>10.720625829764705</v>
      </c>
      <c r="N128" s="3">
        <f>STDEV(F126:F138)</f>
        <v>4.0778410806194767</v>
      </c>
      <c r="P128" t="s">
        <v>145</v>
      </c>
      <c r="Q128">
        <f t="shared" si="16"/>
        <v>12</v>
      </c>
      <c r="R128">
        <v>4</v>
      </c>
      <c r="S128">
        <v>8</v>
      </c>
      <c r="T128">
        <v>228</v>
      </c>
      <c r="U128">
        <v>12</v>
      </c>
      <c r="V128">
        <v>37</v>
      </c>
      <c r="W128">
        <f t="shared" si="17"/>
        <v>49</v>
      </c>
    </row>
    <row r="129" spans="1:23" x14ac:dyDescent="0.2">
      <c r="A129" t="s">
        <v>146</v>
      </c>
      <c r="B129">
        <v>4</v>
      </c>
      <c r="C129">
        <v>6</v>
      </c>
      <c r="D129">
        <v>248</v>
      </c>
      <c r="E129">
        <v>5</v>
      </c>
      <c r="F129">
        <v>33</v>
      </c>
      <c r="G129">
        <f t="shared" si="30"/>
        <v>296</v>
      </c>
      <c r="H129" t="s">
        <v>564</v>
      </c>
      <c r="I129" s="16" t="s">
        <v>203</v>
      </c>
      <c r="J129" s="3"/>
      <c r="K129" s="3"/>
      <c r="L129" s="3"/>
      <c r="M129" s="3"/>
      <c r="N129" s="3"/>
      <c r="P129" t="s">
        <v>146</v>
      </c>
      <c r="Q129">
        <f t="shared" si="16"/>
        <v>10</v>
      </c>
      <c r="R129">
        <v>4</v>
      </c>
      <c r="S129">
        <v>6</v>
      </c>
      <c r="T129">
        <v>248</v>
      </c>
      <c r="U129">
        <v>5</v>
      </c>
      <c r="V129">
        <v>33</v>
      </c>
      <c r="W129">
        <f t="shared" si="17"/>
        <v>38</v>
      </c>
    </row>
    <row r="130" spans="1:23" x14ac:dyDescent="0.2">
      <c r="A130" t="s">
        <v>147</v>
      </c>
      <c r="B130">
        <v>6</v>
      </c>
      <c r="C130">
        <v>5</v>
      </c>
      <c r="D130">
        <v>246</v>
      </c>
      <c r="E130">
        <v>3</v>
      </c>
      <c r="F130">
        <v>33</v>
      </c>
      <c r="G130">
        <f t="shared" si="30"/>
        <v>293</v>
      </c>
      <c r="H130" t="s">
        <v>564</v>
      </c>
      <c r="J130" s="3"/>
      <c r="K130" s="3"/>
      <c r="L130" s="3"/>
      <c r="M130" s="3"/>
      <c r="N130" s="3"/>
      <c r="P130" t="s">
        <v>147</v>
      </c>
      <c r="Q130">
        <f t="shared" si="16"/>
        <v>11</v>
      </c>
      <c r="R130">
        <v>6</v>
      </c>
      <c r="S130">
        <v>5</v>
      </c>
      <c r="T130">
        <v>246</v>
      </c>
      <c r="U130">
        <v>3</v>
      </c>
      <c r="V130">
        <v>33</v>
      </c>
      <c r="W130">
        <f t="shared" si="17"/>
        <v>36</v>
      </c>
    </row>
    <row r="131" spans="1:23" x14ac:dyDescent="0.2">
      <c r="A131" t="s">
        <v>148</v>
      </c>
      <c r="B131">
        <v>4</v>
      </c>
      <c r="C131">
        <v>6</v>
      </c>
      <c r="D131">
        <v>243</v>
      </c>
      <c r="E131">
        <v>9</v>
      </c>
      <c r="F131">
        <v>33</v>
      </c>
      <c r="G131">
        <f t="shared" si="30"/>
        <v>295</v>
      </c>
      <c r="H131" t="s">
        <v>564</v>
      </c>
      <c r="J131" s="3"/>
      <c r="K131" s="3"/>
      <c r="L131" s="3"/>
      <c r="M131" s="3"/>
      <c r="N131" s="3"/>
      <c r="P131" t="s">
        <v>148</v>
      </c>
      <c r="Q131">
        <f t="shared" si="16"/>
        <v>10</v>
      </c>
      <c r="R131">
        <v>4</v>
      </c>
      <c r="S131">
        <v>6</v>
      </c>
      <c r="T131">
        <v>243</v>
      </c>
      <c r="U131">
        <v>9</v>
      </c>
      <c r="V131">
        <v>33</v>
      </c>
      <c r="W131">
        <f t="shared" si="17"/>
        <v>42</v>
      </c>
    </row>
    <row r="132" spans="1:23" x14ac:dyDescent="0.2">
      <c r="Q132">
        <f t="shared" ref="Q132:Q139" si="31">SUM(R132:S132)</f>
        <v>0</v>
      </c>
    </row>
    <row r="133" spans="1:23" x14ac:dyDescent="0.2">
      <c r="A133" t="s">
        <v>191</v>
      </c>
      <c r="B133">
        <v>4</v>
      </c>
      <c r="C133">
        <v>6</v>
      </c>
      <c r="D133">
        <v>233</v>
      </c>
      <c r="E133">
        <v>13</v>
      </c>
      <c r="F133">
        <v>38</v>
      </c>
      <c r="G133">
        <f t="shared" ref="G133:G138" si="32">SUM(B133:F133)</f>
        <v>294</v>
      </c>
      <c r="H133" t="s">
        <v>565</v>
      </c>
      <c r="J133" s="3"/>
      <c r="K133" s="3"/>
      <c r="L133" s="3"/>
      <c r="M133" s="3"/>
      <c r="N133" s="3"/>
      <c r="P133" t="s">
        <v>191</v>
      </c>
      <c r="Q133">
        <f t="shared" si="31"/>
        <v>10</v>
      </c>
      <c r="R133">
        <v>4</v>
      </c>
      <c r="S133">
        <v>6</v>
      </c>
      <c r="T133">
        <v>233</v>
      </c>
      <c r="U133">
        <v>13</v>
      </c>
      <c r="V133">
        <v>38</v>
      </c>
      <c r="W133">
        <f t="shared" ref="W133:W139" si="33">SUM(U133:V133)</f>
        <v>51</v>
      </c>
    </row>
    <row r="134" spans="1:23" x14ac:dyDescent="0.2">
      <c r="A134" t="s">
        <v>192</v>
      </c>
      <c r="B134">
        <v>4</v>
      </c>
      <c r="C134">
        <v>11</v>
      </c>
      <c r="D134">
        <v>227</v>
      </c>
      <c r="E134">
        <v>16</v>
      </c>
      <c r="F134">
        <v>37</v>
      </c>
      <c r="G134">
        <f t="shared" si="32"/>
        <v>295</v>
      </c>
      <c r="H134" t="s">
        <v>565</v>
      </c>
      <c r="J134" s="3"/>
      <c r="K134" s="3"/>
      <c r="L134" s="3"/>
      <c r="M134" s="3"/>
      <c r="N134" s="3"/>
      <c r="P134" t="s">
        <v>192</v>
      </c>
      <c r="Q134">
        <f t="shared" si="31"/>
        <v>15</v>
      </c>
      <c r="R134">
        <v>4</v>
      </c>
      <c r="S134">
        <v>11</v>
      </c>
      <c r="T134">
        <v>227</v>
      </c>
      <c r="U134">
        <v>16</v>
      </c>
      <c r="V134">
        <v>37</v>
      </c>
      <c r="W134">
        <f t="shared" si="33"/>
        <v>53</v>
      </c>
    </row>
    <row r="135" spans="1:23" x14ac:dyDescent="0.2">
      <c r="A135" t="s">
        <v>193</v>
      </c>
      <c r="B135">
        <v>5</v>
      </c>
      <c r="C135">
        <v>5</v>
      </c>
      <c r="D135">
        <v>237</v>
      </c>
      <c r="E135">
        <v>10</v>
      </c>
      <c r="F135">
        <v>38</v>
      </c>
      <c r="G135">
        <f t="shared" si="32"/>
        <v>295</v>
      </c>
      <c r="H135" t="s">
        <v>565</v>
      </c>
      <c r="J135" s="3"/>
      <c r="K135" s="3"/>
      <c r="L135" s="3"/>
      <c r="M135" s="3"/>
      <c r="N135" s="3"/>
      <c r="P135" t="s">
        <v>193</v>
      </c>
      <c r="Q135">
        <f t="shared" si="31"/>
        <v>10</v>
      </c>
      <c r="R135">
        <v>5</v>
      </c>
      <c r="S135">
        <v>5</v>
      </c>
      <c r="T135">
        <v>237</v>
      </c>
      <c r="U135">
        <v>10</v>
      </c>
      <c r="V135">
        <v>38</v>
      </c>
      <c r="W135">
        <f t="shared" si="33"/>
        <v>48</v>
      </c>
    </row>
    <row r="136" spans="1:23" x14ac:dyDescent="0.2">
      <c r="A136" t="s">
        <v>194</v>
      </c>
      <c r="B136">
        <v>5</v>
      </c>
      <c r="C136">
        <v>7</v>
      </c>
      <c r="D136">
        <v>223</v>
      </c>
      <c r="E136">
        <v>26</v>
      </c>
      <c r="F136">
        <v>36</v>
      </c>
      <c r="G136">
        <f t="shared" si="32"/>
        <v>297</v>
      </c>
      <c r="H136" t="s">
        <v>565</v>
      </c>
      <c r="J136" s="3"/>
      <c r="K136" s="3"/>
      <c r="L136" s="3"/>
      <c r="M136" s="3"/>
      <c r="N136" s="3"/>
      <c r="P136" t="s">
        <v>194</v>
      </c>
      <c r="Q136">
        <f t="shared" si="31"/>
        <v>12</v>
      </c>
      <c r="R136">
        <v>5</v>
      </c>
      <c r="S136">
        <v>7</v>
      </c>
      <c r="T136">
        <v>223</v>
      </c>
      <c r="U136">
        <v>26</v>
      </c>
      <c r="V136">
        <v>36</v>
      </c>
      <c r="W136">
        <f t="shared" si="33"/>
        <v>62</v>
      </c>
    </row>
    <row r="137" spans="1:23" x14ac:dyDescent="0.2">
      <c r="A137" t="s">
        <v>195</v>
      </c>
      <c r="B137">
        <v>6</v>
      </c>
      <c r="C137">
        <v>27</v>
      </c>
      <c r="D137">
        <v>227</v>
      </c>
      <c r="E137">
        <v>5</v>
      </c>
      <c r="F137">
        <v>32</v>
      </c>
      <c r="G137">
        <f t="shared" si="32"/>
        <v>297</v>
      </c>
      <c r="H137" t="s">
        <v>565</v>
      </c>
      <c r="J137" s="3"/>
      <c r="K137" s="3"/>
      <c r="L137" s="3"/>
      <c r="M137" s="3"/>
      <c r="N137" s="3"/>
      <c r="P137" t="s">
        <v>195</v>
      </c>
      <c r="Q137">
        <f t="shared" si="31"/>
        <v>33</v>
      </c>
      <c r="R137">
        <v>6</v>
      </c>
      <c r="S137">
        <v>27</v>
      </c>
      <c r="T137">
        <v>227</v>
      </c>
      <c r="U137">
        <v>5</v>
      </c>
      <c r="V137">
        <v>32</v>
      </c>
      <c r="W137">
        <f t="shared" si="33"/>
        <v>37</v>
      </c>
    </row>
    <row r="138" spans="1:23" x14ac:dyDescent="0.2">
      <c r="A138" t="s">
        <v>196</v>
      </c>
      <c r="B138">
        <v>5</v>
      </c>
      <c r="C138">
        <v>4</v>
      </c>
      <c r="D138">
        <v>238</v>
      </c>
      <c r="E138">
        <v>11</v>
      </c>
      <c r="F138">
        <v>36</v>
      </c>
      <c r="G138">
        <f t="shared" si="32"/>
        <v>294</v>
      </c>
      <c r="H138" t="s">
        <v>565</v>
      </c>
      <c r="J138" s="3"/>
      <c r="K138" s="3"/>
      <c r="L138" s="3"/>
      <c r="M138" s="3"/>
      <c r="N138" s="3"/>
      <c r="P138" t="s">
        <v>196</v>
      </c>
      <c r="Q138">
        <f t="shared" si="31"/>
        <v>9</v>
      </c>
      <c r="R138">
        <v>5</v>
      </c>
      <c r="S138">
        <v>4</v>
      </c>
      <c r="T138">
        <v>238</v>
      </c>
      <c r="U138">
        <v>11</v>
      </c>
      <c r="V138">
        <v>36</v>
      </c>
      <c r="W138">
        <f t="shared" si="33"/>
        <v>47</v>
      </c>
    </row>
    <row r="139" spans="1:23" x14ac:dyDescent="0.2">
      <c r="A139" s="1" t="s">
        <v>566</v>
      </c>
      <c r="B139" s="1">
        <f t="shared" ref="B139:G139" si="34">SUM(B126:B138)</f>
        <v>56</v>
      </c>
      <c r="C139" s="1">
        <f t="shared" si="34"/>
        <v>96</v>
      </c>
      <c r="D139" s="1">
        <f t="shared" si="34"/>
        <v>2798</v>
      </c>
      <c r="E139" s="1">
        <f t="shared" si="34"/>
        <v>153</v>
      </c>
      <c r="F139" s="1">
        <f t="shared" si="34"/>
        <v>433</v>
      </c>
      <c r="G139" s="1">
        <f t="shared" si="34"/>
        <v>3536</v>
      </c>
      <c r="H139" s="1" t="s">
        <v>593</v>
      </c>
      <c r="J139" s="3"/>
      <c r="K139" s="3"/>
      <c r="L139" s="3"/>
      <c r="M139" s="3"/>
      <c r="N139" s="3"/>
      <c r="P139" s="1" t="s">
        <v>566</v>
      </c>
      <c r="Q139">
        <f t="shared" si="31"/>
        <v>152</v>
      </c>
      <c r="R139">
        <v>56</v>
      </c>
      <c r="S139">
        <v>96</v>
      </c>
      <c r="T139">
        <v>2798</v>
      </c>
      <c r="U139">
        <v>153</v>
      </c>
      <c r="V139">
        <v>433</v>
      </c>
      <c r="W139">
        <f t="shared" si="33"/>
        <v>586</v>
      </c>
    </row>
    <row r="140" spans="1:23" x14ac:dyDescent="0.2">
      <c r="A140" s="1"/>
      <c r="B140" s="15">
        <f>B139/G139</f>
        <v>1.5837104072398189E-2</v>
      </c>
      <c r="C140" s="15">
        <f>C139/G139</f>
        <v>2.7149321266968326E-2</v>
      </c>
      <c r="D140" s="15">
        <f>D139/G139</f>
        <v>0.79128959276018096</v>
      </c>
      <c r="E140" s="15">
        <f>E139/G139</f>
        <v>4.3269230769230768E-2</v>
      </c>
      <c r="F140" s="15">
        <f>F139/G139</f>
        <v>0.12245475113122171</v>
      </c>
      <c r="G140" s="1"/>
      <c r="H140" s="1"/>
      <c r="J140" s="3"/>
      <c r="K140" s="3"/>
      <c r="L140" s="3"/>
      <c r="M140" s="3"/>
      <c r="N140" s="3"/>
      <c r="P140" s="1"/>
    </row>
    <row r="141" spans="1:23" x14ac:dyDescent="0.2">
      <c r="J141" s="3"/>
      <c r="K141" s="3"/>
      <c r="L141" s="3"/>
      <c r="M141" s="3"/>
      <c r="N141" s="3"/>
    </row>
    <row r="143" spans="1:23" x14ac:dyDescent="0.2">
      <c r="B143" s="123"/>
      <c r="C143" s="123"/>
      <c r="D143" s="123"/>
      <c r="E143" s="123"/>
      <c r="F143" s="123"/>
      <c r="I143" s="3"/>
      <c r="J143" s="3"/>
      <c r="K143" s="3"/>
      <c r="L143" s="3"/>
      <c r="M143" s="3"/>
    </row>
    <row r="144" spans="1:23" x14ac:dyDescent="0.2">
      <c r="I144" s="3"/>
      <c r="J144" s="3"/>
      <c r="K144" s="3"/>
      <c r="L144" s="3"/>
      <c r="M144" s="3"/>
    </row>
  </sheetData>
  <mergeCells count="2">
    <mergeCell ref="BN2:BN9"/>
    <mergeCell ref="BW2:BW1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53F7-A794-D24F-AEF6-9CEC02E52CC5}">
  <dimension ref="A1:CZ111"/>
  <sheetViews>
    <sheetView topLeftCell="BF1" zoomScale="80" zoomScaleNormal="80" workbookViewId="0">
      <selection activeCell="BH1" sqref="BH1"/>
    </sheetView>
  </sheetViews>
  <sheetFormatPr baseColWidth="10" defaultRowHeight="16" x14ac:dyDescent="0.2"/>
  <cols>
    <col min="11" max="11" width="10.83203125" style="64"/>
    <col min="15" max="15" width="10.83203125" style="64"/>
    <col min="18" max="18" width="10.83203125" style="109"/>
    <col min="21" max="21" width="10.83203125" style="109"/>
    <col min="24" max="24" width="10.83203125" style="109"/>
    <col min="25" max="25" width="10.83203125" style="64"/>
    <col min="26" max="26" width="10.83203125" style="109"/>
    <col min="27" max="29" width="11" style="109" bestFit="1" customWidth="1"/>
    <col min="30" max="30" width="10.83203125" style="64"/>
    <col min="31" max="31" width="32.83203125" customWidth="1"/>
    <col min="32" max="35" width="11" bestFit="1" customWidth="1"/>
    <col min="37" max="37" width="25.5" customWidth="1"/>
    <col min="38" max="41" width="11" bestFit="1" customWidth="1"/>
    <col min="42" max="42" width="12.1640625" bestFit="1" customWidth="1"/>
    <col min="43" max="43" width="11" bestFit="1" customWidth="1"/>
    <col min="44" max="44" width="19.33203125" customWidth="1"/>
    <col min="45" max="46" width="11" bestFit="1" customWidth="1"/>
    <col min="47" max="47" width="33.33203125" customWidth="1"/>
    <col min="48" max="48" width="29" customWidth="1"/>
    <col min="60" max="60" width="10.83203125" style="145"/>
    <col min="77" max="77" width="10.83203125" style="68"/>
    <col min="83" max="83" width="10.83203125" style="68"/>
    <col min="95" max="95" width="34.83203125" customWidth="1"/>
    <col min="96" max="96" width="36.83203125" customWidth="1"/>
    <col min="116" max="116" width="19.33203125" customWidth="1"/>
  </cols>
  <sheetData>
    <row r="1" spans="1:103" ht="85" x14ac:dyDescent="0.2">
      <c r="A1" t="s">
        <v>611</v>
      </c>
      <c r="B1" t="s">
        <v>197</v>
      </c>
      <c r="C1" s="4" t="s">
        <v>0</v>
      </c>
      <c r="D1" s="4" t="s">
        <v>1</v>
      </c>
      <c r="E1" s="4" t="s">
        <v>644</v>
      </c>
      <c r="F1" s="4" t="s">
        <v>2</v>
      </c>
      <c r="G1" s="4" t="s">
        <v>645</v>
      </c>
      <c r="H1" s="4" t="s">
        <v>3</v>
      </c>
      <c r="I1" s="4" t="s">
        <v>4</v>
      </c>
      <c r="J1" s="4" t="s">
        <v>884</v>
      </c>
      <c r="L1" s="4" t="s">
        <v>644</v>
      </c>
      <c r="M1" s="4" t="s">
        <v>645</v>
      </c>
      <c r="N1" s="4" t="s">
        <v>2</v>
      </c>
      <c r="P1" s="4" t="s">
        <v>666</v>
      </c>
      <c r="Q1" s="4" t="s">
        <v>667</v>
      </c>
      <c r="R1" s="108" t="s">
        <v>672</v>
      </c>
      <c r="S1" s="4" t="s">
        <v>668</v>
      </c>
      <c r="T1" s="4" t="s">
        <v>669</v>
      </c>
      <c r="U1" s="108" t="s">
        <v>673</v>
      </c>
      <c r="V1" s="4" t="s">
        <v>670</v>
      </c>
      <c r="W1" s="4" t="s">
        <v>671</v>
      </c>
      <c r="X1" s="108" t="s">
        <v>674</v>
      </c>
      <c r="Z1" s="108" t="s">
        <v>672</v>
      </c>
      <c r="AA1" s="108" t="s">
        <v>673</v>
      </c>
      <c r="AB1" s="108" t="s">
        <v>674</v>
      </c>
      <c r="AC1" s="108" t="s">
        <v>676</v>
      </c>
      <c r="AE1" s="4" t="s">
        <v>547</v>
      </c>
      <c r="AF1" t="s">
        <v>783</v>
      </c>
      <c r="AG1" s="4" t="s">
        <v>199</v>
      </c>
      <c r="AL1" s="51" t="s">
        <v>682</v>
      </c>
      <c r="BI1" t="s">
        <v>672</v>
      </c>
      <c r="BJ1" t="s">
        <v>673</v>
      </c>
      <c r="BK1" t="s">
        <v>674</v>
      </c>
      <c r="BL1" t="s">
        <v>676</v>
      </c>
      <c r="BZ1" s="4" t="s">
        <v>672</v>
      </c>
      <c r="CA1" s="4" t="s">
        <v>673</v>
      </c>
      <c r="CB1" s="4" t="s">
        <v>674</v>
      </c>
      <c r="CC1" s="4" t="s">
        <v>676</v>
      </c>
      <c r="CD1" s="4" t="s">
        <v>884</v>
      </c>
      <c r="CE1" s="180" t="s">
        <v>937</v>
      </c>
      <c r="CF1" s="4" t="s">
        <v>672</v>
      </c>
      <c r="CG1" s="4" t="s">
        <v>673</v>
      </c>
      <c r="CH1" s="4" t="s">
        <v>932</v>
      </c>
      <c r="CI1" s="4" t="s">
        <v>933</v>
      </c>
      <c r="CJ1" s="4" t="s">
        <v>884</v>
      </c>
      <c r="CK1" s="4" t="s">
        <v>939</v>
      </c>
      <c r="CL1" s="4" t="s">
        <v>936</v>
      </c>
      <c r="CM1" s="4" t="s">
        <v>934</v>
      </c>
      <c r="CN1" s="4" t="s">
        <v>935</v>
      </c>
    </row>
    <row r="2" spans="1:103" x14ac:dyDescent="0.2">
      <c r="A2" t="s">
        <v>87</v>
      </c>
      <c r="B2" t="s">
        <v>563</v>
      </c>
      <c r="C2">
        <v>5</v>
      </c>
      <c r="D2">
        <v>5</v>
      </c>
      <c r="E2">
        <f t="shared" ref="E2:E65" si="0">C2+D2</f>
        <v>10</v>
      </c>
      <c r="F2">
        <v>260</v>
      </c>
      <c r="G2">
        <f t="shared" ref="G2:G65" si="1">H2+I2</f>
        <v>25</v>
      </c>
      <c r="H2">
        <v>4</v>
      </c>
      <c r="I2">
        <v>21</v>
      </c>
      <c r="J2">
        <f>SUM(E2:G2)</f>
        <v>295</v>
      </c>
      <c r="L2">
        <v>10</v>
      </c>
      <c r="M2">
        <v>25</v>
      </c>
      <c r="N2">
        <v>260</v>
      </c>
      <c r="P2">
        <v>10</v>
      </c>
      <c r="Q2">
        <v>25</v>
      </c>
      <c r="R2" s="109">
        <f>SUM(P2:Q2)</f>
        <v>35</v>
      </c>
      <c r="S2">
        <v>17</v>
      </c>
      <c r="T2">
        <v>23</v>
      </c>
      <c r="U2" s="109">
        <f>SUM(S2:T2)</f>
        <v>40</v>
      </c>
      <c r="V2">
        <v>15</v>
      </c>
      <c r="W2">
        <v>27</v>
      </c>
      <c r="X2" s="109">
        <f>SUM(V2:W2)</f>
        <v>42</v>
      </c>
      <c r="Z2" s="109">
        <v>35</v>
      </c>
      <c r="AA2" s="109">
        <v>40</v>
      </c>
      <c r="AB2" s="109">
        <v>42</v>
      </c>
      <c r="AC2" s="109">
        <v>64</v>
      </c>
      <c r="AE2" t="s">
        <v>672</v>
      </c>
      <c r="AF2" s="6">
        <f>AVERAGE(Z2:Z16)</f>
        <v>43.93333333333333</v>
      </c>
      <c r="AG2" s="6">
        <f>STDEV(Z2:Z16)</f>
        <v>13.910256579058425</v>
      </c>
      <c r="AL2" t="s">
        <v>675</v>
      </c>
      <c r="BI2">
        <v>35</v>
      </c>
      <c r="BJ2">
        <v>40</v>
      </c>
      <c r="BK2">
        <v>42</v>
      </c>
      <c r="BL2">
        <v>64</v>
      </c>
      <c r="BZ2">
        <v>35</v>
      </c>
      <c r="CA2">
        <v>40</v>
      </c>
      <c r="CB2">
        <v>42</v>
      </c>
      <c r="CC2">
        <v>64</v>
      </c>
      <c r="CD2">
        <v>295</v>
      </c>
      <c r="CE2" s="180"/>
      <c r="CF2">
        <v>35</v>
      </c>
      <c r="CG2">
        <v>40</v>
      </c>
      <c r="CH2">
        <v>42</v>
      </c>
      <c r="CI2">
        <v>64</v>
      </c>
      <c r="CJ2">
        <v>295</v>
      </c>
      <c r="CK2" s="165">
        <f>CF2/CJ2</f>
        <v>0.11864406779661017</v>
      </c>
      <c r="CL2" s="165">
        <f>CG2/CJ2</f>
        <v>0.13559322033898305</v>
      </c>
      <c r="CM2" s="165">
        <f>CH2/CJ2</f>
        <v>0.14237288135593221</v>
      </c>
      <c r="CN2" s="165">
        <f>CI2/CJ2</f>
        <v>0.21694915254237288</v>
      </c>
      <c r="CQ2" s="68" t="s">
        <v>713</v>
      </c>
      <c r="CR2" s="68"/>
      <c r="CS2" s="68"/>
      <c r="CT2" s="68"/>
      <c r="CU2" s="68"/>
      <c r="CV2" s="68"/>
      <c r="CW2" s="68"/>
      <c r="CX2" s="68"/>
      <c r="CY2" s="68"/>
    </row>
    <row r="3" spans="1:103" x14ac:dyDescent="0.2">
      <c r="A3" t="s">
        <v>88</v>
      </c>
      <c r="B3" t="s">
        <v>563</v>
      </c>
      <c r="C3">
        <v>5</v>
      </c>
      <c r="D3">
        <v>4</v>
      </c>
      <c r="E3">
        <f t="shared" si="0"/>
        <v>9</v>
      </c>
      <c r="F3">
        <v>265</v>
      </c>
      <c r="G3">
        <f t="shared" si="1"/>
        <v>23</v>
      </c>
      <c r="H3">
        <v>6</v>
      </c>
      <c r="I3">
        <v>17</v>
      </c>
      <c r="J3">
        <f t="shared" ref="J3:J66" si="2">SUM(E3:G3)</f>
        <v>297</v>
      </c>
      <c r="L3">
        <v>9</v>
      </c>
      <c r="M3">
        <v>23</v>
      </c>
      <c r="N3">
        <v>265</v>
      </c>
      <c r="P3">
        <v>9</v>
      </c>
      <c r="Q3">
        <v>23</v>
      </c>
      <c r="R3" s="109">
        <f t="shared" ref="R3:R49" si="3">SUM(P3:Q3)</f>
        <v>32</v>
      </c>
      <c r="S3">
        <v>23</v>
      </c>
      <c r="T3">
        <v>39</v>
      </c>
      <c r="U3" s="109">
        <f t="shared" ref="U3:U49" si="4">SUM(S3:T3)</f>
        <v>62</v>
      </c>
      <c r="V3">
        <v>10</v>
      </c>
      <c r="W3">
        <v>25</v>
      </c>
      <c r="X3" s="109">
        <f t="shared" ref="X3:X49" si="5">SUM(V3:W3)</f>
        <v>35</v>
      </c>
      <c r="Z3" s="109">
        <v>32</v>
      </c>
      <c r="AA3" s="109">
        <v>62</v>
      </c>
      <c r="AB3" s="109">
        <v>35</v>
      </c>
      <c r="AC3" s="109">
        <v>62</v>
      </c>
      <c r="AE3" t="s">
        <v>673</v>
      </c>
      <c r="AF3" s="6">
        <f>AVERAGE(AA2:AA48)</f>
        <v>49.425531914893618</v>
      </c>
      <c r="AG3" s="6">
        <f>STDEV(AA2:AA48)</f>
        <v>11.376452952310455</v>
      </c>
      <c r="AL3" t="s">
        <v>631</v>
      </c>
      <c r="BI3">
        <v>32</v>
      </c>
      <c r="BJ3">
        <v>62</v>
      </c>
      <c r="BK3">
        <v>35</v>
      </c>
      <c r="BL3">
        <v>62</v>
      </c>
      <c r="BZ3">
        <v>32</v>
      </c>
      <c r="CA3">
        <v>62</v>
      </c>
      <c r="CB3">
        <v>35</v>
      </c>
      <c r="CC3">
        <v>62</v>
      </c>
      <c r="CD3">
        <v>297</v>
      </c>
      <c r="CE3" s="180"/>
      <c r="CF3">
        <v>32</v>
      </c>
      <c r="CG3">
        <v>62</v>
      </c>
      <c r="CH3">
        <v>35</v>
      </c>
      <c r="CI3">
        <v>62</v>
      </c>
      <c r="CJ3">
        <v>297</v>
      </c>
      <c r="CK3" s="165">
        <f t="shared" ref="CK3:CK16" si="6">CF3/CJ3</f>
        <v>0.10774410774410774</v>
      </c>
      <c r="CL3" s="165">
        <f t="shared" ref="CL3:CL48" si="7">CG3/CJ3</f>
        <v>0.20875420875420875</v>
      </c>
      <c r="CM3" s="165">
        <f t="shared" ref="CM3:CM48" si="8">CH3/CJ3</f>
        <v>0.11784511784511785</v>
      </c>
      <c r="CN3" s="165">
        <f t="shared" ref="CN3:CN48" si="9">CI3/CJ3</f>
        <v>0.20875420875420875</v>
      </c>
    </row>
    <row r="4" spans="1:103" ht="17" thickBot="1" x14ac:dyDescent="0.25">
      <c r="A4" t="s">
        <v>89</v>
      </c>
      <c r="B4" t="s">
        <v>563</v>
      </c>
      <c r="C4">
        <v>5</v>
      </c>
      <c r="D4">
        <v>4</v>
      </c>
      <c r="E4">
        <f t="shared" si="0"/>
        <v>9</v>
      </c>
      <c r="F4">
        <v>264</v>
      </c>
      <c r="G4">
        <f t="shared" si="1"/>
        <v>23</v>
      </c>
      <c r="H4">
        <v>6</v>
      </c>
      <c r="I4">
        <v>17</v>
      </c>
      <c r="J4">
        <f t="shared" si="2"/>
        <v>296</v>
      </c>
      <c r="L4">
        <v>9</v>
      </c>
      <c r="M4">
        <v>23</v>
      </c>
      <c r="N4">
        <v>264</v>
      </c>
      <c r="P4">
        <v>9</v>
      </c>
      <c r="Q4">
        <v>23</v>
      </c>
      <c r="R4" s="109">
        <f t="shared" si="3"/>
        <v>32</v>
      </c>
      <c r="S4">
        <v>11</v>
      </c>
      <c r="T4">
        <v>32</v>
      </c>
      <c r="U4" s="109">
        <f t="shared" si="4"/>
        <v>43</v>
      </c>
      <c r="V4">
        <v>10</v>
      </c>
      <c r="W4">
        <v>23</v>
      </c>
      <c r="X4" s="109">
        <f t="shared" si="5"/>
        <v>33</v>
      </c>
      <c r="Z4" s="109">
        <v>32</v>
      </c>
      <c r="AA4" s="109">
        <v>43</v>
      </c>
      <c r="AB4" s="109">
        <v>33</v>
      </c>
      <c r="AC4" s="109">
        <v>81</v>
      </c>
      <c r="AE4" t="s">
        <v>674</v>
      </c>
      <c r="AF4" s="6">
        <f>AVERAGE(AB2:AB49)</f>
        <v>51.916666666666664</v>
      </c>
      <c r="AG4" s="6">
        <f>STDEV(AB2:AB49)</f>
        <v>13.559692040269589</v>
      </c>
      <c r="AL4" s="113" t="s">
        <v>680</v>
      </c>
      <c r="AM4" s="113"/>
      <c r="AN4" s="113"/>
      <c r="AO4" s="113"/>
      <c r="AP4" s="113"/>
      <c r="AQ4" s="113"/>
      <c r="AR4" s="113"/>
      <c r="BI4">
        <v>32</v>
      </c>
      <c r="BJ4">
        <v>43</v>
      </c>
      <c r="BK4">
        <v>33</v>
      </c>
      <c r="BL4">
        <v>81</v>
      </c>
      <c r="BZ4">
        <v>32</v>
      </c>
      <c r="CA4">
        <v>43</v>
      </c>
      <c r="CB4">
        <v>33</v>
      </c>
      <c r="CC4">
        <v>81</v>
      </c>
      <c r="CD4">
        <v>296</v>
      </c>
      <c r="CE4" s="180"/>
      <c r="CF4">
        <v>32</v>
      </c>
      <c r="CG4">
        <v>43</v>
      </c>
      <c r="CH4">
        <v>33</v>
      </c>
      <c r="CI4">
        <v>47</v>
      </c>
      <c r="CJ4">
        <v>296</v>
      </c>
      <c r="CK4" s="165">
        <f t="shared" si="6"/>
        <v>0.10810810810810811</v>
      </c>
      <c r="CL4" s="165">
        <f t="shared" si="7"/>
        <v>0.14527027027027026</v>
      </c>
      <c r="CM4" s="165">
        <f t="shared" si="8"/>
        <v>0.11148648648648649</v>
      </c>
      <c r="CN4" s="165">
        <f t="shared" si="9"/>
        <v>0.15878378378378377</v>
      </c>
      <c r="CQ4" t="s">
        <v>714</v>
      </c>
      <c r="CV4" t="s">
        <v>715</v>
      </c>
      <c r="CW4">
        <v>0.05</v>
      </c>
    </row>
    <row r="5" spans="1:103" ht="17" thickTop="1" x14ac:dyDescent="0.2">
      <c r="A5" t="s">
        <v>90</v>
      </c>
      <c r="B5" t="s">
        <v>563</v>
      </c>
      <c r="C5">
        <v>5</v>
      </c>
      <c r="D5">
        <v>6</v>
      </c>
      <c r="E5">
        <f t="shared" si="0"/>
        <v>11</v>
      </c>
      <c r="F5">
        <v>262</v>
      </c>
      <c r="G5">
        <f t="shared" si="1"/>
        <v>23</v>
      </c>
      <c r="H5">
        <v>6</v>
      </c>
      <c r="I5">
        <v>17</v>
      </c>
      <c r="J5">
        <f t="shared" si="2"/>
        <v>296</v>
      </c>
      <c r="L5">
        <v>11</v>
      </c>
      <c r="M5">
        <v>23</v>
      </c>
      <c r="N5">
        <v>262</v>
      </c>
      <c r="P5">
        <v>11</v>
      </c>
      <c r="Q5">
        <v>23</v>
      </c>
      <c r="R5" s="109">
        <f t="shared" si="3"/>
        <v>34</v>
      </c>
      <c r="S5">
        <v>10</v>
      </c>
      <c r="T5">
        <v>22</v>
      </c>
      <c r="U5" s="109">
        <f t="shared" si="4"/>
        <v>32</v>
      </c>
      <c r="V5">
        <v>8</v>
      </c>
      <c r="W5">
        <v>23</v>
      </c>
      <c r="X5" s="109">
        <f t="shared" si="5"/>
        <v>31</v>
      </c>
      <c r="Z5" s="109">
        <v>34</v>
      </c>
      <c r="AA5" s="109">
        <v>32</v>
      </c>
      <c r="AB5" s="109">
        <v>31</v>
      </c>
      <c r="AC5" s="109">
        <v>47</v>
      </c>
      <c r="AE5" t="s">
        <v>678</v>
      </c>
      <c r="AF5" s="6">
        <f>AVERAGE(AC2:AC77)</f>
        <v>66.44736842105263</v>
      </c>
      <c r="AG5" s="6">
        <f>STDEV(AC2:AC77)</f>
        <v>18.616404763428129</v>
      </c>
      <c r="AL5" s="113" t="s">
        <v>681</v>
      </c>
      <c r="AM5" s="113"/>
      <c r="AN5" s="113"/>
      <c r="AO5" s="113"/>
      <c r="AP5" s="113"/>
      <c r="AQ5" s="113"/>
      <c r="AR5" s="113"/>
      <c r="BI5">
        <v>34</v>
      </c>
      <c r="BJ5">
        <v>32</v>
      </c>
      <c r="BK5">
        <v>31</v>
      </c>
      <c r="BL5">
        <v>47</v>
      </c>
      <c r="BZ5">
        <v>34</v>
      </c>
      <c r="CA5">
        <v>32</v>
      </c>
      <c r="CB5">
        <v>31</v>
      </c>
      <c r="CC5">
        <v>47</v>
      </c>
      <c r="CD5">
        <v>296</v>
      </c>
      <c r="CE5" s="180"/>
      <c r="CF5">
        <v>34</v>
      </c>
      <c r="CG5">
        <v>32</v>
      </c>
      <c r="CH5">
        <v>31</v>
      </c>
      <c r="CI5">
        <v>82</v>
      </c>
      <c r="CJ5">
        <v>294</v>
      </c>
      <c r="CK5" s="165">
        <f t="shared" si="6"/>
        <v>0.11564625850340136</v>
      </c>
      <c r="CL5" s="165">
        <f t="shared" si="7"/>
        <v>0.10884353741496598</v>
      </c>
      <c r="CM5" s="165">
        <f t="shared" si="8"/>
        <v>0.10544217687074831</v>
      </c>
      <c r="CN5" s="165">
        <f t="shared" si="9"/>
        <v>0.27891156462585032</v>
      </c>
      <c r="CQ5" s="71" t="s">
        <v>716</v>
      </c>
      <c r="CR5" s="71" t="s">
        <v>205</v>
      </c>
      <c r="CS5" s="71" t="s">
        <v>206</v>
      </c>
      <c r="CT5" s="71" t="s">
        <v>218</v>
      </c>
      <c r="CU5" s="71" t="s">
        <v>208</v>
      </c>
      <c r="CV5" s="71" t="s">
        <v>211</v>
      </c>
      <c r="CW5" s="71" t="s">
        <v>717</v>
      </c>
      <c r="CX5" s="71" t="s">
        <v>718</v>
      </c>
      <c r="CY5" s="71" t="s">
        <v>719</v>
      </c>
    </row>
    <row r="6" spans="1:103" x14ac:dyDescent="0.2">
      <c r="A6" t="s">
        <v>91</v>
      </c>
      <c r="B6" t="s">
        <v>563</v>
      </c>
      <c r="C6">
        <v>5</v>
      </c>
      <c r="D6">
        <v>3</v>
      </c>
      <c r="E6">
        <f t="shared" si="0"/>
        <v>8</v>
      </c>
      <c r="F6">
        <v>264</v>
      </c>
      <c r="G6">
        <f t="shared" si="1"/>
        <v>24</v>
      </c>
      <c r="H6">
        <v>6</v>
      </c>
      <c r="I6">
        <v>18</v>
      </c>
      <c r="J6">
        <f t="shared" si="2"/>
        <v>296</v>
      </c>
      <c r="L6">
        <v>8</v>
      </c>
      <c r="M6">
        <v>24</v>
      </c>
      <c r="N6">
        <v>264</v>
      </c>
      <c r="P6">
        <v>8</v>
      </c>
      <c r="Q6">
        <v>24</v>
      </c>
      <c r="R6" s="109">
        <f t="shared" si="3"/>
        <v>32</v>
      </c>
      <c r="S6">
        <v>26</v>
      </c>
      <c r="T6">
        <v>37</v>
      </c>
      <c r="U6" s="109">
        <f t="shared" si="4"/>
        <v>63</v>
      </c>
      <c r="V6">
        <v>10</v>
      </c>
      <c r="W6">
        <v>23</v>
      </c>
      <c r="X6" s="109">
        <f t="shared" si="5"/>
        <v>33</v>
      </c>
      <c r="Z6" s="109">
        <v>32</v>
      </c>
      <c r="AA6" s="109">
        <v>63</v>
      </c>
      <c r="AB6" s="109">
        <v>33</v>
      </c>
      <c r="AC6" s="109">
        <v>77</v>
      </c>
      <c r="AL6" s="51" t="s">
        <v>632</v>
      </c>
      <c r="BI6">
        <v>32</v>
      </c>
      <c r="BJ6">
        <v>63</v>
      </c>
      <c r="BK6">
        <v>33</v>
      </c>
      <c r="BL6">
        <v>77</v>
      </c>
      <c r="BZ6">
        <v>32</v>
      </c>
      <c r="CA6">
        <v>63</v>
      </c>
      <c r="CB6">
        <v>33</v>
      </c>
      <c r="CC6">
        <v>77</v>
      </c>
      <c r="CD6">
        <v>296</v>
      </c>
      <c r="CE6" s="180"/>
      <c r="CF6">
        <v>32</v>
      </c>
      <c r="CG6">
        <v>63</v>
      </c>
      <c r="CH6">
        <v>33</v>
      </c>
      <c r="CI6">
        <v>60</v>
      </c>
      <c r="CJ6">
        <v>293</v>
      </c>
      <c r="CK6" s="165">
        <f t="shared" si="6"/>
        <v>0.10921501706484642</v>
      </c>
      <c r="CL6" s="165">
        <f t="shared" si="7"/>
        <v>0.21501706484641639</v>
      </c>
      <c r="CM6" s="165">
        <f t="shared" si="8"/>
        <v>0.11262798634812286</v>
      </c>
      <c r="CN6" s="165">
        <f t="shared" si="9"/>
        <v>0.20477815699658702</v>
      </c>
      <c r="CQ6" t="str">
        <f>CL1</f>
        <v>proportion any loss of alleles for S2</v>
      </c>
      <c r="CR6">
        <f>COUNT(CL2:CL48)</f>
        <v>47</v>
      </c>
      <c r="CS6" s="165">
        <f>SUM(CL2:CL48)</f>
        <v>7.9609810745142076</v>
      </c>
      <c r="CT6" s="165">
        <f>AVERAGE(CL2:CL48)</f>
        <v>0.16938257605349377</v>
      </c>
      <c r="CU6">
        <f>_xlfn.VAR.S(CL2:CL48)</f>
        <v>1.5255605847427356E-3</v>
      </c>
      <c r="CV6">
        <f>DEVSQ(CL2:CL48)</f>
        <v>7.0175786898165768E-2</v>
      </c>
      <c r="CW6">
        <f>SQRT(CT13/CR6)</f>
        <v>8.2149356655676214E-3</v>
      </c>
      <c r="CX6">
        <f>CT6-CW6*_xlfn.T.INV.2T(CW4,CS13)</f>
        <v>0.15313915466443762</v>
      </c>
      <c r="CY6">
        <f>CT6+CW6*_xlfn.T.INV.2T(CW4,CS13)</f>
        <v>0.18562599744254993</v>
      </c>
    </row>
    <row r="7" spans="1:103" x14ac:dyDescent="0.2">
      <c r="A7" t="s">
        <v>92</v>
      </c>
      <c r="B7" t="s">
        <v>563</v>
      </c>
      <c r="C7">
        <v>5</v>
      </c>
      <c r="D7">
        <v>9</v>
      </c>
      <c r="E7">
        <f t="shared" si="0"/>
        <v>14</v>
      </c>
      <c r="F7">
        <v>256</v>
      </c>
      <c r="G7">
        <f t="shared" si="1"/>
        <v>24</v>
      </c>
      <c r="H7">
        <v>5</v>
      </c>
      <c r="I7">
        <v>19</v>
      </c>
      <c r="J7">
        <f t="shared" si="2"/>
        <v>294</v>
      </c>
      <c r="L7">
        <v>14</v>
      </c>
      <c r="M7">
        <v>24</v>
      </c>
      <c r="N7">
        <v>256</v>
      </c>
      <c r="P7">
        <v>14</v>
      </c>
      <c r="Q7">
        <v>24</v>
      </c>
      <c r="R7" s="109">
        <f t="shared" si="3"/>
        <v>38</v>
      </c>
      <c r="S7">
        <v>9</v>
      </c>
      <c r="T7">
        <v>32</v>
      </c>
      <c r="U7" s="109">
        <f t="shared" si="4"/>
        <v>41</v>
      </c>
      <c r="V7">
        <v>12</v>
      </c>
      <c r="W7">
        <v>30</v>
      </c>
      <c r="X7" s="109">
        <f t="shared" si="5"/>
        <v>42</v>
      </c>
      <c r="Z7" s="109">
        <v>38</v>
      </c>
      <c r="AA7" s="109">
        <v>41</v>
      </c>
      <c r="AB7" s="109">
        <v>42</v>
      </c>
      <c r="AC7" s="109">
        <v>82</v>
      </c>
      <c r="AE7" t="s">
        <v>782</v>
      </c>
      <c r="AF7" t="s">
        <v>783</v>
      </c>
      <c r="AL7" t="s">
        <v>639</v>
      </c>
      <c r="BI7">
        <v>38</v>
      </c>
      <c r="BJ7">
        <v>41</v>
      </c>
      <c r="BK7">
        <v>42</v>
      </c>
      <c r="BL7">
        <v>82</v>
      </c>
      <c r="BZ7">
        <v>38</v>
      </c>
      <c r="CA7">
        <v>41</v>
      </c>
      <c r="CB7">
        <v>42</v>
      </c>
      <c r="CC7">
        <v>82</v>
      </c>
      <c r="CD7">
        <v>294</v>
      </c>
      <c r="CE7" s="180"/>
      <c r="CF7">
        <v>38</v>
      </c>
      <c r="CG7">
        <v>41</v>
      </c>
      <c r="CH7">
        <v>42</v>
      </c>
      <c r="CI7">
        <v>60</v>
      </c>
      <c r="CJ7">
        <v>296</v>
      </c>
      <c r="CK7" s="165">
        <f t="shared" si="6"/>
        <v>0.12837837837837837</v>
      </c>
      <c r="CL7" s="165">
        <f t="shared" si="7"/>
        <v>0.13851351351351351</v>
      </c>
      <c r="CM7" s="165">
        <f t="shared" si="8"/>
        <v>0.14189189189189189</v>
      </c>
      <c r="CN7" s="165">
        <f t="shared" si="9"/>
        <v>0.20270270270270271</v>
      </c>
      <c r="CQ7" t="str">
        <f>CM1</f>
        <v>proportion any loss of alleles for S3 reduced</v>
      </c>
      <c r="CR7">
        <f>COUNT(CM2:CM48)</f>
        <v>47</v>
      </c>
      <c r="CS7" s="165">
        <f>SUM(CM2:CM48)</f>
        <v>8.4589056569228127</v>
      </c>
      <c r="CT7" s="165">
        <f>AVERAGE(CM2:CM48)</f>
        <v>0.1799767161047407</v>
      </c>
      <c r="CU7">
        <f>_xlfn.VAR.S(CM2:CM48)</f>
        <v>3.2126044966993127E-3</v>
      </c>
      <c r="CV7">
        <f>DEVSQ(CM2:CM48)</f>
        <v>0.1477798068481681</v>
      </c>
      <c r="CW7">
        <f>SQRT(CT13/CR7)</f>
        <v>8.2149356655676214E-3</v>
      </c>
      <c r="CX7">
        <f>CT7-CW7*_xlfn.T.INV.2T(CW4,CS13)</f>
        <v>0.16373329471568454</v>
      </c>
      <c r="CY7">
        <f>CT7+CW7*_xlfn.T.INV.2T(CW4,CS13)</f>
        <v>0.19622013749379685</v>
      </c>
    </row>
    <row r="8" spans="1:103" x14ac:dyDescent="0.2">
      <c r="A8" t="s">
        <v>93</v>
      </c>
      <c r="B8" t="s">
        <v>563</v>
      </c>
      <c r="C8">
        <v>4</v>
      </c>
      <c r="D8">
        <v>4</v>
      </c>
      <c r="E8">
        <f t="shared" si="0"/>
        <v>8</v>
      </c>
      <c r="F8">
        <v>265</v>
      </c>
      <c r="G8">
        <f t="shared" si="1"/>
        <v>23</v>
      </c>
      <c r="H8">
        <v>5</v>
      </c>
      <c r="I8">
        <v>18</v>
      </c>
      <c r="J8">
        <f t="shared" si="2"/>
        <v>296</v>
      </c>
      <c r="L8">
        <v>8</v>
      </c>
      <c r="M8">
        <v>23</v>
      </c>
      <c r="N8">
        <v>265</v>
      </c>
      <c r="P8">
        <v>8</v>
      </c>
      <c r="Q8">
        <v>23</v>
      </c>
      <c r="R8" s="109">
        <f t="shared" si="3"/>
        <v>31</v>
      </c>
      <c r="S8">
        <v>7</v>
      </c>
      <c r="T8">
        <v>33</v>
      </c>
      <c r="U8" s="109">
        <f t="shared" si="4"/>
        <v>40</v>
      </c>
      <c r="V8">
        <v>11</v>
      </c>
      <c r="W8">
        <v>34</v>
      </c>
      <c r="X8" s="109">
        <f t="shared" si="5"/>
        <v>45</v>
      </c>
      <c r="Z8" s="109">
        <v>31</v>
      </c>
      <c r="AA8" s="109">
        <v>40</v>
      </c>
      <c r="AB8" s="109">
        <v>45</v>
      </c>
      <c r="AC8" s="109">
        <v>58</v>
      </c>
      <c r="AE8">
        <v>1</v>
      </c>
      <c r="AF8">
        <v>44</v>
      </c>
      <c r="AL8" t="s">
        <v>885</v>
      </c>
      <c r="BI8">
        <v>31</v>
      </c>
      <c r="BJ8">
        <v>40</v>
      </c>
      <c r="BK8">
        <v>45</v>
      </c>
      <c r="BL8">
        <v>58</v>
      </c>
      <c r="BZ8">
        <v>31</v>
      </c>
      <c r="CA8">
        <v>40</v>
      </c>
      <c r="CB8">
        <v>45</v>
      </c>
      <c r="CC8">
        <v>58</v>
      </c>
      <c r="CD8">
        <v>296</v>
      </c>
      <c r="CE8" s="180"/>
      <c r="CF8">
        <v>31</v>
      </c>
      <c r="CG8">
        <v>40</v>
      </c>
      <c r="CH8">
        <v>45</v>
      </c>
      <c r="CI8">
        <v>56</v>
      </c>
      <c r="CJ8">
        <v>295</v>
      </c>
      <c r="CK8" s="165">
        <f t="shared" si="6"/>
        <v>0.10508474576271186</v>
      </c>
      <c r="CL8" s="165">
        <f t="shared" si="7"/>
        <v>0.13559322033898305</v>
      </c>
      <c r="CM8" s="165">
        <f t="shared" si="8"/>
        <v>0.15254237288135594</v>
      </c>
      <c r="CN8" s="165">
        <f t="shared" si="9"/>
        <v>0.18983050847457628</v>
      </c>
      <c r="CQ8" t="str">
        <f>CN1</f>
        <v>proportion for any loss of alleles for 40 gens reduced</v>
      </c>
      <c r="CR8">
        <f>COUNT(CN2:CN48)</f>
        <v>47</v>
      </c>
      <c r="CS8" s="165">
        <f>SUM(CN2:CN48)</f>
        <v>10.520128010349076</v>
      </c>
      <c r="CT8" s="165">
        <f>AVERAGE(CN2:CN48)</f>
        <v>0.22383251085849099</v>
      </c>
      <c r="CU8">
        <f>_xlfn.VAR.S(CN2:CN48)</f>
        <v>4.7772436050654843E-3</v>
      </c>
      <c r="CV8">
        <f>DEVSQ(CN2:CN48)</f>
        <v>0.21975320583301147</v>
      </c>
      <c r="CW8">
        <f>SQRT(CT13/CR8)</f>
        <v>8.2149356655676214E-3</v>
      </c>
      <c r="CX8">
        <f>CT8-CW8*_xlfn.T.INV.2T(CW4,CS13)</f>
        <v>0.20758908946943483</v>
      </c>
      <c r="CY8">
        <f>CT8+CW8*_xlfn.T.INV.2T(CW4,CS13)</f>
        <v>0.24007593224754714</v>
      </c>
    </row>
    <row r="9" spans="1:103" x14ac:dyDescent="0.2">
      <c r="A9" t="s">
        <v>94</v>
      </c>
      <c r="B9" t="s">
        <v>563</v>
      </c>
      <c r="C9">
        <v>5</v>
      </c>
      <c r="D9">
        <v>3</v>
      </c>
      <c r="E9">
        <f t="shared" si="0"/>
        <v>8</v>
      </c>
      <c r="F9">
        <v>250</v>
      </c>
      <c r="G9">
        <f t="shared" si="1"/>
        <v>37</v>
      </c>
      <c r="H9">
        <v>3</v>
      </c>
      <c r="I9">
        <v>34</v>
      </c>
      <c r="J9">
        <f t="shared" si="2"/>
        <v>295</v>
      </c>
      <c r="L9">
        <v>8</v>
      </c>
      <c r="M9">
        <v>37</v>
      </c>
      <c r="N9">
        <v>250</v>
      </c>
      <c r="P9">
        <v>8</v>
      </c>
      <c r="Q9">
        <v>37</v>
      </c>
      <c r="R9" s="109">
        <f t="shared" si="3"/>
        <v>45</v>
      </c>
      <c r="S9">
        <v>4</v>
      </c>
      <c r="T9">
        <v>32</v>
      </c>
      <c r="U9" s="109">
        <f t="shared" si="4"/>
        <v>36</v>
      </c>
      <c r="V9">
        <v>13</v>
      </c>
      <c r="W9">
        <v>39</v>
      </c>
      <c r="X9" s="109">
        <f t="shared" si="5"/>
        <v>52</v>
      </c>
      <c r="Z9" s="109">
        <v>45</v>
      </c>
      <c r="AA9" s="109">
        <v>36</v>
      </c>
      <c r="AB9" s="109">
        <v>52</v>
      </c>
      <c r="AC9" s="109">
        <v>142</v>
      </c>
      <c r="AE9">
        <v>2</v>
      </c>
      <c r="AF9">
        <v>49</v>
      </c>
      <c r="AL9" t="s">
        <v>659</v>
      </c>
      <c r="BI9">
        <v>45</v>
      </c>
      <c r="BJ9">
        <v>36</v>
      </c>
      <c r="BK9">
        <v>52</v>
      </c>
      <c r="BL9">
        <v>142</v>
      </c>
      <c r="BZ9">
        <v>45</v>
      </c>
      <c r="CA9">
        <v>36</v>
      </c>
      <c r="CB9">
        <v>52</v>
      </c>
      <c r="CC9">
        <v>142</v>
      </c>
      <c r="CD9">
        <v>295</v>
      </c>
      <c r="CE9" s="180"/>
      <c r="CF9">
        <v>45</v>
      </c>
      <c r="CG9">
        <v>36</v>
      </c>
      <c r="CH9">
        <v>52</v>
      </c>
      <c r="CI9">
        <v>56</v>
      </c>
      <c r="CJ9">
        <v>294</v>
      </c>
      <c r="CK9" s="165">
        <f t="shared" si="6"/>
        <v>0.15306122448979592</v>
      </c>
      <c r="CL9" s="165">
        <f t="shared" si="7"/>
        <v>0.12244897959183673</v>
      </c>
      <c r="CM9" s="165">
        <f t="shared" si="8"/>
        <v>0.17687074829931973</v>
      </c>
      <c r="CN9" s="165">
        <f t="shared" si="9"/>
        <v>0.19047619047619047</v>
      </c>
      <c r="CQ9" s="72"/>
      <c r="CR9" s="72"/>
      <c r="CS9" s="72"/>
      <c r="CT9" s="72"/>
      <c r="CU9" s="72"/>
      <c r="CV9" s="72"/>
      <c r="CW9" s="72"/>
      <c r="CX9" s="72"/>
      <c r="CY9" s="72"/>
    </row>
    <row r="10" spans="1:103" ht="17" thickBot="1" x14ac:dyDescent="0.25">
      <c r="A10" t="s">
        <v>95</v>
      </c>
      <c r="B10" t="s">
        <v>563</v>
      </c>
      <c r="C10">
        <v>5</v>
      </c>
      <c r="D10">
        <v>4</v>
      </c>
      <c r="E10">
        <f t="shared" si="0"/>
        <v>9</v>
      </c>
      <c r="F10">
        <v>248</v>
      </c>
      <c r="G10">
        <f t="shared" si="1"/>
        <v>36</v>
      </c>
      <c r="H10">
        <v>5</v>
      </c>
      <c r="I10">
        <v>31</v>
      </c>
      <c r="J10">
        <f t="shared" si="2"/>
        <v>293</v>
      </c>
      <c r="L10">
        <v>9</v>
      </c>
      <c r="M10">
        <v>36</v>
      </c>
      <c r="N10">
        <v>248</v>
      </c>
      <c r="P10">
        <v>9</v>
      </c>
      <c r="Q10">
        <v>36</v>
      </c>
      <c r="R10" s="109">
        <f t="shared" si="3"/>
        <v>45</v>
      </c>
      <c r="S10">
        <v>9</v>
      </c>
      <c r="T10">
        <v>32</v>
      </c>
      <c r="U10" s="109">
        <f t="shared" si="4"/>
        <v>41</v>
      </c>
      <c r="V10">
        <v>8</v>
      </c>
      <c r="W10">
        <v>39</v>
      </c>
      <c r="X10" s="109">
        <f t="shared" si="5"/>
        <v>47</v>
      </c>
      <c r="Z10" s="109">
        <v>45</v>
      </c>
      <c r="AA10" s="109">
        <v>41</v>
      </c>
      <c r="AB10" s="109">
        <v>47</v>
      </c>
      <c r="AC10" s="109">
        <v>60</v>
      </c>
      <c r="AE10">
        <v>3</v>
      </c>
      <c r="AF10">
        <v>52</v>
      </c>
      <c r="AL10" t="s">
        <v>753</v>
      </c>
      <c r="BI10">
        <v>45</v>
      </c>
      <c r="BJ10">
        <v>41</v>
      </c>
      <c r="BK10">
        <v>47</v>
      </c>
      <c r="BL10">
        <v>60</v>
      </c>
      <c r="BZ10">
        <v>45</v>
      </c>
      <c r="CA10">
        <v>41</v>
      </c>
      <c r="CB10">
        <v>47</v>
      </c>
      <c r="CC10">
        <v>60</v>
      </c>
      <c r="CD10">
        <v>293</v>
      </c>
      <c r="CE10" s="180"/>
      <c r="CF10">
        <v>45</v>
      </c>
      <c r="CG10">
        <v>41</v>
      </c>
      <c r="CH10">
        <v>47</v>
      </c>
      <c r="CI10">
        <v>96</v>
      </c>
      <c r="CJ10">
        <v>296</v>
      </c>
      <c r="CK10" s="165">
        <f t="shared" si="6"/>
        <v>0.15202702702702703</v>
      </c>
      <c r="CL10" s="165">
        <f t="shared" si="7"/>
        <v>0.13851351351351351</v>
      </c>
      <c r="CM10" s="165">
        <f t="shared" si="8"/>
        <v>0.15878378378378377</v>
      </c>
      <c r="CN10" s="165">
        <f t="shared" si="9"/>
        <v>0.32432432432432434</v>
      </c>
      <c r="CQ10" t="s">
        <v>209</v>
      </c>
    </row>
    <row r="11" spans="1:103" ht="17" thickTop="1" x14ac:dyDescent="0.2">
      <c r="A11" t="s">
        <v>96</v>
      </c>
      <c r="B11" t="s">
        <v>563</v>
      </c>
      <c r="C11">
        <v>7</v>
      </c>
      <c r="D11">
        <v>5</v>
      </c>
      <c r="E11">
        <f t="shared" si="0"/>
        <v>12</v>
      </c>
      <c r="F11">
        <v>245</v>
      </c>
      <c r="G11">
        <f t="shared" si="1"/>
        <v>35</v>
      </c>
      <c r="H11">
        <v>2</v>
      </c>
      <c r="I11">
        <v>33</v>
      </c>
      <c r="J11">
        <f t="shared" si="2"/>
        <v>292</v>
      </c>
      <c r="L11">
        <v>12</v>
      </c>
      <c r="M11">
        <v>35</v>
      </c>
      <c r="N11">
        <v>245</v>
      </c>
      <c r="P11">
        <v>12</v>
      </c>
      <c r="Q11">
        <v>35</v>
      </c>
      <c r="R11" s="109">
        <f t="shared" si="3"/>
        <v>47</v>
      </c>
      <c r="S11">
        <v>8</v>
      </c>
      <c r="T11">
        <v>32</v>
      </c>
      <c r="U11" s="109">
        <f t="shared" si="4"/>
        <v>40</v>
      </c>
      <c r="V11">
        <v>46</v>
      </c>
      <c r="W11">
        <v>43</v>
      </c>
      <c r="X11" s="109">
        <f t="shared" si="5"/>
        <v>89</v>
      </c>
      <c r="Z11" s="109">
        <v>47</v>
      </c>
      <c r="AA11" s="109">
        <v>40</v>
      </c>
      <c r="AB11" s="109">
        <v>89</v>
      </c>
      <c r="AC11" s="109">
        <v>58</v>
      </c>
      <c r="AE11">
        <v>40</v>
      </c>
      <c r="AF11">
        <v>66</v>
      </c>
      <c r="AL11" t="s">
        <v>677</v>
      </c>
      <c r="BI11">
        <v>47</v>
      </c>
      <c r="BJ11">
        <v>40</v>
      </c>
      <c r="BK11">
        <v>89</v>
      </c>
      <c r="BL11">
        <v>58</v>
      </c>
      <c r="BZ11">
        <v>47</v>
      </c>
      <c r="CA11">
        <v>40</v>
      </c>
      <c r="CB11">
        <v>89</v>
      </c>
      <c r="CC11">
        <v>58</v>
      </c>
      <c r="CD11">
        <v>292</v>
      </c>
      <c r="CE11" s="180"/>
      <c r="CF11">
        <v>47</v>
      </c>
      <c r="CG11">
        <v>40</v>
      </c>
      <c r="CH11">
        <v>89</v>
      </c>
      <c r="CI11">
        <v>54</v>
      </c>
      <c r="CJ11">
        <v>295</v>
      </c>
      <c r="CK11" s="165">
        <f t="shared" si="6"/>
        <v>0.15932203389830507</v>
      </c>
      <c r="CL11" s="165">
        <f t="shared" si="7"/>
        <v>0.13559322033898305</v>
      </c>
      <c r="CM11" s="165">
        <f t="shared" si="8"/>
        <v>0.30169491525423731</v>
      </c>
      <c r="CN11" s="165">
        <f t="shared" si="9"/>
        <v>0.18305084745762712</v>
      </c>
      <c r="CQ11" s="71" t="s">
        <v>720</v>
      </c>
      <c r="CR11" s="71" t="s">
        <v>211</v>
      </c>
      <c r="CS11" s="71" t="s">
        <v>212</v>
      </c>
      <c r="CT11" s="71" t="s">
        <v>213</v>
      </c>
      <c r="CU11" s="71" t="s">
        <v>214</v>
      </c>
      <c r="CV11" s="71" t="s">
        <v>721</v>
      </c>
      <c r="CW11" s="71" t="s">
        <v>722</v>
      </c>
      <c r="CX11" s="71" t="s">
        <v>723</v>
      </c>
      <c r="CY11" s="71" t="s">
        <v>724</v>
      </c>
    </row>
    <row r="12" spans="1:103" x14ac:dyDescent="0.2">
      <c r="A12" t="s">
        <v>97</v>
      </c>
      <c r="B12" t="s">
        <v>563</v>
      </c>
      <c r="C12">
        <v>2</v>
      </c>
      <c r="D12">
        <v>5</v>
      </c>
      <c r="E12">
        <f t="shared" si="0"/>
        <v>7</v>
      </c>
      <c r="F12">
        <v>222</v>
      </c>
      <c r="G12">
        <f t="shared" si="1"/>
        <v>67</v>
      </c>
      <c r="H12">
        <v>26</v>
      </c>
      <c r="I12">
        <v>41</v>
      </c>
      <c r="J12">
        <f t="shared" si="2"/>
        <v>296</v>
      </c>
      <c r="L12">
        <v>7</v>
      </c>
      <c r="M12">
        <v>67</v>
      </c>
      <c r="N12">
        <v>222</v>
      </c>
      <c r="P12">
        <v>7</v>
      </c>
      <c r="Q12">
        <v>67</v>
      </c>
      <c r="R12" s="109">
        <f t="shared" si="3"/>
        <v>74</v>
      </c>
      <c r="S12">
        <v>9</v>
      </c>
      <c r="T12">
        <v>35</v>
      </c>
      <c r="U12" s="109">
        <f t="shared" si="4"/>
        <v>44</v>
      </c>
      <c r="V12">
        <v>7</v>
      </c>
      <c r="W12">
        <v>82</v>
      </c>
      <c r="X12" s="109">
        <f t="shared" si="5"/>
        <v>89</v>
      </c>
      <c r="Z12" s="109">
        <v>74</v>
      </c>
      <c r="AA12" s="109">
        <v>44</v>
      </c>
      <c r="AB12" s="109">
        <v>89</v>
      </c>
      <c r="AC12" s="109">
        <v>60</v>
      </c>
      <c r="AL12" t="s">
        <v>744</v>
      </c>
      <c r="BI12">
        <v>74</v>
      </c>
      <c r="BJ12">
        <v>44</v>
      </c>
      <c r="BK12">
        <v>89</v>
      </c>
      <c r="BL12">
        <v>60</v>
      </c>
      <c r="BZ12">
        <v>74</v>
      </c>
      <c r="CA12">
        <v>44</v>
      </c>
      <c r="CB12">
        <v>89</v>
      </c>
      <c r="CC12">
        <v>60</v>
      </c>
      <c r="CD12">
        <v>296</v>
      </c>
      <c r="CE12" s="180"/>
      <c r="CF12">
        <v>74</v>
      </c>
      <c r="CG12">
        <v>44</v>
      </c>
      <c r="CH12">
        <v>89</v>
      </c>
      <c r="CI12">
        <v>59</v>
      </c>
      <c r="CJ12">
        <v>206</v>
      </c>
      <c r="CK12" s="165">
        <f t="shared" si="6"/>
        <v>0.35922330097087379</v>
      </c>
      <c r="CL12" s="165">
        <f t="shared" si="7"/>
        <v>0.21359223300970873</v>
      </c>
      <c r="CM12" s="165">
        <f t="shared" si="8"/>
        <v>0.43203883495145629</v>
      </c>
      <c r="CN12" s="165">
        <f t="shared" si="9"/>
        <v>0.28640776699029125</v>
      </c>
      <c r="CQ12" t="s">
        <v>623</v>
      </c>
      <c r="CR12">
        <f>CR14-CR13</f>
        <v>7.8339003682438957E-2</v>
      </c>
      <c r="CS12">
        <f>COUNTA(CQ6:CQ8)-1</f>
        <v>2</v>
      </c>
      <c r="CT12">
        <f>CR12/CS12</f>
        <v>3.9169501841219478E-2</v>
      </c>
      <c r="CU12">
        <f>CT12/CT13</f>
        <v>12.349286236153059</v>
      </c>
      <c r="CV12" s="28">
        <f>_xlfn.F.DIST.RT(CU12,CS12,CS13)</f>
        <v>1.1646052251465536E-5</v>
      </c>
      <c r="CW12">
        <f>CR12/CR14</f>
        <v>0.15180571099669732</v>
      </c>
      <c r="CX12">
        <f>SQRT(DEVSQ(CT6:CT8)/(CT13*CS12))</f>
        <v>0.51259220729736021</v>
      </c>
      <c r="CY12">
        <f>(CR14-CS14*CT13)/(CR14+CT13)</f>
        <v>0.13866078444970054</v>
      </c>
    </row>
    <row r="13" spans="1:103" x14ac:dyDescent="0.2">
      <c r="A13" t="s">
        <v>98</v>
      </c>
      <c r="B13" t="s">
        <v>563</v>
      </c>
      <c r="C13">
        <v>7</v>
      </c>
      <c r="D13">
        <v>33</v>
      </c>
      <c r="E13">
        <f t="shared" si="0"/>
        <v>40</v>
      </c>
      <c r="F13">
        <v>221</v>
      </c>
      <c r="G13">
        <f t="shared" si="1"/>
        <v>35</v>
      </c>
      <c r="H13">
        <v>3</v>
      </c>
      <c r="I13">
        <v>32</v>
      </c>
      <c r="J13">
        <f t="shared" si="2"/>
        <v>296</v>
      </c>
      <c r="L13">
        <v>40</v>
      </c>
      <c r="M13">
        <v>35</v>
      </c>
      <c r="N13">
        <v>221</v>
      </c>
      <c r="P13">
        <v>40</v>
      </c>
      <c r="Q13">
        <v>35</v>
      </c>
      <c r="R13" s="109">
        <f t="shared" si="3"/>
        <v>75</v>
      </c>
      <c r="S13">
        <v>25</v>
      </c>
      <c r="T13">
        <v>33</v>
      </c>
      <c r="U13" s="109">
        <f t="shared" si="4"/>
        <v>58</v>
      </c>
      <c r="V13">
        <v>7</v>
      </c>
      <c r="W13">
        <v>36</v>
      </c>
      <c r="X13" s="109">
        <f t="shared" si="5"/>
        <v>43</v>
      </c>
      <c r="Z13" s="109">
        <v>75</v>
      </c>
      <c r="AA13" s="109">
        <v>58</v>
      </c>
      <c r="AB13" s="109">
        <v>43</v>
      </c>
      <c r="AC13" s="109">
        <v>54</v>
      </c>
      <c r="AL13" t="s">
        <v>748</v>
      </c>
      <c r="BI13">
        <v>75</v>
      </c>
      <c r="BJ13">
        <v>58</v>
      </c>
      <c r="BK13">
        <v>43</v>
      </c>
      <c r="BL13">
        <v>54</v>
      </c>
      <c r="BZ13">
        <v>75</v>
      </c>
      <c r="CA13">
        <v>58</v>
      </c>
      <c r="CB13">
        <v>43</v>
      </c>
      <c r="CC13">
        <v>54</v>
      </c>
      <c r="CD13">
        <v>296</v>
      </c>
      <c r="CE13" s="180"/>
      <c r="CF13">
        <v>75</v>
      </c>
      <c r="CG13">
        <v>58</v>
      </c>
      <c r="CH13">
        <v>43</v>
      </c>
      <c r="CI13">
        <v>57</v>
      </c>
      <c r="CJ13">
        <v>294</v>
      </c>
      <c r="CK13" s="165">
        <f t="shared" si="6"/>
        <v>0.25510204081632654</v>
      </c>
      <c r="CL13" s="165">
        <f t="shared" si="7"/>
        <v>0.19727891156462585</v>
      </c>
      <c r="CM13" s="165">
        <f t="shared" si="8"/>
        <v>0.14625850340136054</v>
      </c>
      <c r="CN13" s="165">
        <f t="shared" si="9"/>
        <v>0.19387755102040816</v>
      </c>
      <c r="CQ13" t="s">
        <v>624</v>
      </c>
      <c r="CR13">
        <f>SUM(CV6:CV8)</f>
        <v>0.43770879957934539</v>
      </c>
      <c r="CS13">
        <f>CS14-CS12</f>
        <v>138</v>
      </c>
      <c r="CT13">
        <f>CR13/CS13</f>
        <v>3.1718028955025029E-3</v>
      </c>
    </row>
    <row r="14" spans="1:103" x14ac:dyDescent="0.2">
      <c r="A14" t="s">
        <v>99</v>
      </c>
      <c r="B14" t="s">
        <v>563</v>
      </c>
      <c r="C14">
        <v>1</v>
      </c>
      <c r="D14">
        <v>4</v>
      </c>
      <c r="E14">
        <f t="shared" si="0"/>
        <v>5</v>
      </c>
      <c r="F14">
        <v>250</v>
      </c>
      <c r="G14">
        <f t="shared" si="1"/>
        <v>40</v>
      </c>
      <c r="H14">
        <v>4</v>
      </c>
      <c r="I14">
        <v>36</v>
      </c>
      <c r="J14">
        <f t="shared" si="2"/>
        <v>295</v>
      </c>
      <c r="L14">
        <v>5</v>
      </c>
      <c r="M14">
        <v>40</v>
      </c>
      <c r="N14">
        <v>250</v>
      </c>
      <c r="P14">
        <v>5</v>
      </c>
      <c r="Q14">
        <v>40</v>
      </c>
      <c r="R14" s="109">
        <f t="shared" si="3"/>
        <v>45</v>
      </c>
      <c r="S14">
        <v>12</v>
      </c>
      <c r="T14">
        <v>21</v>
      </c>
      <c r="U14" s="109">
        <f t="shared" si="4"/>
        <v>33</v>
      </c>
      <c r="V14">
        <v>31</v>
      </c>
      <c r="W14">
        <v>43</v>
      </c>
      <c r="X14" s="109">
        <f t="shared" si="5"/>
        <v>74</v>
      </c>
      <c r="Z14" s="109">
        <v>45</v>
      </c>
      <c r="AA14" s="109">
        <v>33</v>
      </c>
      <c r="AB14" s="109">
        <v>74</v>
      </c>
      <c r="AC14" s="109">
        <v>56</v>
      </c>
      <c r="AL14" t="s">
        <v>938</v>
      </c>
      <c r="BI14">
        <v>45</v>
      </c>
      <c r="BJ14">
        <v>33</v>
      </c>
      <c r="BK14">
        <v>74</v>
      </c>
      <c r="BL14">
        <v>56</v>
      </c>
      <c r="BZ14">
        <v>45</v>
      </c>
      <c r="CA14">
        <v>33</v>
      </c>
      <c r="CB14">
        <v>74</v>
      </c>
      <c r="CC14">
        <v>56</v>
      </c>
      <c r="CD14">
        <v>295</v>
      </c>
      <c r="CE14" s="180"/>
      <c r="CF14">
        <v>45</v>
      </c>
      <c r="CG14">
        <v>33</v>
      </c>
      <c r="CH14">
        <v>74</v>
      </c>
      <c r="CI14">
        <v>73</v>
      </c>
      <c r="CJ14">
        <v>295</v>
      </c>
      <c r="CK14" s="165">
        <f t="shared" si="6"/>
        <v>0.15254237288135594</v>
      </c>
      <c r="CL14" s="165">
        <f t="shared" si="7"/>
        <v>0.11186440677966102</v>
      </c>
      <c r="CM14" s="165">
        <f t="shared" si="8"/>
        <v>0.25084745762711863</v>
      </c>
      <c r="CN14" s="165">
        <f t="shared" si="9"/>
        <v>0.24745762711864408</v>
      </c>
      <c r="CQ14" s="73" t="s">
        <v>217</v>
      </c>
      <c r="CR14" s="73">
        <f>DEVSQ(CL2:CN48)</f>
        <v>0.51604780326178434</v>
      </c>
      <c r="CS14" s="73">
        <f>COUNT(CL2:CN48)-1</f>
        <v>140</v>
      </c>
      <c r="CT14" s="73">
        <f>CR14/CS14</f>
        <v>3.686055737584174E-3</v>
      </c>
      <c r="CU14" s="73"/>
      <c r="CV14" s="73"/>
      <c r="CW14" s="73"/>
      <c r="CX14" s="73"/>
      <c r="CY14" s="73"/>
    </row>
    <row r="15" spans="1:103" x14ac:dyDescent="0.2">
      <c r="A15" t="s">
        <v>100</v>
      </c>
      <c r="B15" t="s">
        <v>563</v>
      </c>
      <c r="C15">
        <v>1</v>
      </c>
      <c r="D15">
        <v>6</v>
      </c>
      <c r="E15">
        <f t="shared" si="0"/>
        <v>7</v>
      </c>
      <c r="F15">
        <v>248</v>
      </c>
      <c r="G15">
        <f t="shared" si="1"/>
        <v>40</v>
      </c>
      <c r="H15">
        <v>5</v>
      </c>
      <c r="I15">
        <v>35</v>
      </c>
      <c r="J15">
        <f t="shared" si="2"/>
        <v>295</v>
      </c>
      <c r="L15">
        <v>7</v>
      </c>
      <c r="M15">
        <v>40</v>
      </c>
      <c r="N15">
        <v>248</v>
      </c>
      <c r="P15">
        <v>7</v>
      </c>
      <c r="Q15">
        <v>40</v>
      </c>
      <c r="R15" s="109">
        <f t="shared" si="3"/>
        <v>47</v>
      </c>
      <c r="S15">
        <v>9</v>
      </c>
      <c r="T15">
        <v>40</v>
      </c>
      <c r="U15" s="109">
        <f t="shared" si="4"/>
        <v>49</v>
      </c>
      <c r="V15">
        <v>12</v>
      </c>
      <c r="W15">
        <v>40</v>
      </c>
      <c r="X15" s="109">
        <f t="shared" si="5"/>
        <v>52</v>
      </c>
      <c r="Z15" s="109">
        <v>47</v>
      </c>
      <c r="AA15" s="109">
        <v>49</v>
      </c>
      <c r="AB15" s="109">
        <v>52</v>
      </c>
      <c r="AC15" s="109">
        <v>92</v>
      </c>
      <c r="AL15" t="s">
        <v>679</v>
      </c>
      <c r="BI15">
        <v>47</v>
      </c>
      <c r="BJ15">
        <v>49</v>
      </c>
      <c r="BK15">
        <v>52</v>
      </c>
      <c r="BL15">
        <v>92</v>
      </c>
      <c r="BZ15">
        <v>47</v>
      </c>
      <c r="CA15">
        <v>49</v>
      </c>
      <c r="CB15">
        <v>52</v>
      </c>
      <c r="CC15">
        <v>92</v>
      </c>
      <c r="CD15">
        <v>295</v>
      </c>
      <c r="CE15" s="180"/>
      <c r="CF15">
        <v>47</v>
      </c>
      <c r="CG15">
        <v>49</v>
      </c>
      <c r="CH15">
        <v>52</v>
      </c>
      <c r="CI15">
        <v>58</v>
      </c>
      <c r="CJ15">
        <v>296</v>
      </c>
      <c r="CK15" s="165">
        <f t="shared" si="6"/>
        <v>0.15878378378378377</v>
      </c>
      <c r="CL15" s="165">
        <f t="shared" si="7"/>
        <v>0.16554054054054054</v>
      </c>
      <c r="CM15" s="165">
        <f t="shared" si="8"/>
        <v>0.17567567567567569</v>
      </c>
      <c r="CN15" s="165">
        <f t="shared" si="9"/>
        <v>0.19594594594594594</v>
      </c>
    </row>
    <row r="16" spans="1:103" x14ac:dyDescent="0.2">
      <c r="A16" t="s">
        <v>101</v>
      </c>
      <c r="B16" t="s">
        <v>563</v>
      </c>
      <c r="C16">
        <v>1</v>
      </c>
      <c r="D16">
        <v>7</v>
      </c>
      <c r="E16">
        <f t="shared" si="0"/>
        <v>8</v>
      </c>
      <c r="F16">
        <v>247</v>
      </c>
      <c r="G16">
        <f t="shared" si="1"/>
        <v>39</v>
      </c>
      <c r="H16">
        <v>4</v>
      </c>
      <c r="I16">
        <v>35</v>
      </c>
      <c r="J16">
        <f t="shared" si="2"/>
        <v>294</v>
      </c>
      <c r="L16">
        <v>8</v>
      </c>
      <c r="M16">
        <v>39</v>
      </c>
      <c r="N16">
        <v>247</v>
      </c>
      <c r="P16">
        <v>8</v>
      </c>
      <c r="Q16">
        <v>39</v>
      </c>
      <c r="R16" s="109">
        <f t="shared" si="3"/>
        <v>47</v>
      </c>
      <c r="S16">
        <v>32</v>
      </c>
      <c r="T16">
        <v>32</v>
      </c>
      <c r="U16" s="109">
        <f t="shared" si="4"/>
        <v>64</v>
      </c>
      <c r="V16">
        <v>8</v>
      </c>
      <c r="W16">
        <v>35</v>
      </c>
      <c r="X16" s="109">
        <f t="shared" si="5"/>
        <v>43</v>
      </c>
      <c r="Z16" s="109">
        <v>47</v>
      </c>
      <c r="AA16" s="109">
        <v>64</v>
      </c>
      <c r="AB16" s="109">
        <v>43</v>
      </c>
      <c r="AC16" s="109">
        <v>56</v>
      </c>
      <c r="AK16" s="51" t="s">
        <v>634</v>
      </c>
      <c r="BI16">
        <v>47</v>
      </c>
      <c r="BJ16">
        <v>64</v>
      </c>
      <c r="BK16">
        <v>43</v>
      </c>
      <c r="BL16">
        <v>56</v>
      </c>
      <c r="BZ16">
        <v>47</v>
      </c>
      <c r="CA16">
        <v>64</v>
      </c>
      <c r="CB16">
        <v>43</v>
      </c>
      <c r="CC16">
        <v>56</v>
      </c>
      <c r="CD16">
        <v>294</v>
      </c>
      <c r="CF16">
        <v>47</v>
      </c>
      <c r="CG16">
        <v>64</v>
      </c>
      <c r="CH16">
        <v>43</v>
      </c>
      <c r="CI16">
        <v>59</v>
      </c>
      <c r="CJ16">
        <v>296</v>
      </c>
      <c r="CK16" s="165">
        <f t="shared" si="6"/>
        <v>0.15878378378378377</v>
      </c>
      <c r="CL16" s="165">
        <f t="shared" si="7"/>
        <v>0.21621621621621623</v>
      </c>
      <c r="CM16" s="165">
        <f t="shared" si="8"/>
        <v>0.14527027027027026</v>
      </c>
      <c r="CN16" s="165">
        <f t="shared" si="9"/>
        <v>0.19932432432432431</v>
      </c>
    </row>
    <row r="17" spans="1:104" ht="92" x14ac:dyDescent="1">
      <c r="A17" t="s">
        <v>102</v>
      </c>
      <c r="B17" t="s">
        <v>564</v>
      </c>
      <c r="C17">
        <v>4</v>
      </c>
      <c r="D17">
        <v>13</v>
      </c>
      <c r="E17">
        <f t="shared" si="0"/>
        <v>17</v>
      </c>
      <c r="F17">
        <v>256</v>
      </c>
      <c r="G17">
        <f t="shared" si="1"/>
        <v>23</v>
      </c>
      <c r="H17">
        <v>7</v>
      </c>
      <c r="I17">
        <v>16</v>
      </c>
      <c r="J17">
        <f t="shared" si="2"/>
        <v>296</v>
      </c>
      <c r="L17">
        <v>17</v>
      </c>
      <c r="M17">
        <v>23</v>
      </c>
      <c r="N17">
        <v>256</v>
      </c>
      <c r="R17" s="109">
        <f t="shared" si="3"/>
        <v>0</v>
      </c>
      <c r="S17">
        <v>12</v>
      </c>
      <c r="T17">
        <v>29</v>
      </c>
      <c r="U17" s="109">
        <f t="shared" si="4"/>
        <v>41</v>
      </c>
      <c r="V17">
        <v>14</v>
      </c>
      <c r="W17">
        <v>32</v>
      </c>
      <c r="X17" s="109">
        <f t="shared" si="5"/>
        <v>46</v>
      </c>
      <c r="AA17" s="109">
        <v>41</v>
      </c>
      <c r="AB17" s="109">
        <v>46</v>
      </c>
      <c r="AC17" s="109">
        <v>96</v>
      </c>
      <c r="AL17" t="s">
        <v>749</v>
      </c>
      <c r="AU17" s="78"/>
      <c r="BJ17">
        <v>41</v>
      </c>
      <c r="BK17">
        <v>46</v>
      </c>
      <c r="BL17">
        <v>96</v>
      </c>
      <c r="CA17">
        <v>41</v>
      </c>
      <c r="CB17">
        <v>46</v>
      </c>
      <c r="CC17">
        <v>96</v>
      </c>
      <c r="CD17">
        <v>296</v>
      </c>
      <c r="CG17">
        <v>41</v>
      </c>
      <c r="CH17">
        <v>46</v>
      </c>
      <c r="CI17">
        <v>111</v>
      </c>
      <c r="CJ17">
        <v>296</v>
      </c>
      <c r="CL17" s="165">
        <f t="shared" si="7"/>
        <v>0.13851351351351351</v>
      </c>
      <c r="CM17" s="165">
        <f t="shared" si="8"/>
        <v>0.1554054054054054</v>
      </c>
      <c r="CN17" s="165">
        <f t="shared" si="9"/>
        <v>0.375</v>
      </c>
    </row>
    <row r="18" spans="1:104" ht="17" thickBot="1" x14ac:dyDescent="0.25">
      <c r="A18" t="s">
        <v>103</v>
      </c>
      <c r="B18" t="s">
        <v>564</v>
      </c>
      <c r="C18">
        <v>14</v>
      </c>
      <c r="D18">
        <v>9</v>
      </c>
      <c r="E18">
        <f t="shared" si="0"/>
        <v>23</v>
      </c>
      <c r="F18">
        <v>232</v>
      </c>
      <c r="G18">
        <f t="shared" si="1"/>
        <v>39</v>
      </c>
      <c r="H18">
        <v>4</v>
      </c>
      <c r="I18">
        <v>35</v>
      </c>
      <c r="J18">
        <f t="shared" si="2"/>
        <v>294</v>
      </c>
      <c r="L18">
        <v>23</v>
      </c>
      <c r="M18">
        <v>39</v>
      </c>
      <c r="N18">
        <v>232</v>
      </c>
      <c r="R18" s="109">
        <f t="shared" si="3"/>
        <v>0</v>
      </c>
      <c r="S18">
        <v>11</v>
      </c>
      <c r="T18">
        <v>40</v>
      </c>
      <c r="U18" s="109">
        <f t="shared" si="4"/>
        <v>51</v>
      </c>
      <c r="V18">
        <v>32</v>
      </c>
      <c r="W18">
        <v>32</v>
      </c>
      <c r="X18" s="109">
        <f t="shared" si="5"/>
        <v>64</v>
      </c>
      <c r="AA18" s="109">
        <v>51</v>
      </c>
      <c r="AB18" s="109">
        <v>64</v>
      </c>
      <c r="AC18" s="109">
        <v>96</v>
      </c>
      <c r="AL18" s="80" t="s">
        <v>750</v>
      </c>
      <c r="BJ18">
        <v>51</v>
      </c>
      <c r="BK18">
        <v>64</v>
      </c>
      <c r="BL18">
        <v>96</v>
      </c>
      <c r="CA18">
        <v>51</v>
      </c>
      <c r="CB18">
        <v>64</v>
      </c>
      <c r="CC18">
        <v>96</v>
      </c>
      <c r="CD18">
        <v>294</v>
      </c>
      <c r="CG18">
        <v>51</v>
      </c>
      <c r="CH18">
        <v>64</v>
      </c>
      <c r="CI18">
        <v>103</v>
      </c>
      <c r="CJ18">
        <v>284</v>
      </c>
      <c r="CL18" s="165">
        <f t="shared" si="7"/>
        <v>0.1795774647887324</v>
      </c>
      <c r="CM18" s="165">
        <f t="shared" si="8"/>
        <v>0.22535211267605634</v>
      </c>
      <c r="CN18" s="165">
        <f t="shared" si="9"/>
        <v>0.36267605633802819</v>
      </c>
      <c r="CQ18" s="68" t="s">
        <v>725</v>
      </c>
      <c r="CR18" s="68"/>
      <c r="CS18" s="68"/>
      <c r="CT18" s="68"/>
      <c r="CU18" s="68"/>
      <c r="CV18" s="68"/>
      <c r="CW18" s="68"/>
      <c r="CX18" s="68"/>
      <c r="CY18" s="68"/>
      <c r="CZ18" s="68"/>
    </row>
    <row r="19" spans="1:104" ht="17" thickTop="1" x14ac:dyDescent="0.2">
      <c r="A19" t="s">
        <v>104</v>
      </c>
      <c r="B19" t="s">
        <v>564</v>
      </c>
      <c r="C19">
        <v>5</v>
      </c>
      <c r="D19">
        <v>6</v>
      </c>
      <c r="E19">
        <f t="shared" si="0"/>
        <v>11</v>
      </c>
      <c r="F19">
        <v>252</v>
      </c>
      <c r="G19">
        <f t="shared" si="1"/>
        <v>32</v>
      </c>
      <c r="H19">
        <v>11</v>
      </c>
      <c r="I19">
        <v>21</v>
      </c>
      <c r="J19">
        <f t="shared" si="2"/>
        <v>295</v>
      </c>
      <c r="L19">
        <v>11</v>
      </c>
      <c r="M19">
        <v>32</v>
      </c>
      <c r="N19">
        <v>252</v>
      </c>
      <c r="R19" s="109">
        <f t="shared" si="3"/>
        <v>0</v>
      </c>
      <c r="S19">
        <v>17</v>
      </c>
      <c r="T19">
        <v>52</v>
      </c>
      <c r="U19" s="109">
        <f t="shared" si="4"/>
        <v>69</v>
      </c>
      <c r="V19">
        <v>30</v>
      </c>
      <c r="W19">
        <v>32</v>
      </c>
      <c r="X19" s="109">
        <f t="shared" si="5"/>
        <v>62</v>
      </c>
      <c r="AA19" s="109">
        <v>69</v>
      </c>
      <c r="AB19" s="109">
        <v>62</v>
      </c>
      <c r="AC19" s="109">
        <v>50</v>
      </c>
      <c r="AW19" t="s">
        <v>745</v>
      </c>
      <c r="BJ19">
        <v>69</v>
      </c>
      <c r="BK19">
        <v>62</v>
      </c>
      <c r="BL19">
        <v>50</v>
      </c>
      <c r="CA19">
        <v>69</v>
      </c>
      <c r="CB19">
        <v>62</v>
      </c>
      <c r="CC19">
        <v>50</v>
      </c>
      <c r="CD19">
        <v>295</v>
      </c>
      <c r="CG19">
        <v>69</v>
      </c>
      <c r="CH19">
        <v>62</v>
      </c>
      <c r="CI19">
        <v>91</v>
      </c>
      <c r="CJ19">
        <v>294</v>
      </c>
      <c r="CL19" s="165">
        <f t="shared" si="7"/>
        <v>0.23469387755102042</v>
      </c>
      <c r="CM19" s="165">
        <f t="shared" si="8"/>
        <v>0.21088435374149661</v>
      </c>
      <c r="CN19" s="165">
        <f t="shared" si="9"/>
        <v>0.30952380952380953</v>
      </c>
      <c r="CQ19" s="71" t="s">
        <v>726</v>
      </c>
      <c r="CR19" s="71" t="s">
        <v>727</v>
      </c>
      <c r="CS19" s="71" t="s">
        <v>728</v>
      </c>
      <c r="CT19" s="71" t="s">
        <v>729</v>
      </c>
    </row>
    <row r="20" spans="1:104" x14ac:dyDescent="0.2">
      <c r="A20" t="s">
        <v>105</v>
      </c>
      <c r="B20" t="s">
        <v>564</v>
      </c>
      <c r="C20">
        <v>4</v>
      </c>
      <c r="D20">
        <v>6</v>
      </c>
      <c r="E20">
        <f t="shared" si="0"/>
        <v>10</v>
      </c>
      <c r="F20">
        <v>263</v>
      </c>
      <c r="G20">
        <f t="shared" si="1"/>
        <v>22</v>
      </c>
      <c r="H20">
        <v>5</v>
      </c>
      <c r="I20">
        <v>17</v>
      </c>
      <c r="J20">
        <f t="shared" si="2"/>
        <v>295</v>
      </c>
      <c r="L20">
        <v>10</v>
      </c>
      <c r="M20">
        <v>22</v>
      </c>
      <c r="N20">
        <v>263</v>
      </c>
      <c r="R20" s="109">
        <f t="shared" si="3"/>
        <v>0</v>
      </c>
      <c r="S20">
        <v>8</v>
      </c>
      <c r="T20">
        <v>33</v>
      </c>
      <c r="U20" s="109">
        <f t="shared" si="4"/>
        <v>41</v>
      </c>
      <c r="V20">
        <v>8</v>
      </c>
      <c r="W20">
        <v>38</v>
      </c>
      <c r="X20" s="109">
        <f t="shared" si="5"/>
        <v>46</v>
      </c>
      <c r="AA20" s="109">
        <v>41</v>
      </c>
      <c r="AB20" s="109">
        <v>46</v>
      </c>
      <c r="AC20" s="109">
        <v>54</v>
      </c>
      <c r="AW20" t="s">
        <v>698</v>
      </c>
      <c r="BJ20">
        <v>41</v>
      </c>
      <c r="BK20">
        <v>46</v>
      </c>
      <c r="BL20">
        <v>54</v>
      </c>
      <c r="CA20">
        <v>41</v>
      </c>
      <c r="CB20">
        <v>46</v>
      </c>
      <c r="CC20">
        <v>54</v>
      </c>
      <c r="CD20">
        <v>295</v>
      </c>
      <c r="CG20">
        <v>41</v>
      </c>
      <c r="CH20">
        <v>46</v>
      </c>
      <c r="CI20">
        <v>64</v>
      </c>
      <c r="CJ20">
        <v>295</v>
      </c>
      <c r="CL20" s="165">
        <f t="shared" si="7"/>
        <v>0.13898305084745763</v>
      </c>
      <c r="CM20" s="165">
        <f t="shared" si="8"/>
        <v>0.15593220338983052</v>
      </c>
      <c r="CN20" s="165">
        <f t="shared" si="9"/>
        <v>0.21694915254237288</v>
      </c>
      <c r="CQ20" t="str">
        <f>CL1</f>
        <v>proportion any loss of alleles for S2</v>
      </c>
      <c r="CR20" s="165">
        <f>AVERAGE(CL2:CL48)</f>
        <v>0.16938257605349377</v>
      </c>
      <c r="CS20">
        <f>COUNT(CL2:CL48)</f>
        <v>47</v>
      </c>
      <c r="CT20">
        <f>_xlfn.STDEV.S(CL2:CL48)</f>
        <v>3.9058425272183409E-2</v>
      </c>
    </row>
    <row r="21" spans="1:104" ht="17" thickBot="1" x14ac:dyDescent="0.25">
      <c r="A21" t="s">
        <v>106</v>
      </c>
      <c r="B21" t="s">
        <v>564</v>
      </c>
      <c r="C21">
        <v>15</v>
      </c>
      <c r="D21">
        <v>11</v>
      </c>
      <c r="E21">
        <f t="shared" si="0"/>
        <v>26</v>
      </c>
      <c r="F21">
        <v>143</v>
      </c>
      <c r="G21">
        <f t="shared" si="1"/>
        <v>37</v>
      </c>
      <c r="H21">
        <v>10</v>
      </c>
      <c r="I21">
        <v>27</v>
      </c>
      <c r="J21">
        <f t="shared" si="2"/>
        <v>206</v>
      </c>
      <c r="L21">
        <v>26</v>
      </c>
      <c r="M21">
        <v>37</v>
      </c>
      <c r="N21">
        <v>143</v>
      </c>
      <c r="R21" s="109">
        <f t="shared" si="3"/>
        <v>0</v>
      </c>
      <c r="S21">
        <v>15</v>
      </c>
      <c r="T21">
        <v>35</v>
      </c>
      <c r="U21" s="109">
        <f t="shared" si="4"/>
        <v>50</v>
      </c>
      <c r="V21">
        <v>6</v>
      </c>
      <c r="W21">
        <v>38</v>
      </c>
      <c r="X21" s="109">
        <f t="shared" si="5"/>
        <v>44</v>
      </c>
      <c r="AA21" s="109">
        <v>50</v>
      </c>
      <c r="AB21" s="109">
        <v>44</v>
      </c>
      <c r="AC21" s="109">
        <v>59</v>
      </c>
      <c r="BJ21">
        <v>50</v>
      </c>
      <c r="BK21">
        <v>44</v>
      </c>
      <c r="BL21">
        <v>59</v>
      </c>
      <c r="CA21">
        <v>50</v>
      </c>
      <c r="CB21">
        <v>44</v>
      </c>
      <c r="CC21">
        <v>59</v>
      </c>
      <c r="CD21">
        <v>206</v>
      </c>
      <c r="CG21">
        <v>50</v>
      </c>
      <c r="CH21">
        <v>44</v>
      </c>
      <c r="CI21">
        <v>61</v>
      </c>
      <c r="CJ21">
        <v>296</v>
      </c>
      <c r="CL21" s="165">
        <f t="shared" si="7"/>
        <v>0.16891891891891891</v>
      </c>
      <c r="CM21" s="165">
        <f t="shared" si="8"/>
        <v>0.14864864864864866</v>
      </c>
      <c r="CN21" s="165">
        <f t="shared" si="9"/>
        <v>0.20608108108108109</v>
      </c>
      <c r="CQ21" t="str">
        <f>CM1</f>
        <v>proportion any loss of alleles for S3 reduced</v>
      </c>
      <c r="CR21" s="165">
        <f>AVERAGE(CM2:CM48)</f>
        <v>0.1799767161047407</v>
      </c>
      <c r="CS21">
        <f>COUNT(CM2:CM48)</f>
        <v>47</v>
      </c>
      <c r="CT21">
        <f>_xlfn.STDEV.S(CM2:CM48)</f>
        <v>5.6679842066640521E-2</v>
      </c>
    </row>
    <row r="22" spans="1:104" x14ac:dyDescent="0.2">
      <c r="A22" t="s">
        <v>107</v>
      </c>
      <c r="B22" t="s">
        <v>564</v>
      </c>
      <c r="C22">
        <v>6</v>
      </c>
      <c r="D22">
        <v>3</v>
      </c>
      <c r="E22">
        <f t="shared" si="0"/>
        <v>9</v>
      </c>
      <c r="F22">
        <v>250</v>
      </c>
      <c r="G22">
        <f t="shared" si="1"/>
        <v>32</v>
      </c>
      <c r="H22">
        <v>11</v>
      </c>
      <c r="I22">
        <v>21</v>
      </c>
      <c r="J22">
        <f t="shared" si="2"/>
        <v>291</v>
      </c>
      <c r="L22">
        <v>9</v>
      </c>
      <c r="M22">
        <v>32</v>
      </c>
      <c r="N22">
        <v>250</v>
      </c>
      <c r="R22" s="109">
        <f t="shared" si="3"/>
        <v>0</v>
      </c>
      <c r="S22">
        <v>6</v>
      </c>
      <c r="T22">
        <v>35</v>
      </c>
      <c r="U22" s="109">
        <f t="shared" si="4"/>
        <v>41</v>
      </c>
      <c r="V22">
        <v>11</v>
      </c>
      <c r="W22">
        <v>35</v>
      </c>
      <c r="X22" s="109">
        <f t="shared" si="5"/>
        <v>46</v>
      </c>
      <c r="AA22" s="109">
        <v>41</v>
      </c>
      <c r="AB22" s="109">
        <v>46</v>
      </c>
      <c r="AC22" s="109">
        <v>52</v>
      </c>
      <c r="AW22" s="8"/>
      <c r="AX22" s="8" t="s">
        <v>673</v>
      </c>
      <c r="AY22" s="8" t="s">
        <v>674</v>
      </c>
      <c r="BJ22">
        <v>41</v>
      </c>
      <c r="BK22">
        <v>46</v>
      </c>
      <c r="BL22">
        <v>52</v>
      </c>
      <c r="CA22">
        <v>41</v>
      </c>
      <c r="CB22">
        <v>46</v>
      </c>
      <c r="CC22">
        <v>52</v>
      </c>
      <c r="CD22">
        <v>291</v>
      </c>
      <c r="CG22">
        <v>41</v>
      </c>
      <c r="CH22">
        <v>46</v>
      </c>
      <c r="CI22">
        <v>101</v>
      </c>
      <c r="CJ22">
        <v>295</v>
      </c>
      <c r="CL22" s="165">
        <f t="shared" si="7"/>
        <v>0.13898305084745763</v>
      </c>
      <c r="CM22" s="165">
        <f t="shared" si="8"/>
        <v>0.15593220338983052</v>
      </c>
      <c r="CN22" s="165">
        <f t="shared" si="9"/>
        <v>0.34237288135593219</v>
      </c>
      <c r="CQ22" t="str">
        <f>CN1</f>
        <v>proportion for any loss of alleles for 40 gens reduced</v>
      </c>
      <c r="CR22" s="165">
        <f>AVERAGE(CN2:CN48)</f>
        <v>0.22383251085849099</v>
      </c>
      <c r="CS22">
        <f>COUNT(CN2:CN48)</f>
        <v>47</v>
      </c>
      <c r="CT22">
        <f>_xlfn.STDEV.S(CN2:CN48)</f>
        <v>6.9117607055405816E-2</v>
      </c>
    </row>
    <row r="23" spans="1:104" x14ac:dyDescent="0.2">
      <c r="A23" t="s">
        <v>108</v>
      </c>
      <c r="B23" t="s">
        <v>564</v>
      </c>
      <c r="C23">
        <v>4</v>
      </c>
      <c r="D23">
        <v>3</v>
      </c>
      <c r="E23">
        <f t="shared" si="0"/>
        <v>7</v>
      </c>
      <c r="F23">
        <v>254</v>
      </c>
      <c r="G23">
        <f t="shared" si="1"/>
        <v>33</v>
      </c>
      <c r="H23">
        <v>4</v>
      </c>
      <c r="I23">
        <v>29</v>
      </c>
      <c r="J23">
        <f t="shared" si="2"/>
        <v>294</v>
      </c>
      <c r="L23">
        <v>7</v>
      </c>
      <c r="M23">
        <v>33</v>
      </c>
      <c r="N23">
        <v>254</v>
      </c>
      <c r="R23" s="109">
        <f t="shared" si="3"/>
        <v>0</v>
      </c>
      <c r="S23">
        <v>23</v>
      </c>
      <c r="T23">
        <v>33</v>
      </c>
      <c r="U23" s="109">
        <f t="shared" si="4"/>
        <v>56</v>
      </c>
      <c r="V23">
        <v>6</v>
      </c>
      <c r="W23">
        <v>37</v>
      </c>
      <c r="X23" s="109">
        <f t="shared" si="5"/>
        <v>43</v>
      </c>
      <c r="AA23" s="109">
        <v>56</v>
      </c>
      <c r="AB23" s="109">
        <v>43</v>
      </c>
      <c r="AC23" s="109">
        <v>57</v>
      </c>
      <c r="AL23" s="51" t="s">
        <v>629</v>
      </c>
      <c r="AW23" t="s">
        <v>218</v>
      </c>
      <c r="AX23">
        <v>49.425531914893618</v>
      </c>
      <c r="AY23">
        <v>52.127659574468083</v>
      </c>
      <c r="BJ23">
        <v>56</v>
      </c>
      <c r="BK23">
        <v>43</v>
      </c>
      <c r="BL23">
        <v>57</v>
      </c>
      <c r="CA23">
        <v>56</v>
      </c>
      <c r="CB23">
        <v>43</v>
      </c>
      <c r="CC23">
        <v>57</v>
      </c>
      <c r="CD23">
        <v>294</v>
      </c>
      <c r="CG23">
        <v>56</v>
      </c>
      <c r="CH23">
        <v>43</v>
      </c>
      <c r="CI23">
        <v>56</v>
      </c>
      <c r="CJ23">
        <v>296</v>
      </c>
      <c r="CL23" s="165">
        <f t="shared" si="7"/>
        <v>0.1891891891891892</v>
      </c>
      <c r="CM23" s="165">
        <f t="shared" si="8"/>
        <v>0.14527027027027026</v>
      </c>
      <c r="CN23" s="165">
        <f t="shared" si="9"/>
        <v>0.1891891891891892</v>
      </c>
      <c r="CQ23" s="72"/>
      <c r="CR23" s="72"/>
      <c r="CS23" s="72"/>
      <c r="CT23" s="72"/>
    </row>
    <row r="24" spans="1:104" ht="17" thickBot="1" x14ac:dyDescent="0.25">
      <c r="A24" t="s">
        <v>109</v>
      </c>
      <c r="B24" t="s">
        <v>564</v>
      </c>
      <c r="C24">
        <v>4</v>
      </c>
      <c r="D24">
        <v>0</v>
      </c>
      <c r="E24">
        <f t="shared" si="0"/>
        <v>4</v>
      </c>
      <c r="F24">
        <v>259</v>
      </c>
      <c r="G24">
        <f t="shared" si="1"/>
        <v>32</v>
      </c>
      <c r="H24">
        <v>4</v>
      </c>
      <c r="I24">
        <v>28</v>
      </c>
      <c r="J24">
        <f t="shared" si="2"/>
        <v>295</v>
      </c>
      <c r="L24">
        <v>4</v>
      </c>
      <c r="M24">
        <v>32</v>
      </c>
      <c r="N24">
        <v>259</v>
      </c>
      <c r="R24" s="109">
        <f t="shared" si="3"/>
        <v>0</v>
      </c>
      <c r="S24">
        <v>11</v>
      </c>
      <c r="T24">
        <v>38</v>
      </c>
      <c r="U24" s="109">
        <f t="shared" si="4"/>
        <v>49</v>
      </c>
      <c r="V24">
        <v>6</v>
      </c>
      <c r="W24">
        <v>36</v>
      </c>
      <c r="X24" s="109">
        <f t="shared" si="5"/>
        <v>42</v>
      </c>
      <c r="AA24" s="109">
        <v>49</v>
      </c>
      <c r="AB24" s="109">
        <v>42</v>
      </c>
      <c r="AC24" s="109">
        <v>52</v>
      </c>
      <c r="AL24" t="s">
        <v>683</v>
      </c>
      <c r="AW24" t="s">
        <v>208</v>
      </c>
      <c r="AX24">
        <v>129.42368177613326</v>
      </c>
      <c r="AY24">
        <v>185.67900092506929</v>
      </c>
      <c r="BJ24">
        <v>49</v>
      </c>
      <c r="BK24">
        <v>42</v>
      </c>
      <c r="BL24">
        <v>52</v>
      </c>
      <c r="CA24">
        <v>49</v>
      </c>
      <c r="CB24" s="174">
        <v>42</v>
      </c>
      <c r="CC24">
        <v>52</v>
      </c>
      <c r="CD24">
        <v>295</v>
      </c>
      <c r="CG24">
        <v>49</v>
      </c>
      <c r="CH24">
        <v>47</v>
      </c>
      <c r="CI24">
        <v>66</v>
      </c>
      <c r="CJ24">
        <v>294</v>
      </c>
      <c r="CL24" s="165">
        <f t="shared" si="7"/>
        <v>0.16666666666666666</v>
      </c>
      <c r="CM24" s="165">
        <f t="shared" si="8"/>
        <v>0.1598639455782313</v>
      </c>
      <c r="CN24" s="165">
        <f t="shared" si="9"/>
        <v>0.22448979591836735</v>
      </c>
      <c r="CQ24" t="s">
        <v>730</v>
      </c>
      <c r="CV24" s="74" t="s">
        <v>731</v>
      </c>
      <c r="CW24">
        <v>0.05</v>
      </c>
    </row>
    <row r="25" spans="1:104" ht="17" thickTop="1" x14ac:dyDescent="0.2">
      <c r="A25" t="s">
        <v>110</v>
      </c>
      <c r="B25" t="s">
        <v>564</v>
      </c>
      <c r="C25">
        <v>4</v>
      </c>
      <c r="D25">
        <v>5</v>
      </c>
      <c r="E25">
        <f t="shared" si="0"/>
        <v>9</v>
      </c>
      <c r="F25">
        <v>254</v>
      </c>
      <c r="G25">
        <f t="shared" si="1"/>
        <v>32</v>
      </c>
      <c r="H25">
        <v>4</v>
      </c>
      <c r="I25">
        <v>28</v>
      </c>
      <c r="J25">
        <f t="shared" si="2"/>
        <v>295</v>
      </c>
      <c r="L25">
        <v>9</v>
      </c>
      <c r="M25">
        <v>32</v>
      </c>
      <c r="N25">
        <v>254</v>
      </c>
      <c r="R25" s="109">
        <f t="shared" si="3"/>
        <v>0</v>
      </c>
      <c r="S25">
        <v>7</v>
      </c>
      <c r="T25">
        <v>57</v>
      </c>
      <c r="U25" s="109">
        <f t="shared" si="4"/>
        <v>64</v>
      </c>
      <c r="V25">
        <v>7</v>
      </c>
      <c r="W25">
        <v>40</v>
      </c>
      <c r="X25" s="109">
        <f t="shared" si="5"/>
        <v>47</v>
      </c>
      <c r="AA25" s="109">
        <v>64</v>
      </c>
      <c r="AB25" s="109">
        <v>47</v>
      </c>
      <c r="AC25" s="109">
        <v>73</v>
      </c>
      <c r="AL25" t="s">
        <v>751</v>
      </c>
      <c r="AW25" t="s">
        <v>219</v>
      </c>
      <c r="AX25">
        <v>47</v>
      </c>
      <c r="AY25">
        <v>47</v>
      </c>
      <c r="BJ25">
        <v>64</v>
      </c>
      <c r="BK25">
        <v>47</v>
      </c>
      <c r="BL25">
        <v>73</v>
      </c>
      <c r="CA25">
        <v>64</v>
      </c>
      <c r="CB25">
        <v>47</v>
      </c>
      <c r="CC25">
        <v>73</v>
      </c>
      <c r="CD25">
        <v>295</v>
      </c>
      <c r="CG25">
        <v>64</v>
      </c>
      <c r="CH25">
        <v>45</v>
      </c>
      <c r="CI25">
        <v>101</v>
      </c>
      <c r="CJ25">
        <v>294</v>
      </c>
      <c r="CL25" s="165">
        <f t="shared" si="7"/>
        <v>0.21768707482993196</v>
      </c>
      <c r="CM25" s="165">
        <f t="shared" si="8"/>
        <v>0.15306122448979592</v>
      </c>
      <c r="CN25" s="165">
        <f t="shared" si="9"/>
        <v>0.34353741496598639</v>
      </c>
      <c r="CQ25" s="71" t="str">
        <f t="array" ref="CQ25:CZ28">[1]!REGWQ(CL1:CN48,TRUE,CW24)</f>
        <v>group 1</v>
      </c>
      <c r="CR25" s="71" t="str">
        <v>group 2</v>
      </c>
      <c r="CS25" s="71" t="str">
        <v>index 1</v>
      </c>
      <c r="CT25" s="71" t="str">
        <v>index 2</v>
      </c>
      <c r="CU25" s="71" t="str">
        <v>mean</v>
      </c>
      <c r="CV25" s="71" t="str">
        <v>q-stat</v>
      </c>
      <c r="CW25" s="71" t="str">
        <v>alpha</v>
      </c>
      <c r="CX25" s="71" t="str">
        <v>q-crit</v>
      </c>
      <c r="CY25" s="71" t="str">
        <v>p-value</v>
      </c>
      <c r="CZ25" s="71" t="str">
        <v>sig</v>
      </c>
    </row>
    <row r="26" spans="1:104" x14ac:dyDescent="0.2">
      <c r="A26" t="s">
        <v>111</v>
      </c>
      <c r="B26" t="s">
        <v>564</v>
      </c>
      <c r="C26">
        <v>4</v>
      </c>
      <c r="D26">
        <v>4</v>
      </c>
      <c r="E26">
        <f t="shared" si="0"/>
        <v>8</v>
      </c>
      <c r="F26">
        <v>256</v>
      </c>
      <c r="G26">
        <f t="shared" si="1"/>
        <v>32</v>
      </c>
      <c r="H26">
        <v>4</v>
      </c>
      <c r="I26">
        <v>28</v>
      </c>
      <c r="J26">
        <f t="shared" si="2"/>
        <v>296</v>
      </c>
      <c r="L26">
        <v>8</v>
      </c>
      <c r="M26">
        <v>32</v>
      </c>
      <c r="N26">
        <v>256</v>
      </c>
      <c r="R26" s="109">
        <f t="shared" si="3"/>
        <v>0</v>
      </c>
      <c r="S26">
        <v>8</v>
      </c>
      <c r="T26">
        <v>39</v>
      </c>
      <c r="U26" s="109">
        <f t="shared" si="4"/>
        <v>47</v>
      </c>
      <c r="V26">
        <v>11</v>
      </c>
      <c r="W26">
        <v>34</v>
      </c>
      <c r="X26" s="109">
        <f t="shared" si="5"/>
        <v>45</v>
      </c>
      <c r="AA26" s="109">
        <v>47</v>
      </c>
      <c r="AB26" s="109">
        <v>45</v>
      </c>
      <c r="AC26" s="109">
        <v>58</v>
      </c>
      <c r="AL26" t="s">
        <v>664</v>
      </c>
      <c r="AW26" t="s">
        <v>212</v>
      </c>
      <c r="AX26">
        <v>46</v>
      </c>
      <c r="AY26">
        <v>46</v>
      </c>
      <c r="BJ26">
        <v>47</v>
      </c>
      <c r="BK26">
        <v>45</v>
      </c>
      <c r="BL26">
        <v>58</v>
      </c>
      <c r="CA26">
        <v>47</v>
      </c>
      <c r="CB26">
        <v>45</v>
      </c>
      <c r="CC26">
        <v>58</v>
      </c>
      <c r="CD26">
        <v>296</v>
      </c>
      <c r="CG26">
        <v>47</v>
      </c>
      <c r="CH26">
        <v>52</v>
      </c>
      <c r="CI26">
        <v>90</v>
      </c>
      <c r="CJ26">
        <v>294</v>
      </c>
      <c r="CL26" s="165">
        <f t="shared" si="7"/>
        <v>0.1598639455782313</v>
      </c>
      <c r="CM26" s="165">
        <f t="shared" si="8"/>
        <v>0.17687074829931973</v>
      </c>
      <c r="CN26" s="165">
        <f t="shared" si="9"/>
        <v>0.30612244897959184</v>
      </c>
      <c r="CQ26" t="str">
        <v>proportion for any loss of alleles for 40 gens reduced</v>
      </c>
      <c r="CR26" t="str">
        <v>proportion any loss of alleles for S3 reduced</v>
      </c>
      <c r="CS26">
        <v>1</v>
      </c>
      <c r="CT26">
        <v>2</v>
      </c>
      <c r="CU26">
        <v>4.3855794753750288E-2</v>
      </c>
      <c r="CV26">
        <v>5.3385439082096591</v>
      </c>
      <c r="CW26">
        <v>0.05</v>
      </c>
      <c r="CX26">
        <v>2.7963478260869565</v>
      </c>
      <c r="CY26" s="28">
        <v>2.3695813721580361E-4</v>
      </c>
      <c r="CZ26" s="74" t="str">
        <v>yes</v>
      </c>
    </row>
    <row r="27" spans="1:104" x14ac:dyDescent="0.2">
      <c r="A27" t="s">
        <v>112</v>
      </c>
      <c r="B27" t="s">
        <v>564</v>
      </c>
      <c r="C27">
        <v>5</v>
      </c>
      <c r="D27">
        <v>4</v>
      </c>
      <c r="E27">
        <f t="shared" si="0"/>
        <v>9</v>
      </c>
      <c r="F27">
        <v>251</v>
      </c>
      <c r="G27">
        <f t="shared" si="1"/>
        <v>35</v>
      </c>
      <c r="H27">
        <v>5</v>
      </c>
      <c r="I27">
        <v>30</v>
      </c>
      <c r="J27">
        <f t="shared" si="2"/>
        <v>295</v>
      </c>
      <c r="L27">
        <v>9</v>
      </c>
      <c r="M27">
        <v>35</v>
      </c>
      <c r="N27">
        <v>251</v>
      </c>
      <c r="R27" s="109">
        <f t="shared" si="3"/>
        <v>0</v>
      </c>
      <c r="S27">
        <v>11</v>
      </c>
      <c r="T27">
        <v>37</v>
      </c>
      <c r="U27" s="109">
        <f t="shared" si="4"/>
        <v>48</v>
      </c>
      <c r="V27">
        <v>16</v>
      </c>
      <c r="W27">
        <v>36</v>
      </c>
      <c r="X27" s="109">
        <f t="shared" si="5"/>
        <v>52</v>
      </c>
      <c r="AA27" s="109">
        <v>48</v>
      </c>
      <c r="AB27" s="109">
        <v>52</v>
      </c>
      <c r="AC27" s="109">
        <v>69</v>
      </c>
      <c r="AL27" t="s">
        <v>684</v>
      </c>
      <c r="AW27" t="s">
        <v>214</v>
      </c>
      <c r="AX27">
        <v>0.69702918009754999</v>
      </c>
      <c r="AZ27" t="s">
        <v>746</v>
      </c>
      <c r="BJ27">
        <v>48</v>
      </c>
      <c r="BK27">
        <v>52</v>
      </c>
      <c r="BL27">
        <v>69</v>
      </c>
      <c r="CA27">
        <v>48</v>
      </c>
      <c r="CB27">
        <v>52</v>
      </c>
      <c r="CC27">
        <v>69</v>
      </c>
      <c r="CD27">
        <v>295</v>
      </c>
      <c r="CG27">
        <v>48</v>
      </c>
      <c r="CH27">
        <v>42</v>
      </c>
      <c r="CI27">
        <v>57</v>
      </c>
      <c r="CJ27">
        <v>294</v>
      </c>
      <c r="CL27" s="165">
        <f t="shared" si="7"/>
        <v>0.16326530612244897</v>
      </c>
      <c r="CM27" s="165">
        <f t="shared" si="8"/>
        <v>0.14285714285714285</v>
      </c>
      <c r="CN27" s="165">
        <f t="shared" si="9"/>
        <v>0.19387755102040816</v>
      </c>
      <c r="CQ27" t="str">
        <v>proportion for any loss of alleles for 40 gens reduced</v>
      </c>
      <c r="CR27" t="str">
        <v>proportion any loss of alleles for S2</v>
      </c>
      <c r="CS27">
        <v>1</v>
      </c>
      <c r="CT27">
        <v>3</v>
      </c>
      <c r="CU27">
        <v>5.4449934804997213E-2</v>
      </c>
      <c r="CV27">
        <v>6.6281632652609366</v>
      </c>
      <c r="CW27">
        <v>0.05</v>
      </c>
      <c r="CX27">
        <v>3.3505217391304347</v>
      </c>
      <c r="CY27" s="28">
        <v>1.9550550166447245E-5</v>
      </c>
      <c r="CZ27" s="74" t="str">
        <v>yes</v>
      </c>
    </row>
    <row r="28" spans="1:104" x14ac:dyDescent="0.2">
      <c r="A28" t="s">
        <v>113</v>
      </c>
      <c r="B28" t="s">
        <v>564</v>
      </c>
      <c r="C28">
        <v>8</v>
      </c>
      <c r="D28">
        <v>17</v>
      </c>
      <c r="E28">
        <f t="shared" si="0"/>
        <v>25</v>
      </c>
      <c r="F28">
        <v>238</v>
      </c>
      <c r="G28">
        <f t="shared" si="1"/>
        <v>33</v>
      </c>
      <c r="H28">
        <v>4</v>
      </c>
      <c r="I28">
        <v>29</v>
      </c>
      <c r="J28">
        <f t="shared" si="2"/>
        <v>296</v>
      </c>
      <c r="L28">
        <v>25</v>
      </c>
      <c r="M28">
        <v>33</v>
      </c>
      <c r="N28">
        <v>238</v>
      </c>
      <c r="R28" s="109">
        <f t="shared" si="3"/>
        <v>0</v>
      </c>
      <c r="S28">
        <v>8</v>
      </c>
      <c r="T28">
        <v>36</v>
      </c>
      <c r="U28" s="109">
        <f t="shared" si="4"/>
        <v>44</v>
      </c>
      <c r="V28">
        <v>9</v>
      </c>
      <c r="W28">
        <v>33</v>
      </c>
      <c r="X28" s="109">
        <f t="shared" si="5"/>
        <v>42</v>
      </c>
      <c r="AA28" s="109">
        <v>44</v>
      </c>
      <c r="AB28" s="109">
        <v>42</v>
      </c>
      <c r="AC28" s="109">
        <v>59</v>
      </c>
      <c r="AW28" t="s">
        <v>699</v>
      </c>
      <c r="AX28">
        <v>0.11236026621193462</v>
      </c>
      <c r="AZ28" t="s">
        <v>747</v>
      </c>
      <c r="BJ28">
        <v>44</v>
      </c>
      <c r="BK28">
        <v>42</v>
      </c>
      <c r="BL28">
        <v>59</v>
      </c>
      <c r="CA28">
        <v>44</v>
      </c>
      <c r="CB28">
        <v>42</v>
      </c>
      <c r="CC28">
        <v>59</v>
      </c>
      <c r="CD28">
        <v>296</v>
      </c>
      <c r="CG28">
        <v>44</v>
      </c>
      <c r="CH28">
        <v>47</v>
      </c>
      <c r="CI28">
        <v>52</v>
      </c>
      <c r="CJ28">
        <v>295</v>
      </c>
      <c r="CL28" s="165">
        <f t="shared" si="7"/>
        <v>0.14915254237288136</v>
      </c>
      <c r="CM28" s="165">
        <f t="shared" si="8"/>
        <v>0.15932203389830507</v>
      </c>
      <c r="CN28" s="165">
        <f t="shared" si="9"/>
        <v>0.17627118644067796</v>
      </c>
      <c r="CQ28" s="73" t="str">
        <v>proportion any loss of alleles for S3 reduced</v>
      </c>
      <c r="CR28" s="73" t="str">
        <v>proportion any loss of alleles for S2</v>
      </c>
      <c r="CS28" s="73">
        <v>2</v>
      </c>
      <c r="CT28" s="73">
        <v>3</v>
      </c>
      <c r="CU28" s="73">
        <v>1.0594140051246925E-2</v>
      </c>
      <c r="CV28" s="73">
        <v>1.2896193570512775</v>
      </c>
      <c r="CW28" s="73">
        <v>0.05</v>
      </c>
      <c r="CX28" s="73">
        <v>2.7963478260869565</v>
      </c>
      <c r="CY28" s="73">
        <v>0.3634123337504056</v>
      </c>
      <c r="CZ28" s="75" t="str">
        <v>no</v>
      </c>
    </row>
    <row r="29" spans="1:104" ht="17" thickBot="1" x14ac:dyDescent="0.25">
      <c r="A29" t="s">
        <v>114</v>
      </c>
      <c r="B29" t="s">
        <v>564</v>
      </c>
      <c r="C29">
        <v>6</v>
      </c>
      <c r="D29">
        <v>6</v>
      </c>
      <c r="E29">
        <f t="shared" si="0"/>
        <v>12</v>
      </c>
      <c r="F29">
        <v>263</v>
      </c>
      <c r="G29">
        <f t="shared" si="1"/>
        <v>21</v>
      </c>
      <c r="H29">
        <v>3</v>
      </c>
      <c r="I29">
        <v>18</v>
      </c>
      <c r="J29">
        <f t="shared" si="2"/>
        <v>296</v>
      </c>
      <c r="L29">
        <v>12</v>
      </c>
      <c r="M29">
        <v>21</v>
      </c>
      <c r="N29">
        <v>263</v>
      </c>
      <c r="R29" s="109">
        <f t="shared" si="3"/>
        <v>0</v>
      </c>
      <c r="S29">
        <v>6</v>
      </c>
      <c r="T29">
        <v>37</v>
      </c>
      <c r="U29" s="109">
        <f t="shared" si="4"/>
        <v>43</v>
      </c>
      <c r="V29">
        <v>9</v>
      </c>
      <c r="W29">
        <v>38</v>
      </c>
      <c r="X29" s="109">
        <f t="shared" si="5"/>
        <v>47</v>
      </c>
      <c r="AA29" s="109">
        <v>43</v>
      </c>
      <c r="AB29" s="109">
        <v>47</v>
      </c>
      <c r="AC29" s="109">
        <v>111</v>
      </c>
      <c r="AW29" s="7" t="s">
        <v>700</v>
      </c>
      <c r="AX29" s="7">
        <v>0.61257098672405741</v>
      </c>
      <c r="AY29" s="7"/>
      <c r="BJ29">
        <v>43</v>
      </c>
      <c r="BK29">
        <v>47</v>
      </c>
      <c r="BL29">
        <v>111</v>
      </c>
      <c r="CA29">
        <v>43</v>
      </c>
      <c r="CB29">
        <v>47</v>
      </c>
      <c r="CC29">
        <v>111</v>
      </c>
      <c r="CD29">
        <v>296</v>
      </c>
      <c r="CG29">
        <v>43</v>
      </c>
      <c r="CH29">
        <v>52</v>
      </c>
      <c r="CI29">
        <v>73</v>
      </c>
      <c r="CJ29">
        <v>296</v>
      </c>
      <c r="CL29" s="165">
        <f t="shared" si="7"/>
        <v>0.14527027027027026</v>
      </c>
      <c r="CM29" s="165">
        <f t="shared" si="8"/>
        <v>0.17567567567567569</v>
      </c>
      <c r="CN29" s="165">
        <f t="shared" si="9"/>
        <v>0.24662162162162163</v>
      </c>
    </row>
    <row r="30" spans="1:104" x14ac:dyDescent="0.2">
      <c r="A30" t="s">
        <v>115</v>
      </c>
      <c r="B30" t="s">
        <v>564</v>
      </c>
      <c r="C30">
        <v>5</v>
      </c>
      <c r="D30">
        <v>4</v>
      </c>
      <c r="E30">
        <f t="shared" si="0"/>
        <v>9</v>
      </c>
      <c r="F30">
        <v>245</v>
      </c>
      <c r="G30">
        <f t="shared" si="1"/>
        <v>40</v>
      </c>
      <c r="H30">
        <v>20</v>
      </c>
      <c r="I30">
        <v>20</v>
      </c>
      <c r="J30">
        <f t="shared" si="2"/>
        <v>294</v>
      </c>
      <c r="L30">
        <v>9</v>
      </c>
      <c r="M30">
        <v>40</v>
      </c>
      <c r="N30">
        <v>245</v>
      </c>
      <c r="R30" s="109">
        <f t="shared" si="3"/>
        <v>0</v>
      </c>
      <c r="S30">
        <v>7</v>
      </c>
      <c r="T30">
        <v>35</v>
      </c>
      <c r="U30" s="109">
        <f t="shared" si="4"/>
        <v>42</v>
      </c>
      <c r="V30">
        <v>10</v>
      </c>
      <c r="W30">
        <v>42</v>
      </c>
      <c r="X30" s="109">
        <f t="shared" si="5"/>
        <v>52</v>
      </c>
      <c r="AA30" s="109">
        <v>42</v>
      </c>
      <c r="AB30" s="109">
        <v>52</v>
      </c>
      <c r="AC30" s="109">
        <v>65</v>
      </c>
      <c r="BJ30">
        <v>42</v>
      </c>
      <c r="BK30">
        <v>52</v>
      </c>
      <c r="BL30">
        <v>65</v>
      </c>
      <c r="CA30">
        <v>42</v>
      </c>
      <c r="CB30">
        <v>52</v>
      </c>
      <c r="CC30">
        <v>65</v>
      </c>
      <c r="CD30">
        <v>294</v>
      </c>
      <c r="CG30">
        <v>42</v>
      </c>
      <c r="CH30">
        <v>44</v>
      </c>
      <c r="CI30">
        <v>91</v>
      </c>
      <c r="CJ30">
        <v>296</v>
      </c>
      <c r="CL30" s="165">
        <f t="shared" si="7"/>
        <v>0.14189189189189189</v>
      </c>
      <c r="CM30" s="165">
        <f t="shared" si="8"/>
        <v>0.14864864864864866</v>
      </c>
      <c r="CN30" s="165">
        <f t="shared" si="9"/>
        <v>0.30743243243243246</v>
      </c>
    </row>
    <row r="31" spans="1:104" x14ac:dyDescent="0.2">
      <c r="A31" t="s">
        <v>116</v>
      </c>
      <c r="B31" t="s">
        <v>564</v>
      </c>
      <c r="C31">
        <v>9</v>
      </c>
      <c r="D31">
        <v>23</v>
      </c>
      <c r="E31">
        <f t="shared" si="0"/>
        <v>32</v>
      </c>
      <c r="F31">
        <v>220</v>
      </c>
      <c r="G31">
        <f t="shared" si="1"/>
        <v>32</v>
      </c>
      <c r="H31">
        <v>12</v>
      </c>
      <c r="I31">
        <v>20</v>
      </c>
      <c r="J31">
        <f t="shared" si="2"/>
        <v>284</v>
      </c>
      <c r="L31">
        <v>32</v>
      </c>
      <c r="M31">
        <v>32</v>
      </c>
      <c r="N31">
        <v>220</v>
      </c>
      <c r="R31" s="109">
        <f t="shared" si="3"/>
        <v>0</v>
      </c>
      <c r="S31">
        <v>10</v>
      </c>
      <c r="T31">
        <v>35</v>
      </c>
      <c r="U31" s="109">
        <f t="shared" si="4"/>
        <v>45</v>
      </c>
      <c r="V31">
        <v>7</v>
      </c>
      <c r="W31">
        <v>37</v>
      </c>
      <c r="X31" s="109">
        <f t="shared" si="5"/>
        <v>44</v>
      </c>
      <c r="AA31" s="109">
        <v>45</v>
      </c>
      <c r="AB31" s="109">
        <v>44</v>
      </c>
      <c r="AC31" s="109">
        <v>103</v>
      </c>
      <c r="BJ31">
        <v>45</v>
      </c>
      <c r="BK31">
        <v>44</v>
      </c>
      <c r="BL31">
        <v>103</v>
      </c>
      <c r="CA31">
        <v>45</v>
      </c>
      <c r="CB31">
        <v>44</v>
      </c>
      <c r="CC31">
        <v>103</v>
      </c>
      <c r="CD31">
        <v>284</v>
      </c>
      <c r="CG31">
        <v>45</v>
      </c>
      <c r="CH31">
        <v>44</v>
      </c>
      <c r="CJ31">
        <v>290</v>
      </c>
      <c r="CL31" s="165">
        <f t="shared" si="7"/>
        <v>0.15517241379310345</v>
      </c>
      <c r="CM31" s="165">
        <f t="shared" si="8"/>
        <v>0.15172413793103448</v>
      </c>
      <c r="CN31" s="165">
        <f t="shared" si="9"/>
        <v>0</v>
      </c>
    </row>
    <row r="32" spans="1:104" ht="69" thickBot="1" x14ac:dyDescent="0.25">
      <c r="A32" t="s">
        <v>117</v>
      </c>
      <c r="B32" t="s">
        <v>564</v>
      </c>
      <c r="C32">
        <v>7</v>
      </c>
      <c r="D32">
        <v>5</v>
      </c>
      <c r="E32">
        <f t="shared" si="0"/>
        <v>12</v>
      </c>
      <c r="F32">
        <v>253</v>
      </c>
      <c r="G32">
        <f t="shared" si="1"/>
        <v>29</v>
      </c>
      <c r="H32">
        <v>11</v>
      </c>
      <c r="I32">
        <v>18</v>
      </c>
      <c r="J32">
        <f t="shared" si="2"/>
        <v>294</v>
      </c>
      <c r="L32">
        <v>12</v>
      </c>
      <c r="M32">
        <v>29</v>
      </c>
      <c r="N32">
        <v>253</v>
      </c>
      <c r="R32" s="109">
        <f t="shared" si="3"/>
        <v>0</v>
      </c>
      <c r="S32">
        <v>10</v>
      </c>
      <c r="T32">
        <v>28</v>
      </c>
      <c r="U32" s="109">
        <f t="shared" si="4"/>
        <v>38</v>
      </c>
      <c r="V32">
        <v>8</v>
      </c>
      <c r="W32">
        <v>36</v>
      </c>
      <c r="X32" s="109">
        <f t="shared" si="5"/>
        <v>44</v>
      </c>
      <c r="AA32" s="109">
        <v>38</v>
      </c>
      <c r="AB32" s="109">
        <v>44</v>
      </c>
      <c r="AC32" s="109">
        <v>91</v>
      </c>
      <c r="AE32" s="4" t="s">
        <v>672</v>
      </c>
      <c r="AG32" s="4" t="s">
        <v>673</v>
      </c>
      <c r="AH32" s="4" t="s">
        <v>674</v>
      </c>
      <c r="AI32" s="4" t="s">
        <v>676</v>
      </c>
      <c r="AK32" s="68" t="s">
        <v>713</v>
      </c>
      <c r="AL32" s="68"/>
      <c r="AM32" s="68"/>
      <c r="AN32" s="68"/>
      <c r="AO32" s="68"/>
      <c r="AP32" s="68"/>
      <c r="AQ32" s="68"/>
      <c r="AR32" s="68"/>
      <c r="AS32" s="68"/>
      <c r="AU32" s="68" t="s">
        <v>725</v>
      </c>
      <c r="AV32" s="68"/>
      <c r="AW32" s="68"/>
      <c r="AX32" s="68"/>
      <c r="BJ32">
        <v>38</v>
      </c>
      <c r="BK32">
        <v>44</v>
      </c>
      <c r="BL32">
        <v>91</v>
      </c>
      <c r="CA32">
        <v>38</v>
      </c>
      <c r="CB32">
        <v>44</v>
      </c>
      <c r="CC32">
        <v>91</v>
      </c>
      <c r="CD32">
        <v>294</v>
      </c>
      <c r="CG32">
        <v>38</v>
      </c>
      <c r="CH32">
        <v>48</v>
      </c>
      <c r="CI32">
        <v>56</v>
      </c>
      <c r="CJ32">
        <v>294</v>
      </c>
      <c r="CL32" s="165">
        <f t="shared" si="7"/>
        <v>0.12925170068027211</v>
      </c>
      <c r="CM32" s="165">
        <f t="shared" si="8"/>
        <v>0.16326530612244897</v>
      </c>
      <c r="CN32" s="165">
        <f t="shared" si="9"/>
        <v>0.19047619047619047</v>
      </c>
    </row>
    <row r="33" spans="1:103" ht="17" thickTop="1" x14ac:dyDescent="0.2">
      <c r="A33" t="s">
        <v>118</v>
      </c>
      <c r="B33" t="s">
        <v>564</v>
      </c>
      <c r="C33">
        <v>5</v>
      </c>
      <c r="D33">
        <v>6</v>
      </c>
      <c r="E33">
        <f t="shared" si="0"/>
        <v>11</v>
      </c>
      <c r="F33">
        <v>245</v>
      </c>
      <c r="G33">
        <f t="shared" si="1"/>
        <v>40</v>
      </c>
      <c r="H33">
        <v>20</v>
      </c>
      <c r="I33">
        <v>20</v>
      </c>
      <c r="J33">
        <f t="shared" si="2"/>
        <v>296</v>
      </c>
      <c r="L33">
        <v>11</v>
      </c>
      <c r="M33">
        <v>40</v>
      </c>
      <c r="N33">
        <v>245</v>
      </c>
      <c r="R33" s="109">
        <f t="shared" si="3"/>
        <v>0</v>
      </c>
      <c r="S33">
        <v>7</v>
      </c>
      <c r="T33">
        <v>38</v>
      </c>
      <c r="U33" s="109">
        <f t="shared" si="4"/>
        <v>45</v>
      </c>
      <c r="V33">
        <v>15</v>
      </c>
      <c r="W33">
        <v>33</v>
      </c>
      <c r="X33" s="109">
        <f t="shared" si="5"/>
        <v>48</v>
      </c>
      <c r="AA33" s="109">
        <v>45</v>
      </c>
      <c r="AB33" s="109">
        <v>48</v>
      </c>
      <c r="AC33" s="109">
        <v>86</v>
      </c>
      <c r="AE33">
        <v>35</v>
      </c>
      <c r="AG33">
        <v>40</v>
      </c>
      <c r="AH33">
        <v>42</v>
      </c>
      <c r="AI33">
        <v>64</v>
      </c>
      <c r="AU33" s="71" t="s">
        <v>726</v>
      </c>
      <c r="AV33" s="71" t="s">
        <v>727</v>
      </c>
      <c r="AW33" s="71" t="s">
        <v>728</v>
      </c>
      <c r="AX33" s="71" t="s">
        <v>729</v>
      </c>
      <c r="BJ33">
        <v>45</v>
      </c>
      <c r="BK33">
        <v>48</v>
      </c>
      <c r="BL33">
        <v>86</v>
      </c>
      <c r="CA33">
        <v>45</v>
      </c>
      <c r="CB33">
        <v>48</v>
      </c>
      <c r="CC33">
        <v>86</v>
      </c>
      <c r="CD33">
        <v>296</v>
      </c>
      <c r="CG33">
        <v>45</v>
      </c>
      <c r="CH33">
        <v>46</v>
      </c>
      <c r="CI33">
        <v>56</v>
      </c>
      <c r="CJ33">
        <v>296</v>
      </c>
      <c r="CL33" s="165">
        <f t="shared" si="7"/>
        <v>0.15202702702702703</v>
      </c>
      <c r="CM33" s="165">
        <f t="shared" si="8"/>
        <v>0.1554054054054054</v>
      </c>
      <c r="CN33" s="165">
        <f t="shared" si="9"/>
        <v>0.1891891891891892</v>
      </c>
      <c r="CQ33" s="68" t="s">
        <v>890</v>
      </c>
      <c r="CR33" s="68"/>
      <c r="CS33" s="68"/>
      <c r="CT33" s="68"/>
    </row>
    <row r="34" spans="1:103" ht="17" thickBot="1" x14ac:dyDescent="0.25">
      <c r="A34" t="s">
        <v>119</v>
      </c>
      <c r="B34" t="s">
        <v>564</v>
      </c>
      <c r="C34">
        <v>6</v>
      </c>
      <c r="D34">
        <v>11</v>
      </c>
      <c r="E34">
        <f t="shared" si="0"/>
        <v>17</v>
      </c>
      <c r="F34">
        <v>226</v>
      </c>
      <c r="G34">
        <f t="shared" si="1"/>
        <v>52</v>
      </c>
      <c r="H34">
        <v>29</v>
      </c>
      <c r="I34">
        <v>23</v>
      </c>
      <c r="J34">
        <f t="shared" si="2"/>
        <v>295</v>
      </c>
      <c r="L34">
        <v>17</v>
      </c>
      <c r="M34">
        <v>52</v>
      </c>
      <c r="N34">
        <v>226</v>
      </c>
      <c r="R34" s="109">
        <f t="shared" si="3"/>
        <v>0</v>
      </c>
      <c r="S34">
        <v>11</v>
      </c>
      <c r="T34">
        <v>56</v>
      </c>
      <c r="U34" s="109">
        <f t="shared" si="4"/>
        <v>67</v>
      </c>
      <c r="V34">
        <v>9</v>
      </c>
      <c r="W34">
        <v>37</v>
      </c>
      <c r="X34" s="109">
        <f t="shared" si="5"/>
        <v>46</v>
      </c>
      <c r="AA34" s="109">
        <v>67</v>
      </c>
      <c r="AB34" s="109">
        <v>46</v>
      </c>
      <c r="AC34" s="109">
        <v>64</v>
      </c>
      <c r="AE34">
        <v>32</v>
      </c>
      <c r="AG34">
        <v>62</v>
      </c>
      <c r="AH34">
        <v>35</v>
      </c>
      <c r="AI34">
        <v>62</v>
      </c>
      <c r="AK34" t="s">
        <v>714</v>
      </c>
      <c r="AP34" t="s">
        <v>715</v>
      </c>
      <c r="AQ34">
        <v>0.05</v>
      </c>
      <c r="AR34" s="67"/>
      <c r="AS34" s="67"/>
      <c r="AT34" s="67"/>
      <c r="AU34" t="str">
        <f>AG32</f>
        <v>any loss of alleles for S2</v>
      </c>
      <c r="AV34">
        <f>AVERAGE(AG33:AG79)</f>
        <v>49.425531914893618</v>
      </c>
      <c r="AW34">
        <f>COUNT(AG33:AG79)</f>
        <v>47</v>
      </c>
      <c r="AX34">
        <f>_xlfn.STDEV.S(AG33:AG79)</f>
        <v>11.376452952310455</v>
      </c>
      <c r="BJ34">
        <v>67</v>
      </c>
      <c r="BK34">
        <v>46</v>
      </c>
      <c r="BL34">
        <v>64</v>
      </c>
      <c r="CA34">
        <v>67</v>
      </c>
      <c r="CB34">
        <v>46</v>
      </c>
      <c r="CC34">
        <v>64</v>
      </c>
      <c r="CD34">
        <v>295</v>
      </c>
      <c r="CG34">
        <v>67</v>
      </c>
      <c r="CH34">
        <v>44</v>
      </c>
      <c r="CI34">
        <v>74</v>
      </c>
      <c r="CJ34">
        <v>296</v>
      </c>
      <c r="CL34" s="165">
        <f t="shared" si="7"/>
        <v>0.22635135135135134</v>
      </c>
      <c r="CM34" s="165">
        <f t="shared" si="8"/>
        <v>0.14864864864864866</v>
      </c>
      <c r="CN34" s="165">
        <f t="shared" si="9"/>
        <v>0.25</v>
      </c>
    </row>
    <row r="35" spans="1:103" ht="18" thickTop="1" thickBot="1" x14ac:dyDescent="0.25">
      <c r="A35" t="s">
        <v>120</v>
      </c>
      <c r="B35" t="s">
        <v>564</v>
      </c>
      <c r="C35">
        <v>5</v>
      </c>
      <c r="D35">
        <v>3</v>
      </c>
      <c r="E35">
        <f t="shared" si="0"/>
        <v>8</v>
      </c>
      <c r="F35">
        <v>254</v>
      </c>
      <c r="G35">
        <f t="shared" si="1"/>
        <v>33</v>
      </c>
      <c r="H35">
        <v>3</v>
      </c>
      <c r="I35">
        <v>30</v>
      </c>
      <c r="J35">
        <f t="shared" si="2"/>
        <v>295</v>
      </c>
      <c r="L35">
        <v>8</v>
      </c>
      <c r="M35">
        <v>33</v>
      </c>
      <c r="N35">
        <v>254</v>
      </c>
      <c r="R35" s="109">
        <f t="shared" si="3"/>
        <v>0</v>
      </c>
      <c r="S35">
        <v>9</v>
      </c>
      <c r="T35">
        <v>35</v>
      </c>
      <c r="U35" s="109">
        <f t="shared" si="4"/>
        <v>44</v>
      </c>
      <c r="V35">
        <v>6</v>
      </c>
      <c r="W35">
        <v>38</v>
      </c>
      <c r="X35" s="109">
        <f t="shared" si="5"/>
        <v>44</v>
      </c>
      <c r="AA35" s="109">
        <v>44</v>
      </c>
      <c r="AB35" s="109">
        <v>44</v>
      </c>
      <c r="AC35" s="109">
        <v>82</v>
      </c>
      <c r="AE35">
        <v>32</v>
      </c>
      <c r="AG35">
        <v>43</v>
      </c>
      <c r="AH35">
        <v>33</v>
      </c>
      <c r="AI35">
        <v>47</v>
      </c>
      <c r="AK35" s="71" t="s">
        <v>716</v>
      </c>
      <c r="AL35" s="71" t="s">
        <v>205</v>
      </c>
      <c r="AM35" s="71" t="s">
        <v>206</v>
      </c>
      <c r="AN35" s="71" t="s">
        <v>218</v>
      </c>
      <c r="AO35" s="71" t="s">
        <v>208</v>
      </c>
      <c r="AP35" s="71" t="s">
        <v>211</v>
      </c>
      <c r="AQ35" s="71" t="s">
        <v>717</v>
      </c>
      <c r="AR35" s="71" t="s">
        <v>718</v>
      </c>
      <c r="AS35" s="71" t="s">
        <v>719</v>
      </c>
      <c r="AU35" t="str">
        <f>AH32</f>
        <v>any loss of alleles for S3</v>
      </c>
      <c r="AV35">
        <f>AVERAGE(AH33:AH79)</f>
        <v>52.127659574468083</v>
      </c>
      <c r="AW35">
        <f>COUNT(AH33:AH79)</f>
        <v>47</v>
      </c>
      <c r="AX35">
        <f>_xlfn.STDEV.S(AH33:AH79)</f>
        <v>13.626408218054722</v>
      </c>
      <c r="BJ35">
        <v>44</v>
      </c>
      <c r="BK35">
        <v>44</v>
      </c>
      <c r="BL35">
        <v>82</v>
      </c>
      <c r="CA35">
        <v>44</v>
      </c>
      <c r="CB35">
        <v>44</v>
      </c>
      <c r="CC35">
        <v>82</v>
      </c>
      <c r="CD35">
        <v>295</v>
      </c>
      <c r="CG35">
        <v>44</v>
      </c>
      <c r="CH35">
        <v>58</v>
      </c>
      <c r="CI35">
        <v>54</v>
      </c>
      <c r="CJ35">
        <v>295</v>
      </c>
      <c r="CL35" s="165">
        <f t="shared" si="7"/>
        <v>0.14915254237288136</v>
      </c>
      <c r="CM35" s="165">
        <f t="shared" si="8"/>
        <v>0.19661016949152543</v>
      </c>
      <c r="CN35" s="165">
        <f t="shared" si="9"/>
        <v>0.18305084745762712</v>
      </c>
      <c r="CQ35" s="71" t="s">
        <v>891</v>
      </c>
      <c r="CR35" s="71" t="s">
        <v>892</v>
      </c>
      <c r="CS35" s="71" t="s">
        <v>764</v>
      </c>
      <c r="CT35" s="71" t="s">
        <v>727</v>
      </c>
    </row>
    <row r="36" spans="1:103" x14ac:dyDescent="0.2">
      <c r="A36" t="s">
        <v>121</v>
      </c>
      <c r="B36" t="s">
        <v>564</v>
      </c>
      <c r="C36">
        <v>6</v>
      </c>
      <c r="D36">
        <v>9</v>
      </c>
      <c r="E36">
        <f t="shared" si="0"/>
        <v>15</v>
      </c>
      <c r="F36">
        <v>246</v>
      </c>
      <c r="G36">
        <f t="shared" si="1"/>
        <v>35</v>
      </c>
      <c r="H36">
        <v>4</v>
      </c>
      <c r="I36">
        <v>31</v>
      </c>
      <c r="J36">
        <f t="shared" si="2"/>
        <v>296</v>
      </c>
      <c r="L36">
        <v>15</v>
      </c>
      <c r="M36">
        <v>35</v>
      </c>
      <c r="N36">
        <v>246</v>
      </c>
      <c r="R36" s="109">
        <f t="shared" si="3"/>
        <v>0</v>
      </c>
      <c r="S36">
        <v>9</v>
      </c>
      <c r="T36">
        <v>37</v>
      </c>
      <c r="U36" s="109">
        <f t="shared" si="4"/>
        <v>46</v>
      </c>
      <c r="V36">
        <v>18</v>
      </c>
      <c r="W36">
        <v>40</v>
      </c>
      <c r="X36" s="109">
        <f t="shared" si="5"/>
        <v>58</v>
      </c>
      <c r="AA36" s="109">
        <v>46</v>
      </c>
      <c r="AB36" s="109">
        <v>58</v>
      </c>
      <c r="AC36" s="109">
        <v>61</v>
      </c>
      <c r="AE36">
        <v>34</v>
      </c>
      <c r="AG36">
        <v>32</v>
      </c>
      <c r="AH36">
        <v>31</v>
      </c>
      <c r="AI36">
        <v>82</v>
      </c>
      <c r="AK36" t="str">
        <f>AG32</f>
        <v>any loss of alleles for S2</v>
      </c>
      <c r="AL36">
        <f>COUNT(AG33:AG79)</f>
        <v>47</v>
      </c>
      <c r="AM36">
        <f>SUM(AG33:AG79)</f>
        <v>2323</v>
      </c>
      <c r="AN36">
        <f>AVERAGE(AG33:AG79)</f>
        <v>49.425531914893618</v>
      </c>
      <c r="AO36">
        <f>_xlfn.VAR.S(AG33:AG79)</f>
        <v>129.42368177613326</v>
      </c>
      <c r="AP36">
        <f>DEVSQ(AG33:AG79)</f>
        <v>5953.489361702128</v>
      </c>
      <c r="AQ36">
        <f>SQRT(AN43/AL36)</f>
        <v>2.1045133219251269</v>
      </c>
      <c r="AR36">
        <f>AN36-AQ36*_xlfn.T.INV.2T(AQ34,AM43)</f>
        <v>45.264270269206676</v>
      </c>
      <c r="AS36">
        <f>AN36+AQ36*_xlfn.T.INV.2T(AQ34,AM43)</f>
        <v>53.58679356058056</v>
      </c>
      <c r="AU36" t="str">
        <f>AI32</f>
        <v>any loss of alleles for 40 generations</v>
      </c>
      <c r="AV36">
        <f>AVERAGE(AI33:AI79)</f>
        <v>66.446808510638292</v>
      </c>
      <c r="AW36" s="158">
        <f>COUNT(AI33:AI79)</f>
        <v>47</v>
      </c>
      <c r="AX36" s="158">
        <f>_xlfn.STDEV.S(AI33:AI79)</f>
        <v>17.589285907148252</v>
      </c>
      <c r="AY36" s="8"/>
      <c r="BJ36">
        <v>46</v>
      </c>
      <c r="BK36">
        <v>58</v>
      </c>
      <c r="BL36">
        <v>61</v>
      </c>
      <c r="CA36">
        <v>46</v>
      </c>
      <c r="CB36">
        <v>58</v>
      </c>
      <c r="CC36">
        <v>61</v>
      </c>
      <c r="CD36">
        <v>296</v>
      </c>
      <c r="CG36">
        <v>46</v>
      </c>
      <c r="CH36">
        <v>46</v>
      </c>
      <c r="CI36">
        <v>46</v>
      </c>
      <c r="CJ36">
        <v>289</v>
      </c>
      <c r="CL36" s="165">
        <f t="shared" si="7"/>
        <v>0.15916955017301038</v>
      </c>
      <c r="CM36" s="165">
        <f t="shared" si="8"/>
        <v>0.15916955017301038</v>
      </c>
      <c r="CN36" s="165">
        <f t="shared" si="9"/>
        <v>0.15916955017301038</v>
      </c>
      <c r="CQ36" t="str">
        <f>CL1</f>
        <v>proportion any loss of alleles for S2</v>
      </c>
      <c r="CR36" t="str">
        <f>CM1</f>
        <v>proportion any loss of alleles for S3 reduced</v>
      </c>
      <c r="CS36" s="28">
        <f>_xlfn.T.TEST(CL2:CL48,CM2:CM48,2,3)</f>
        <v>0.29447412996613159</v>
      </c>
      <c r="CT36">
        <f>ABS(AVERAGE(CL2:CL48)-AVERAGE(CM2:CM48))</f>
        <v>1.0594140051246925E-2</v>
      </c>
    </row>
    <row r="37" spans="1:103" x14ac:dyDescent="0.2">
      <c r="A37" t="s">
        <v>122</v>
      </c>
      <c r="B37" t="s">
        <v>564</v>
      </c>
      <c r="C37">
        <v>5</v>
      </c>
      <c r="D37">
        <v>1</v>
      </c>
      <c r="E37">
        <f t="shared" si="0"/>
        <v>6</v>
      </c>
      <c r="F37">
        <v>254</v>
      </c>
      <c r="G37">
        <f t="shared" si="1"/>
        <v>35</v>
      </c>
      <c r="H37">
        <v>4</v>
      </c>
      <c r="I37">
        <v>31</v>
      </c>
      <c r="J37">
        <f t="shared" si="2"/>
        <v>295</v>
      </c>
      <c r="L37">
        <v>6</v>
      </c>
      <c r="M37">
        <v>35</v>
      </c>
      <c r="N37">
        <v>254</v>
      </c>
      <c r="R37" s="109">
        <f t="shared" si="3"/>
        <v>0</v>
      </c>
      <c r="S37">
        <v>22</v>
      </c>
      <c r="T37">
        <v>36</v>
      </c>
      <c r="U37" s="109">
        <f t="shared" si="4"/>
        <v>58</v>
      </c>
      <c r="V37">
        <v>11</v>
      </c>
      <c r="W37">
        <v>35</v>
      </c>
      <c r="X37" s="109">
        <f t="shared" si="5"/>
        <v>46</v>
      </c>
      <c r="AA37" s="109">
        <v>58</v>
      </c>
      <c r="AB37" s="109">
        <v>46</v>
      </c>
      <c r="AC37" s="109">
        <v>101</v>
      </c>
      <c r="AE37">
        <v>32</v>
      </c>
      <c r="AG37">
        <v>63</v>
      </c>
      <c r="AH37">
        <v>33</v>
      </c>
      <c r="AI37">
        <v>60</v>
      </c>
      <c r="AK37" t="str">
        <f>AH32</f>
        <v>any loss of alleles for S3</v>
      </c>
      <c r="AL37">
        <f>COUNT(AH33:AH79)</f>
        <v>47</v>
      </c>
      <c r="AM37">
        <f>SUM(AH33:AH79)</f>
        <v>2450</v>
      </c>
      <c r="AN37">
        <f>AVERAGE(AH33:AH79)</f>
        <v>52.127659574468083</v>
      </c>
      <c r="AO37">
        <f>_xlfn.VAR.S(AH33:AH79)</f>
        <v>185.67900092506929</v>
      </c>
      <c r="AP37">
        <f>DEVSQ(AH33:AH79)</f>
        <v>8541.2340425531929</v>
      </c>
      <c r="AQ37">
        <f>SQRT(AN43/AL37)</f>
        <v>2.1045133219251269</v>
      </c>
      <c r="AR37">
        <f>AN37-AQ37*_xlfn.T.INV.2T(AQ34,AM43)</f>
        <v>47.966397928781142</v>
      </c>
      <c r="AS37">
        <f>AN37+AQ37*_xlfn.T.INV.2T(AQ34,AM43)</f>
        <v>56.288921220155025</v>
      </c>
      <c r="AU37" s="159"/>
      <c r="AV37" s="159"/>
      <c r="AW37" s="159"/>
      <c r="AX37" s="159"/>
      <c r="BJ37">
        <v>58</v>
      </c>
      <c r="BK37">
        <v>46</v>
      </c>
      <c r="BL37">
        <v>101</v>
      </c>
      <c r="CA37">
        <v>58</v>
      </c>
      <c r="CB37">
        <v>46</v>
      </c>
      <c r="CC37">
        <v>101</v>
      </c>
      <c r="CD37">
        <v>295</v>
      </c>
      <c r="CG37">
        <v>58</v>
      </c>
      <c r="CH37">
        <v>81</v>
      </c>
      <c r="CI37">
        <v>45</v>
      </c>
      <c r="CJ37">
        <v>296</v>
      </c>
      <c r="CL37" s="165">
        <f t="shared" si="7"/>
        <v>0.19594594594594594</v>
      </c>
      <c r="CM37" s="165">
        <f t="shared" si="8"/>
        <v>0.27364864864864863</v>
      </c>
      <c r="CN37" s="165">
        <f t="shared" si="9"/>
        <v>0.15202702702702703</v>
      </c>
      <c r="CQ37" t="str">
        <f>CL1</f>
        <v>proportion any loss of alleles for S2</v>
      </c>
      <c r="CR37" t="str">
        <f>CN1</f>
        <v>proportion for any loss of alleles for 40 gens reduced</v>
      </c>
      <c r="CS37" s="28">
        <f>_xlfn.T.TEST(CL2:CL48,CN2:CN48,2,3)</f>
        <v>1.1942700196594335E-5</v>
      </c>
      <c r="CT37">
        <f>ABS(AVERAGE(CL2:CL48)-AVERAGE(CN2:CN48))</f>
        <v>5.4449934804997213E-2</v>
      </c>
    </row>
    <row r="38" spans="1:103" ht="17" thickBot="1" x14ac:dyDescent="0.25">
      <c r="A38" t="s">
        <v>123</v>
      </c>
      <c r="B38" t="s">
        <v>564</v>
      </c>
      <c r="C38">
        <v>5</v>
      </c>
      <c r="D38">
        <v>18</v>
      </c>
      <c r="E38">
        <f t="shared" si="0"/>
        <v>23</v>
      </c>
      <c r="F38">
        <v>239</v>
      </c>
      <c r="G38">
        <f t="shared" si="1"/>
        <v>33</v>
      </c>
      <c r="H38">
        <v>3</v>
      </c>
      <c r="I38">
        <v>30</v>
      </c>
      <c r="J38">
        <f t="shared" si="2"/>
        <v>295</v>
      </c>
      <c r="L38">
        <v>23</v>
      </c>
      <c r="M38">
        <v>33</v>
      </c>
      <c r="N38">
        <v>239</v>
      </c>
      <c r="R38" s="109">
        <f t="shared" si="3"/>
        <v>0</v>
      </c>
      <c r="S38">
        <v>21</v>
      </c>
      <c r="T38">
        <v>34</v>
      </c>
      <c r="U38" s="109">
        <f t="shared" si="4"/>
        <v>55</v>
      </c>
      <c r="V38">
        <v>45</v>
      </c>
      <c r="W38">
        <v>36</v>
      </c>
      <c r="X38" s="109">
        <f t="shared" si="5"/>
        <v>81</v>
      </c>
      <c r="AA38" s="109">
        <v>55</v>
      </c>
      <c r="AB38" s="109">
        <v>81</v>
      </c>
      <c r="AC38" s="109">
        <v>62</v>
      </c>
      <c r="AE38">
        <v>38</v>
      </c>
      <c r="AG38">
        <v>41</v>
      </c>
      <c r="AH38">
        <v>42</v>
      </c>
      <c r="AI38">
        <v>60</v>
      </c>
      <c r="AK38" t="str">
        <f>AI32</f>
        <v>any loss of alleles for 40 generations</v>
      </c>
      <c r="AL38">
        <f>COUNT(AI33:AI79)</f>
        <v>47</v>
      </c>
      <c r="AM38">
        <f>SUM(AI33:AI79)</f>
        <v>3123</v>
      </c>
      <c r="AN38">
        <f>AVERAGE(AI33:AI79)</f>
        <v>66.446808510638292</v>
      </c>
      <c r="AO38">
        <f>_xlfn.VAR.S(AI33:AI79)</f>
        <v>309.38297872340405</v>
      </c>
      <c r="AP38">
        <f>DEVSQ(AI33:AI79)</f>
        <v>14231.617021276592</v>
      </c>
      <c r="AQ38">
        <f>SQRT(AN43/AL38)</f>
        <v>2.1045133219251269</v>
      </c>
      <c r="AR38">
        <f>AN38-AQ38*_xlfn.T.INV.2T(AQ34,AM43)</f>
        <v>62.28554686495135</v>
      </c>
      <c r="AS38">
        <f>AN38+AQ38*_xlfn.T.INV.2T(AQ34,AM43)</f>
        <v>70.608070156325226</v>
      </c>
      <c r="AU38" s="68" t="s">
        <v>730</v>
      </c>
      <c r="AV38" s="68"/>
      <c r="AW38" s="68"/>
      <c r="AX38" s="68"/>
      <c r="AY38" s="68"/>
      <c r="AZ38" s="151" t="s">
        <v>731</v>
      </c>
      <c r="BA38" s="68">
        <v>0.05</v>
      </c>
      <c r="BB38" s="68"/>
      <c r="BC38" s="68"/>
      <c r="BD38" s="68"/>
      <c r="BJ38">
        <v>55</v>
      </c>
      <c r="BK38">
        <v>81</v>
      </c>
      <c r="BL38">
        <v>62</v>
      </c>
      <c r="CA38">
        <v>55</v>
      </c>
      <c r="CB38">
        <v>81</v>
      </c>
      <c r="CC38">
        <v>62</v>
      </c>
      <c r="CD38">
        <v>295</v>
      </c>
      <c r="CG38">
        <v>55</v>
      </c>
      <c r="CH38">
        <v>48</v>
      </c>
      <c r="CI38">
        <v>57</v>
      </c>
      <c r="CJ38">
        <v>295</v>
      </c>
      <c r="CL38" s="165">
        <f t="shared" si="7"/>
        <v>0.1864406779661017</v>
      </c>
      <c r="CM38" s="165">
        <f t="shared" si="8"/>
        <v>0.16271186440677965</v>
      </c>
      <c r="CN38" s="165">
        <f t="shared" si="9"/>
        <v>0.19322033898305085</v>
      </c>
      <c r="CQ38" s="73" t="str">
        <f>CM1</f>
        <v>proportion any loss of alleles for S3 reduced</v>
      </c>
      <c r="CR38" s="73" t="str">
        <f>CN1</f>
        <v>proportion for any loss of alleles for 40 gens reduced</v>
      </c>
      <c r="CS38" s="77">
        <f>_xlfn.T.TEST(CM2:CM48,CN2:CN48,2,3)</f>
        <v>1.1379935061757601E-3</v>
      </c>
      <c r="CT38" s="73">
        <f>ABS(AVERAGE(CM2:CM48)-AVERAGE(CN2:CN48))</f>
        <v>4.3855794753750288E-2</v>
      </c>
    </row>
    <row r="39" spans="1:103" ht="17" thickTop="1" x14ac:dyDescent="0.2">
      <c r="A39" t="s">
        <v>124</v>
      </c>
      <c r="B39" t="s">
        <v>564</v>
      </c>
      <c r="C39">
        <v>8</v>
      </c>
      <c r="D39">
        <v>3</v>
      </c>
      <c r="E39">
        <f t="shared" si="0"/>
        <v>11</v>
      </c>
      <c r="F39">
        <v>247</v>
      </c>
      <c r="G39">
        <f t="shared" si="1"/>
        <v>38</v>
      </c>
      <c r="H39">
        <v>3</v>
      </c>
      <c r="I39">
        <v>35</v>
      </c>
      <c r="J39">
        <f t="shared" si="2"/>
        <v>296</v>
      </c>
      <c r="L39">
        <v>11</v>
      </c>
      <c r="M39">
        <v>38</v>
      </c>
      <c r="N39">
        <v>247</v>
      </c>
      <c r="R39" s="109">
        <f t="shared" si="3"/>
        <v>0</v>
      </c>
      <c r="S39">
        <v>16</v>
      </c>
      <c r="T39">
        <v>37</v>
      </c>
      <c r="U39" s="109">
        <f t="shared" si="4"/>
        <v>53</v>
      </c>
      <c r="V39">
        <v>10</v>
      </c>
      <c r="W39">
        <v>38</v>
      </c>
      <c r="X39" s="109">
        <f t="shared" si="5"/>
        <v>48</v>
      </c>
      <c r="AA39" s="109">
        <v>53</v>
      </c>
      <c r="AB39" s="109">
        <v>48</v>
      </c>
      <c r="AC39" s="109">
        <v>56</v>
      </c>
      <c r="AE39">
        <v>31</v>
      </c>
      <c r="AG39">
        <v>40</v>
      </c>
      <c r="AH39">
        <v>45</v>
      </c>
      <c r="AI39">
        <v>56</v>
      </c>
      <c r="AK39" s="72"/>
      <c r="AL39" s="72"/>
      <c r="AM39" s="72"/>
      <c r="AN39" s="72"/>
      <c r="AO39" s="72"/>
      <c r="AP39" s="72"/>
      <c r="AQ39" s="72"/>
      <c r="AR39" s="72"/>
      <c r="AS39" s="72"/>
      <c r="AU39" s="71" t="str">
        <f t="array" ref="AU39:BD42">[1]!REGWQ(AG32:AI79,TRUE,BA38)</f>
        <v>group 1</v>
      </c>
      <c r="AV39" s="71" t="str">
        <v>group 2</v>
      </c>
      <c r="AW39" s="71" t="str">
        <v>index 1</v>
      </c>
      <c r="AX39" s="71" t="str">
        <v>index 2</v>
      </c>
      <c r="AY39" s="71" t="str">
        <v>mean</v>
      </c>
      <c r="AZ39" s="71" t="str">
        <v>q-stat</v>
      </c>
      <c r="BA39" s="71" t="str">
        <v>alpha</v>
      </c>
      <c r="BB39" s="71" t="str">
        <v>q-crit</v>
      </c>
      <c r="BC39" s="71" t="str">
        <v>p-value</v>
      </c>
      <c r="BD39" s="71" t="str">
        <v>sig</v>
      </c>
      <c r="BJ39">
        <v>53</v>
      </c>
      <c r="BK39">
        <v>48</v>
      </c>
      <c r="BL39">
        <v>56</v>
      </c>
      <c r="CA39">
        <v>53</v>
      </c>
      <c r="CB39">
        <v>48</v>
      </c>
      <c r="CC39">
        <v>56</v>
      </c>
      <c r="CD39">
        <v>296</v>
      </c>
      <c r="CG39">
        <v>53</v>
      </c>
      <c r="CH39">
        <v>46</v>
      </c>
      <c r="CI39">
        <v>67</v>
      </c>
      <c r="CJ39">
        <v>284</v>
      </c>
      <c r="CL39" s="165">
        <f t="shared" si="7"/>
        <v>0.18661971830985916</v>
      </c>
      <c r="CM39" s="165">
        <f t="shared" si="8"/>
        <v>0.1619718309859155</v>
      </c>
      <c r="CN39" s="165">
        <f t="shared" si="9"/>
        <v>0.23591549295774647</v>
      </c>
    </row>
    <row r="40" spans="1:103" ht="17" thickBot="1" x14ac:dyDescent="0.25">
      <c r="A40" t="s">
        <v>125</v>
      </c>
      <c r="B40" t="s">
        <v>564</v>
      </c>
      <c r="C40">
        <v>5</v>
      </c>
      <c r="D40">
        <v>2</v>
      </c>
      <c r="E40">
        <f t="shared" si="0"/>
        <v>7</v>
      </c>
      <c r="F40">
        <v>231</v>
      </c>
      <c r="G40">
        <f t="shared" si="1"/>
        <v>57</v>
      </c>
      <c r="H40">
        <v>19</v>
      </c>
      <c r="I40">
        <v>38</v>
      </c>
      <c r="J40">
        <f t="shared" si="2"/>
        <v>295</v>
      </c>
      <c r="L40">
        <v>7</v>
      </c>
      <c r="M40">
        <v>57</v>
      </c>
      <c r="N40">
        <v>231</v>
      </c>
      <c r="R40" s="109">
        <f t="shared" si="3"/>
        <v>0</v>
      </c>
      <c r="S40">
        <v>10</v>
      </c>
      <c r="T40">
        <v>45</v>
      </c>
      <c r="U40" s="109">
        <f t="shared" si="4"/>
        <v>55</v>
      </c>
      <c r="V40">
        <v>8</v>
      </c>
      <c r="W40">
        <v>38</v>
      </c>
      <c r="X40" s="109">
        <f t="shared" si="5"/>
        <v>46</v>
      </c>
      <c r="AA40" s="109">
        <v>55</v>
      </c>
      <c r="AB40" s="109">
        <v>46</v>
      </c>
      <c r="AC40" s="109">
        <v>54</v>
      </c>
      <c r="AE40">
        <v>45</v>
      </c>
      <c r="AG40">
        <v>36</v>
      </c>
      <c r="AH40">
        <v>52</v>
      </c>
      <c r="AI40">
        <v>56</v>
      </c>
      <c r="AK40" t="s">
        <v>209</v>
      </c>
      <c r="AU40" t="str">
        <v>any loss of alleles for 40 generations</v>
      </c>
      <c r="AV40" t="str">
        <v>any loss of alleles for S3</v>
      </c>
      <c r="AW40">
        <v>1</v>
      </c>
      <c r="AX40">
        <v>2</v>
      </c>
      <c r="AY40">
        <v>14.319148936170208</v>
      </c>
      <c r="AZ40">
        <v>6.8040191463704343</v>
      </c>
      <c r="BA40">
        <v>0.05</v>
      </c>
      <c r="BB40">
        <v>2.7963478260869565</v>
      </c>
      <c r="BC40" s="28">
        <v>3.8812139367960796E-6</v>
      </c>
      <c r="BD40" s="160" t="str">
        <v>yes</v>
      </c>
      <c r="BJ40">
        <v>55</v>
      </c>
      <c r="BK40">
        <v>46</v>
      </c>
      <c r="BL40">
        <v>54</v>
      </c>
      <c r="CA40">
        <v>55</v>
      </c>
      <c r="CB40">
        <v>46</v>
      </c>
      <c r="CC40">
        <v>54</v>
      </c>
      <c r="CD40">
        <v>295</v>
      </c>
      <c r="CG40">
        <v>55</v>
      </c>
      <c r="CH40">
        <v>47</v>
      </c>
      <c r="CI40">
        <v>56</v>
      </c>
      <c r="CJ40">
        <v>293</v>
      </c>
      <c r="CL40" s="165">
        <f t="shared" si="7"/>
        <v>0.18771331058020477</v>
      </c>
      <c r="CM40" s="165">
        <f t="shared" si="8"/>
        <v>0.16040955631399317</v>
      </c>
      <c r="CN40" s="165">
        <f t="shared" si="9"/>
        <v>0.19112627986348124</v>
      </c>
    </row>
    <row r="41" spans="1:103" ht="22" thickTop="1" x14ac:dyDescent="0.25">
      <c r="A41" t="s">
        <v>126</v>
      </c>
      <c r="B41" t="s">
        <v>564</v>
      </c>
      <c r="C41">
        <v>6</v>
      </c>
      <c r="D41">
        <v>2</v>
      </c>
      <c r="E41">
        <f t="shared" si="0"/>
        <v>8</v>
      </c>
      <c r="F41">
        <v>247</v>
      </c>
      <c r="G41">
        <f t="shared" si="1"/>
        <v>39</v>
      </c>
      <c r="H41">
        <v>7</v>
      </c>
      <c r="I41">
        <v>32</v>
      </c>
      <c r="J41">
        <f t="shared" si="2"/>
        <v>294</v>
      </c>
      <c r="L41">
        <v>8</v>
      </c>
      <c r="M41">
        <v>39</v>
      </c>
      <c r="N41">
        <v>247</v>
      </c>
      <c r="R41" s="109">
        <f t="shared" si="3"/>
        <v>0</v>
      </c>
      <c r="S41">
        <v>12</v>
      </c>
      <c r="T41">
        <v>35</v>
      </c>
      <c r="U41" s="109">
        <f t="shared" si="4"/>
        <v>47</v>
      </c>
      <c r="V41">
        <v>9</v>
      </c>
      <c r="W41">
        <v>38</v>
      </c>
      <c r="X41" s="109">
        <f t="shared" si="5"/>
        <v>47</v>
      </c>
      <c r="AA41" s="109">
        <v>47</v>
      </c>
      <c r="AB41" s="109">
        <v>47</v>
      </c>
      <c r="AC41" s="109">
        <v>81</v>
      </c>
      <c r="AE41">
        <v>45</v>
      </c>
      <c r="AG41">
        <v>41</v>
      </c>
      <c r="AH41">
        <v>47</v>
      </c>
      <c r="AI41">
        <v>96</v>
      </c>
      <c r="AK41" s="71" t="s">
        <v>720</v>
      </c>
      <c r="AL41" s="71" t="s">
        <v>211</v>
      </c>
      <c r="AM41" s="71" t="s">
        <v>212</v>
      </c>
      <c r="AN41" s="71" t="s">
        <v>213</v>
      </c>
      <c r="AO41" s="71" t="s">
        <v>214</v>
      </c>
      <c r="AP41" s="71" t="s">
        <v>721</v>
      </c>
      <c r="AQ41" s="71" t="s">
        <v>722</v>
      </c>
      <c r="AR41" s="71" t="s">
        <v>723</v>
      </c>
      <c r="AS41" s="71" t="s">
        <v>724</v>
      </c>
      <c r="AU41" t="str">
        <v>any loss of alleles for 40 generations</v>
      </c>
      <c r="AV41" t="str">
        <v>any loss of alleles for S2</v>
      </c>
      <c r="AW41">
        <v>1</v>
      </c>
      <c r="AX41">
        <v>3</v>
      </c>
      <c r="AY41">
        <v>17.021276595744673</v>
      </c>
      <c r="AZ41">
        <v>8.0879870982115101</v>
      </c>
      <c r="BA41">
        <v>0.05</v>
      </c>
      <c r="BB41">
        <v>3.3505217391304347</v>
      </c>
      <c r="BC41" s="28">
        <v>1.9050718302882075E-7</v>
      </c>
      <c r="BD41" s="160" t="str">
        <v>yes</v>
      </c>
      <c r="BJ41">
        <v>47</v>
      </c>
      <c r="BK41">
        <v>47</v>
      </c>
      <c r="BL41">
        <v>81</v>
      </c>
      <c r="CA41">
        <v>47</v>
      </c>
      <c r="CB41">
        <v>47</v>
      </c>
      <c r="CC41">
        <v>81</v>
      </c>
      <c r="CD41">
        <v>294</v>
      </c>
      <c r="CG41">
        <v>47</v>
      </c>
      <c r="CH41">
        <v>56</v>
      </c>
      <c r="CI41">
        <v>49</v>
      </c>
      <c r="CJ41">
        <v>295</v>
      </c>
      <c r="CL41" s="165">
        <f t="shared" si="7"/>
        <v>0.15932203389830507</v>
      </c>
      <c r="CM41" s="165">
        <f t="shared" si="8"/>
        <v>0.18983050847457628</v>
      </c>
      <c r="CN41" s="165">
        <f t="shared" si="9"/>
        <v>0.16610169491525423</v>
      </c>
      <c r="CQ41" s="176" t="s">
        <v>940</v>
      </c>
      <c r="CR41" s="76"/>
      <c r="CS41" s="76"/>
      <c r="CT41" s="76"/>
      <c r="CU41" s="76"/>
      <c r="CV41" s="76"/>
      <c r="CW41" s="76"/>
      <c r="CX41" s="76"/>
      <c r="CY41" s="76"/>
    </row>
    <row r="42" spans="1:103" x14ac:dyDescent="0.2">
      <c r="A42" t="s">
        <v>127</v>
      </c>
      <c r="B42" t="s">
        <v>564</v>
      </c>
      <c r="C42">
        <v>5</v>
      </c>
      <c r="D42">
        <v>6</v>
      </c>
      <c r="E42">
        <f t="shared" si="0"/>
        <v>11</v>
      </c>
      <c r="F42">
        <v>246</v>
      </c>
      <c r="G42">
        <f t="shared" si="1"/>
        <v>37</v>
      </c>
      <c r="H42">
        <v>6</v>
      </c>
      <c r="I42">
        <v>31</v>
      </c>
      <c r="J42">
        <f t="shared" si="2"/>
        <v>294</v>
      </c>
      <c r="L42">
        <v>11</v>
      </c>
      <c r="M42">
        <v>37</v>
      </c>
      <c r="N42">
        <v>246</v>
      </c>
      <c r="R42" s="109">
        <f t="shared" si="3"/>
        <v>0</v>
      </c>
      <c r="S42">
        <v>8</v>
      </c>
      <c r="T42">
        <v>39</v>
      </c>
      <c r="U42" s="109">
        <f t="shared" si="4"/>
        <v>47</v>
      </c>
      <c r="V42">
        <v>18</v>
      </c>
      <c r="W42">
        <v>38</v>
      </c>
      <c r="X42" s="109">
        <f t="shared" si="5"/>
        <v>56</v>
      </c>
      <c r="AA42" s="109">
        <v>47</v>
      </c>
      <c r="AB42" s="109">
        <v>56</v>
      </c>
      <c r="AC42" s="109">
        <v>66</v>
      </c>
      <c r="AE42">
        <v>47</v>
      </c>
      <c r="AG42">
        <v>40</v>
      </c>
      <c r="AH42">
        <v>89</v>
      </c>
      <c r="AI42">
        <v>54</v>
      </c>
      <c r="AK42" s="67" t="s">
        <v>623</v>
      </c>
      <c r="AL42" s="67">
        <f>AL44-AL43</f>
        <v>7865.659574468089</v>
      </c>
      <c r="AM42" s="67">
        <f>COUNTA(AK36:AK38)-1</f>
        <v>2</v>
      </c>
      <c r="AN42" s="67">
        <f>AL42/AM42</f>
        <v>3932.8297872340445</v>
      </c>
      <c r="AO42" s="67">
        <f>AN42/AN43</f>
        <v>18.893130924394406</v>
      </c>
      <c r="AP42" s="157">
        <f>_xlfn.F.DIST.RT(AO42,AM42,AM43)</f>
        <v>5.5936686241876001E-8</v>
      </c>
      <c r="AQ42" s="67">
        <f>AL42/AL44</f>
        <v>0.21495571639888744</v>
      </c>
      <c r="AR42">
        <f>SQRT(DEVSQ(AN36:AN38)/(AN43*AM42))</f>
        <v>0.63402011721211782</v>
      </c>
      <c r="AS42">
        <f>(AL44-AM44*AN43)/(AL44+AN43)</f>
        <v>0.20242671276910645</v>
      </c>
      <c r="AU42" s="73" t="str">
        <v>any loss of alleles for S3</v>
      </c>
      <c r="AV42" s="73" t="str">
        <v>any loss of alleles for S2</v>
      </c>
      <c r="AW42" s="73">
        <v>2</v>
      </c>
      <c r="AX42" s="73">
        <v>3</v>
      </c>
      <c r="AY42" s="73">
        <v>2.7021276595744652</v>
      </c>
      <c r="AZ42" s="73">
        <v>1.2839679518410765</v>
      </c>
      <c r="BA42" s="73">
        <v>0.05</v>
      </c>
      <c r="BB42" s="73">
        <v>2.7963478260869565</v>
      </c>
      <c r="BC42" s="73">
        <v>0.36551249512761252</v>
      </c>
      <c r="BD42" s="75" t="str">
        <v>no</v>
      </c>
      <c r="BJ42">
        <v>47</v>
      </c>
      <c r="BK42">
        <v>56</v>
      </c>
      <c r="BL42">
        <v>66</v>
      </c>
      <c r="CA42">
        <v>47</v>
      </c>
      <c r="CB42">
        <v>56</v>
      </c>
      <c r="CC42">
        <v>66</v>
      </c>
      <c r="CD42">
        <v>294</v>
      </c>
      <c r="CG42">
        <v>47</v>
      </c>
      <c r="CH42">
        <v>69</v>
      </c>
      <c r="CI42">
        <v>52</v>
      </c>
      <c r="CJ42">
        <v>293</v>
      </c>
      <c r="CL42" s="165">
        <f t="shared" si="7"/>
        <v>0.16040955631399317</v>
      </c>
      <c r="CM42" s="165">
        <f t="shared" si="8"/>
        <v>0.23549488054607509</v>
      </c>
      <c r="CN42" s="165">
        <f t="shared" si="9"/>
        <v>0.17747440273037543</v>
      </c>
      <c r="CQ42" t="s">
        <v>713</v>
      </c>
    </row>
    <row r="43" spans="1:103" ht="17" thickBot="1" x14ac:dyDescent="0.25">
      <c r="A43" t="s">
        <v>128</v>
      </c>
      <c r="B43" t="s">
        <v>564</v>
      </c>
      <c r="C43">
        <v>5</v>
      </c>
      <c r="D43">
        <v>3</v>
      </c>
      <c r="E43">
        <f t="shared" si="0"/>
        <v>8</v>
      </c>
      <c r="F43">
        <v>250</v>
      </c>
      <c r="G43">
        <f t="shared" si="1"/>
        <v>36</v>
      </c>
      <c r="H43">
        <v>7</v>
      </c>
      <c r="I43">
        <v>29</v>
      </c>
      <c r="J43">
        <f t="shared" si="2"/>
        <v>294</v>
      </c>
      <c r="L43">
        <v>8</v>
      </c>
      <c r="M43">
        <v>36</v>
      </c>
      <c r="N43">
        <v>250</v>
      </c>
      <c r="R43" s="109">
        <f t="shared" si="3"/>
        <v>0</v>
      </c>
      <c r="S43">
        <v>10</v>
      </c>
      <c r="T43">
        <v>36</v>
      </c>
      <c r="U43" s="109">
        <f t="shared" si="4"/>
        <v>46</v>
      </c>
      <c r="V43">
        <v>16</v>
      </c>
      <c r="W43">
        <v>53</v>
      </c>
      <c r="X43" s="109">
        <f t="shared" si="5"/>
        <v>69</v>
      </c>
      <c r="AA43" s="109">
        <v>46</v>
      </c>
      <c r="AB43" s="109">
        <v>69</v>
      </c>
      <c r="AC43" s="109">
        <v>101</v>
      </c>
      <c r="AE43">
        <v>74</v>
      </c>
      <c r="AG43">
        <v>44</v>
      </c>
      <c r="AH43">
        <v>89</v>
      </c>
      <c r="AI43">
        <v>59</v>
      </c>
      <c r="AK43" t="s">
        <v>624</v>
      </c>
      <c r="AL43">
        <f>SUM(AP36:AP38)</f>
        <v>28726.340425531911</v>
      </c>
      <c r="AM43">
        <f>AM44-AM42</f>
        <v>138</v>
      </c>
      <c r="AN43">
        <f>AL43/AM43</f>
        <v>208.1618871415356</v>
      </c>
      <c r="AW43" s="7"/>
      <c r="AX43" s="7"/>
      <c r="AY43" s="7"/>
      <c r="BJ43">
        <v>46</v>
      </c>
      <c r="BK43">
        <v>69</v>
      </c>
      <c r="BL43">
        <v>101</v>
      </c>
      <c r="CA43">
        <v>46</v>
      </c>
      <c r="CB43">
        <v>69</v>
      </c>
      <c r="CC43">
        <v>101</v>
      </c>
      <c r="CD43">
        <v>294</v>
      </c>
      <c r="CG43">
        <v>46</v>
      </c>
      <c r="CH43">
        <v>61</v>
      </c>
      <c r="CI43">
        <v>51</v>
      </c>
      <c r="CJ43">
        <v>295</v>
      </c>
      <c r="CL43" s="165">
        <f t="shared" si="7"/>
        <v>0.15593220338983052</v>
      </c>
      <c r="CM43" s="165">
        <f t="shared" si="8"/>
        <v>0.20677966101694914</v>
      </c>
      <c r="CN43" s="165">
        <f t="shared" si="9"/>
        <v>0.17288135593220338</v>
      </c>
    </row>
    <row r="44" spans="1:103" ht="17" thickBot="1" x14ac:dyDescent="0.25">
      <c r="A44" t="s">
        <v>129</v>
      </c>
      <c r="B44" t="s">
        <v>564</v>
      </c>
      <c r="C44">
        <v>5</v>
      </c>
      <c r="D44">
        <v>1</v>
      </c>
      <c r="E44">
        <f t="shared" si="0"/>
        <v>6</v>
      </c>
      <c r="F44">
        <v>250</v>
      </c>
      <c r="G44">
        <f t="shared" si="1"/>
        <v>37</v>
      </c>
      <c r="H44">
        <v>5</v>
      </c>
      <c r="I44">
        <v>32</v>
      </c>
      <c r="J44">
        <f t="shared" si="2"/>
        <v>293</v>
      </c>
      <c r="L44">
        <v>6</v>
      </c>
      <c r="M44">
        <v>37</v>
      </c>
      <c r="N44">
        <v>250</v>
      </c>
      <c r="R44" s="109">
        <f t="shared" si="3"/>
        <v>0</v>
      </c>
      <c r="S44">
        <v>10</v>
      </c>
      <c r="T44">
        <v>87</v>
      </c>
      <c r="U44" s="109">
        <f t="shared" si="4"/>
        <v>97</v>
      </c>
      <c r="V44">
        <v>10</v>
      </c>
      <c r="W44">
        <v>51</v>
      </c>
      <c r="X44" s="109">
        <f t="shared" si="5"/>
        <v>61</v>
      </c>
      <c r="AA44" s="109">
        <v>97</v>
      </c>
      <c r="AB44" s="109">
        <v>61</v>
      </c>
      <c r="AC44" s="109">
        <v>78</v>
      </c>
      <c r="AE44">
        <v>75</v>
      </c>
      <c r="AG44">
        <v>58</v>
      </c>
      <c r="AH44">
        <v>43</v>
      </c>
      <c r="AI44">
        <v>57</v>
      </c>
      <c r="AK44" s="73" t="s">
        <v>217</v>
      </c>
      <c r="AL44" s="73">
        <f>DEVSQ(AG33:AI79)</f>
        <v>36592</v>
      </c>
      <c r="AM44" s="73">
        <f>COUNT(AG33:AI79)-1</f>
        <v>140</v>
      </c>
      <c r="AN44" s="73">
        <f>AL44/AM44</f>
        <v>261.37142857142857</v>
      </c>
      <c r="AO44" s="73"/>
      <c r="AP44" s="73"/>
      <c r="AQ44" s="73"/>
      <c r="AR44" s="73"/>
      <c r="AS44" s="73"/>
      <c r="BJ44">
        <v>97</v>
      </c>
      <c r="BK44">
        <v>61</v>
      </c>
      <c r="BL44">
        <v>78</v>
      </c>
      <c r="CA44">
        <v>97</v>
      </c>
      <c r="CB44">
        <v>61</v>
      </c>
      <c r="CC44">
        <v>78</v>
      </c>
      <c r="CD44">
        <v>293</v>
      </c>
      <c r="CG44">
        <v>97</v>
      </c>
      <c r="CH44">
        <v>68</v>
      </c>
      <c r="CI44">
        <v>50</v>
      </c>
      <c r="CJ44">
        <v>296</v>
      </c>
      <c r="CL44" s="165">
        <f t="shared" si="7"/>
        <v>0.32770270270270269</v>
      </c>
      <c r="CM44" s="165">
        <f t="shared" si="8"/>
        <v>0.22972972972972974</v>
      </c>
      <c r="CN44" s="165">
        <f t="shared" si="9"/>
        <v>0.16891891891891891</v>
      </c>
      <c r="CQ44" t="s">
        <v>714</v>
      </c>
      <c r="CV44" t="s">
        <v>715</v>
      </c>
      <c r="CW44">
        <v>0.05</v>
      </c>
    </row>
    <row r="45" spans="1:103" ht="17" thickTop="1" x14ac:dyDescent="0.2">
      <c r="A45" t="s">
        <v>130</v>
      </c>
      <c r="B45" t="s">
        <v>564</v>
      </c>
      <c r="C45">
        <v>5</v>
      </c>
      <c r="D45">
        <v>2</v>
      </c>
      <c r="E45">
        <f t="shared" si="0"/>
        <v>7</v>
      </c>
      <c r="F45">
        <v>252</v>
      </c>
      <c r="G45">
        <f t="shared" si="1"/>
        <v>35</v>
      </c>
      <c r="H45">
        <v>5</v>
      </c>
      <c r="I45">
        <v>30</v>
      </c>
      <c r="J45">
        <f t="shared" si="2"/>
        <v>294</v>
      </c>
      <c r="L45">
        <v>7</v>
      </c>
      <c r="M45">
        <v>35</v>
      </c>
      <c r="N45">
        <v>252</v>
      </c>
      <c r="R45" s="109">
        <f t="shared" si="3"/>
        <v>0</v>
      </c>
      <c r="S45">
        <v>12</v>
      </c>
      <c r="T45">
        <v>49</v>
      </c>
      <c r="U45" s="109">
        <f t="shared" si="4"/>
        <v>61</v>
      </c>
      <c r="V45">
        <v>15</v>
      </c>
      <c r="W45">
        <v>53</v>
      </c>
      <c r="X45" s="109">
        <f t="shared" si="5"/>
        <v>68</v>
      </c>
      <c r="AA45" s="109">
        <v>61</v>
      </c>
      <c r="AB45" s="109">
        <v>68</v>
      </c>
      <c r="AC45" s="109">
        <v>90</v>
      </c>
      <c r="AE45">
        <v>45</v>
      </c>
      <c r="AG45">
        <v>33</v>
      </c>
      <c r="AH45">
        <v>74</v>
      </c>
      <c r="AI45">
        <v>73</v>
      </c>
      <c r="BJ45">
        <v>61</v>
      </c>
      <c r="BK45">
        <v>68</v>
      </c>
      <c r="BL45">
        <v>90</v>
      </c>
      <c r="CA45">
        <v>61</v>
      </c>
      <c r="CB45">
        <v>68</v>
      </c>
      <c r="CC45">
        <v>90</v>
      </c>
      <c r="CD45">
        <v>294</v>
      </c>
      <c r="CG45">
        <v>61</v>
      </c>
      <c r="CH45">
        <v>58</v>
      </c>
      <c r="CI45">
        <v>102</v>
      </c>
      <c r="CJ45">
        <v>291</v>
      </c>
      <c r="CL45" s="165">
        <f t="shared" si="7"/>
        <v>0.20962199312714777</v>
      </c>
      <c r="CM45" s="165">
        <f t="shared" si="8"/>
        <v>0.19931271477663232</v>
      </c>
      <c r="CN45" s="165">
        <f t="shared" si="9"/>
        <v>0.35051546391752575</v>
      </c>
      <c r="CQ45" s="71" t="s">
        <v>716</v>
      </c>
      <c r="CR45" s="71" t="s">
        <v>205</v>
      </c>
      <c r="CS45" s="71" t="s">
        <v>206</v>
      </c>
      <c r="CT45" s="71" t="s">
        <v>218</v>
      </c>
      <c r="CU45" s="71" t="s">
        <v>208</v>
      </c>
      <c r="CV45" s="71" t="s">
        <v>211</v>
      </c>
      <c r="CW45" s="71" t="s">
        <v>717</v>
      </c>
      <c r="CX45" s="71" t="s">
        <v>718</v>
      </c>
      <c r="CY45" s="71" t="s">
        <v>719</v>
      </c>
    </row>
    <row r="46" spans="1:103" x14ac:dyDescent="0.2">
      <c r="A46" t="s">
        <v>131</v>
      </c>
      <c r="B46" t="s">
        <v>564</v>
      </c>
      <c r="C46">
        <v>5</v>
      </c>
      <c r="D46">
        <v>5</v>
      </c>
      <c r="E46">
        <f t="shared" si="0"/>
        <v>10</v>
      </c>
      <c r="F46">
        <v>249</v>
      </c>
      <c r="G46">
        <f t="shared" si="1"/>
        <v>35</v>
      </c>
      <c r="H46">
        <v>5</v>
      </c>
      <c r="I46">
        <v>30</v>
      </c>
      <c r="J46">
        <f t="shared" si="2"/>
        <v>294</v>
      </c>
      <c r="L46">
        <v>10</v>
      </c>
      <c r="M46">
        <v>35</v>
      </c>
      <c r="N46">
        <v>249</v>
      </c>
      <c r="R46" s="109">
        <f t="shared" si="3"/>
        <v>0</v>
      </c>
      <c r="S46">
        <v>10</v>
      </c>
      <c r="T46">
        <v>38</v>
      </c>
      <c r="U46" s="109">
        <f t="shared" si="4"/>
        <v>48</v>
      </c>
      <c r="V46">
        <v>10</v>
      </c>
      <c r="W46">
        <v>48</v>
      </c>
      <c r="X46" s="109">
        <f t="shared" si="5"/>
        <v>58</v>
      </c>
      <c r="AA46" s="109">
        <v>48</v>
      </c>
      <c r="AB46" s="109">
        <v>58</v>
      </c>
      <c r="AC46" s="109">
        <v>57</v>
      </c>
      <c r="AE46">
        <v>47</v>
      </c>
      <c r="AG46">
        <v>49</v>
      </c>
      <c r="AH46">
        <v>52</v>
      </c>
      <c r="AI46">
        <v>58</v>
      </c>
      <c r="BJ46">
        <v>48</v>
      </c>
      <c r="BK46">
        <v>58</v>
      </c>
      <c r="BL46">
        <v>57</v>
      </c>
      <c r="CA46">
        <v>48</v>
      </c>
      <c r="CB46">
        <v>58</v>
      </c>
      <c r="CC46">
        <v>57</v>
      </c>
      <c r="CD46">
        <v>294</v>
      </c>
      <c r="CG46">
        <v>48</v>
      </c>
      <c r="CH46">
        <v>74</v>
      </c>
      <c r="CI46">
        <v>62</v>
      </c>
      <c r="CJ46">
        <v>294</v>
      </c>
      <c r="CL46" s="165">
        <f t="shared" si="7"/>
        <v>0.16326530612244897</v>
      </c>
      <c r="CM46" s="165">
        <f t="shared" si="8"/>
        <v>0.25170068027210885</v>
      </c>
      <c r="CN46" s="165">
        <f t="shared" si="9"/>
        <v>0.21088435374149661</v>
      </c>
      <c r="CQ46" t="str">
        <f>CK1</f>
        <v>proportion any loss of alleles for S1</v>
      </c>
      <c r="CR46">
        <f>COUNT(CK2:CK48)</f>
        <v>15</v>
      </c>
      <c r="CS46" s="165">
        <f>SUM(CK2:CK48)</f>
        <v>2.3416662510094155</v>
      </c>
      <c r="CT46" s="165">
        <f>AVERAGE(CK2:CK48)</f>
        <v>0.15611108340062771</v>
      </c>
      <c r="CU46">
        <f>_xlfn.VAR.S(CK2:CK48)</f>
        <v>4.5981397618893461E-3</v>
      </c>
      <c r="CV46">
        <f>DEVSQ(CK2:CK48)</f>
        <v>6.4373956666450752E-2</v>
      </c>
      <c r="CW46">
        <f>SQRT(CT54/CR46)</f>
        <v>1.4839532849639325E-2</v>
      </c>
      <c r="CX46">
        <f>CT46-CW46*_xlfn.T.INV.2T(CW44,CS54)</f>
        <v>0.12679270845798002</v>
      </c>
      <c r="CY46">
        <f>CT46+CW46*_xlfn.T.INV.2T(CW44,CS54)</f>
        <v>0.1854294583432754</v>
      </c>
    </row>
    <row r="47" spans="1:103" x14ac:dyDescent="0.2">
      <c r="A47" t="s">
        <v>132</v>
      </c>
      <c r="B47" t="s">
        <v>564</v>
      </c>
      <c r="C47">
        <v>4</v>
      </c>
      <c r="D47">
        <v>6</v>
      </c>
      <c r="E47">
        <f t="shared" si="0"/>
        <v>10</v>
      </c>
      <c r="F47">
        <v>257</v>
      </c>
      <c r="G47">
        <f t="shared" si="1"/>
        <v>28</v>
      </c>
      <c r="H47">
        <v>9</v>
      </c>
      <c r="I47">
        <v>19</v>
      </c>
      <c r="J47">
        <f t="shared" si="2"/>
        <v>295</v>
      </c>
      <c r="L47">
        <v>10</v>
      </c>
      <c r="M47">
        <v>28</v>
      </c>
      <c r="N47">
        <v>257</v>
      </c>
      <c r="R47" s="109">
        <f t="shared" si="3"/>
        <v>0</v>
      </c>
      <c r="S47">
        <v>11</v>
      </c>
      <c r="T47">
        <v>36</v>
      </c>
      <c r="U47" s="109">
        <f t="shared" si="4"/>
        <v>47</v>
      </c>
      <c r="V47">
        <v>12</v>
      </c>
      <c r="W47">
        <v>62</v>
      </c>
      <c r="X47" s="109">
        <f t="shared" si="5"/>
        <v>74</v>
      </c>
      <c r="AA47" s="109">
        <v>47</v>
      </c>
      <c r="AB47" s="109">
        <v>74</v>
      </c>
      <c r="AC47" s="109">
        <v>58</v>
      </c>
      <c r="AE47">
        <v>47</v>
      </c>
      <c r="AG47">
        <v>64</v>
      </c>
      <c r="AH47">
        <v>43</v>
      </c>
      <c r="AI47">
        <v>59</v>
      </c>
      <c r="BJ47">
        <v>47</v>
      </c>
      <c r="BK47">
        <v>74</v>
      </c>
      <c r="BL47">
        <v>58</v>
      </c>
      <c r="CA47">
        <v>47</v>
      </c>
      <c r="CB47">
        <v>74</v>
      </c>
      <c r="CC47">
        <v>58</v>
      </c>
      <c r="CD47">
        <v>295</v>
      </c>
      <c r="CG47">
        <v>47</v>
      </c>
      <c r="CH47">
        <v>70</v>
      </c>
      <c r="CI47">
        <v>69</v>
      </c>
      <c r="CJ47">
        <v>295</v>
      </c>
      <c r="CL47" s="165">
        <f t="shared" si="7"/>
        <v>0.15932203389830507</v>
      </c>
      <c r="CM47" s="165">
        <f t="shared" si="8"/>
        <v>0.23728813559322035</v>
      </c>
      <c r="CN47" s="165">
        <f t="shared" si="9"/>
        <v>0.23389830508474577</v>
      </c>
      <c r="CQ47" t="str">
        <f>CL1</f>
        <v>proportion any loss of alleles for S2</v>
      </c>
      <c r="CR47">
        <f>COUNT(CL2:CL48)</f>
        <v>47</v>
      </c>
      <c r="CS47" s="165">
        <f>SUM(CL2:CL48)</f>
        <v>7.9609810745142076</v>
      </c>
      <c r="CT47" s="165">
        <f>AVERAGE(CL2:CL48)</f>
        <v>0.16938257605349377</v>
      </c>
      <c r="CU47">
        <f>_xlfn.VAR.S(CL2:CL48)</f>
        <v>1.5255605847427356E-3</v>
      </c>
      <c r="CV47">
        <f>DEVSQ(CL2:CL48)</f>
        <v>7.0175786898165768E-2</v>
      </c>
      <c r="CW47">
        <f>SQRT(CT54/CR47)</f>
        <v>8.3833371052253573E-3</v>
      </c>
      <c r="CX47">
        <f>CT47-CW47*_xlfn.T.INV.2T(CW44,CS54)</f>
        <v>0.15281966783987155</v>
      </c>
      <c r="CY47">
        <f>CT47+CW47*_xlfn.T.INV.2T(CW44,CS54)</f>
        <v>0.18594548426711599</v>
      </c>
    </row>
    <row r="48" spans="1:103" x14ac:dyDescent="0.2">
      <c r="A48" t="s">
        <v>133</v>
      </c>
      <c r="B48" t="s">
        <v>564</v>
      </c>
      <c r="C48">
        <v>5</v>
      </c>
      <c r="D48">
        <v>2</v>
      </c>
      <c r="E48">
        <f t="shared" si="0"/>
        <v>7</v>
      </c>
      <c r="F48">
        <v>250</v>
      </c>
      <c r="G48">
        <f t="shared" si="1"/>
        <v>38</v>
      </c>
      <c r="H48">
        <v>5</v>
      </c>
      <c r="I48">
        <v>33</v>
      </c>
      <c r="J48">
        <f t="shared" si="2"/>
        <v>295</v>
      </c>
      <c r="L48">
        <v>7</v>
      </c>
      <c r="M48">
        <v>38</v>
      </c>
      <c r="N48">
        <v>250</v>
      </c>
      <c r="R48" s="109">
        <f t="shared" si="3"/>
        <v>0</v>
      </c>
      <c r="S48">
        <v>10</v>
      </c>
      <c r="T48">
        <v>42</v>
      </c>
      <c r="U48" s="109">
        <f t="shared" si="4"/>
        <v>52</v>
      </c>
      <c r="V48">
        <v>33</v>
      </c>
      <c r="W48">
        <v>37</v>
      </c>
      <c r="X48" s="109">
        <f t="shared" si="5"/>
        <v>70</v>
      </c>
      <c r="AA48" s="109">
        <v>52</v>
      </c>
      <c r="AB48" s="109">
        <v>70</v>
      </c>
      <c r="AC48" s="109">
        <v>52</v>
      </c>
      <c r="AG48">
        <v>41</v>
      </c>
      <c r="AH48">
        <v>46</v>
      </c>
      <c r="AI48">
        <v>111</v>
      </c>
      <c r="AK48" s="68" t="s">
        <v>890</v>
      </c>
      <c r="AL48" s="68"/>
      <c r="AM48" s="68"/>
      <c r="AN48" s="68"/>
      <c r="BJ48">
        <v>52</v>
      </c>
      <c r="BK48">
        <v>70</v>
      </c>
      <c r="BL48">
        <v>52</v>
      </c>
      <c r="CA48">
        <v>52</v>
      </c>
      <c r="CB48">
        <v>70</v>
      </c>
      <c r="CC48">
        <v>52</v>
      </c>
      <c r="CD48">
        <v>295</v>
      </c>
      <c r="CG48">
        <v>52</v>
      </c>
      <c r="CH48">
        <v>56</v>
      </c>
      <c r="CI48">
        <v>63</v>
      </c>
      <c r="CJ48">
        <v>295</v>
      </c>
      <c r="CL48" s="165">
        <f t="shared" si="7"/>
        <v>0.17627118644067796</v>
      </c>
      <c r="CM48" s="165">
        <f t="shared" si="8"/>
        <v>0.18983050847457628</v>
      </c>
      <c r="CN48" s="165">
        <f t="shared" si="9"/>
        <v>0.2135593220338983</v>
      </c>
      <c r="CQ48" t="str">
        <f>CM1</f>
        <v>proportion any loss of alleles for S3 reduced</v>
      </c>
      <c r="CR48">
        <f>COUNT(CM2:CM48)</f>
        <v>47</v>
      </c>
      <c r="CS48" s="165">
        <f>SUM(CM2:CM48)</f>
        <v>8.4589056569228127</v>
      </c>
      <c r="CT48" s="165">
        <f>AVERAGE(CM2:CM48)</f>
        <v>0.1799767161047407</v>
      </c>
      <c r="CU48">
        <f>_xlfn.VAR.S(CM2:CM48)</f>
        <v>3.2126044966993127E-3</v>
      </c>
      <c r="CV48">
        <f>DEVSQ(CM2:CM48)</f>
        <v>0.1477798068481681</v>
      </c>
      <c r="CW48">
        <f>SQRT(CT54/CR48)</f>
        <v>8.3833371052253573E-3</v>
      </c>
      <c r="CX48">
        <f>CT48-CW48*_xlfn.T.INV.2T(CW44,CS54)</f>
        <v>0.16341380789111848</v>
      </c>
      <c r="CY48">
        <f>CT48+CW48*_xlfn.T.INV.2T(CW44,CS54)</f>
        <v>0.19653962431836292</v>
      </c>
    </row>
    <row r="49" spans="1:103" ht="17" thickBot="1" x14ac:dyDescent="0.25">
      <c r="A49" t="s">
        <v>134</v>
      </c>
      <c r="B49" t="s">
        <v>564</v>
      </c>
      <c r="C49">
        <v>6</v>
      </c>
      <c r="D49">
        <v>5</v>
      </c>
      <c r="E49">
        <f t="shared" si="0"/>
        <v>11</v>
      </c>
      <c r="F49">
        <v>228</v>
      </c>
      <c r="G49">
        <f t="shared" si="1"/>
        <v>56</v>
      </c>
      <c r="H49">
        <v>22</v>
      </c>
      <c r="I49">
        <v>34</v>
      </c>
      <c r="J49">
        <f t="shared" si="2"/>
        <v>295</v>
      </c>
      <c r="L49">
        <v>11</v>
      </c>
      <c r="M49">
        <v>56</v>
      </c>
      <c r="N49">
        <v>228</v>
      </c>
      <c r="R49" s="109">
        <f t="shared" si="3"/>
        <v>0</v>
      </c>
      <c r="U49" s="109">
        <f t="shared" si="4"/>
        <v>0</v>
      </c>
      <c r="V49">
        <v>9</v>
      </c>
      <c r="W49">
        <v>47</v>
      </c>
      <c r="X49" s="109">
        <f t="shared" si="5"/>
        <v>56</v>
      </c>
      <c r="AB49" s="109">
        <v>56</v>
      </c>
      <c r="AC49" s="109">
        <v>50</v>
      </c>
      <c r="AG49">
        <v>51</v>
      </c>
      <c r="AH49">
        <v>64</v>
      </c>
      <c r="AI49">
        <v>103</v>
      </c>
      <c r="BK49">
        <v>56</v>
      </c>
      <c r="BL49">
        <v>50</v>
      </c>
      <c r="CB49">
        <v>56</v>
      </c>
      <c r="CC49">
        <v>50</v>
      </c>
      <c r="CD49">
        <v>295</v>
      </c>
      <c r="CQ49" t="str">
        <f>CN1</f>
        <v>proportion for any loss of alleles for 40 gens reduced</v>
      </c>
      <c r="CR49">
        <f>COUNT(CN2:CN48)</f>
        <v>47</v>
      </c>
      <c r="CS49" s="165">
        <f>SUM(CN2:CN48)</f>
        <v>10.520128010349076</v>
      </c>
      <c r="CT49" s="165">
        <f>AVERAGE(CN2:CN48)</f>
        <v>0.22383251085849099</v>
      </c>
      <c r="CU49">
        <f>_xlfn.VAR.S(CN2:CN48)</f>
        <v>4.7772436050654843E-3</v>
      </c>
      <c r="CV49">
        <f>DEVSQ(CN2:CN48)</f>
        <v>0.21975320583301147</v>
      </c>
      <c r="CW49">
        <f>SQRT(CT54/CR49)</f>
        <v>8.3833371052253573E-3</v>
      </c>
      <c r="CX49">
        <f>CT49-CW49*_xlfn.T.INV.2T(CW44,CS54)</f>
        <v>0.20726960264486877</v>
      </c>
      <c r="CY49">
        <f>CT49+CW49*_xlfn.T.INV.2T(CW44,CS54)</f>
        <v>0.2403954190721132</v>
      </c>
    </row>
    <row r="50" spans="1:103" ht="17" thickTop="1" x14ac:dyDescent="0.2">
      <c r="A50" t="s">
        <v>135</v>
      </c>
      <c r="B50" t="s">
        <v>564</v>
      </c>
      <c r="C50">
        <v>5</v>
      </c>
      <c r="D50">
        <v>4</v>
      </c>
      <c r="E50">
        <f t="shared" si="0"/>
        <v>9</v>
      </c>
      <c r="F50">
        <v>252</v>
      </c>
      <c r="G50">
        <f t="shared" si="1"/>
        <v>35</v>
      </c>
      <c r="H50">
        <v>3</v>
      </c>
      <c r="I50">
        <v>32</v>
      </c>
      <c r="J50">
        <f t="shared" si="2"/>
        <v>296</v>
      </c>
      <c r="L50">
        <v>9</v>
      </c>
      <c r="M50">
        <v>35</v>
      </c>
      <c r="N50">
        <v>252</v>
      </c>
      <c r="AC50" s="109">
        <v>73</v>
      </c>
      <c r="AG50">
        <v>69</v>
      </c>
      <c r="AH50">
        <v>62</v>
      </c>
      <c r="AI50">
        <v>91</v>
      </c>
      <c r="AK50" s="71" t="s">
        <v>891</v>
      </c>
      <c r="AL50" s="71" t="s">
        <v>892</v>
      </c>
      <c r="AM50" s="71" t="s">
        <v>764</v>
      </c>
      <c r="AN50" s="71" t="s">
        <v>727</v>
      </c>
      <c r="AR50" s="67"/>
      <c r="AS50" s="67"/>
      <c r="AT50" s="67"/>
      <c r="BL50">
        <v>73</v>
      </c>
      <c r="CC50">
        <v>73</v>
      </c>
      <c r="CD50">
        <v>296</v>
      </c>
      <c r="CQ50" s="72"/>
      <c r="CR50" s="72"/>
      <c r="CS50" s="72"/>
      <c r="CT50" s="72"/>
      <c r="CU50" s="72"/>
      <c r="CV50" s="72"/>
      <c r="CW50" s="72"/>
      <c r="CX50" s="72"/>
      <c r="CY50" s="72"/>
    </row>
    <row r="51" spans="1:103" ht="17" thickBot="1" x14ac:dyDescent="0.25">
      <c r="A51" t="s">
        <v>136</v>
      </c>
      <c r="B51" t="s">
        <v>564</v>
      </c>
      <c r="C51">
        <v>6</v>
      </c>
      <c r="D51">
        <v>3</v>
      </c>
      <c r="E51">
        <f t="shared" si="0"/>
        <v>9</v>
      </c>
      <c r="F51">
        <v>250</v>
      </c>
      <c r="G51">
        <f t="shared" si="1"/>
        <v>37</v>
      </c>
      <c r="H51">
        <v>4</v>
      </c>
      <c r="I51">
        <v>33</v>
      </c>
      <c r="J51">
        <f t="shared" si="2"/>
        <v>296</v>
      </c>
      <c r="L51">
        <v>9</v>
      </c>
      <c r="M51">
        <v>37</v>
      </c>
      <c r="N51">
        <v>250</v>
      </c>
      <c r="AC51" s="109">
        <v>91</v>
      </c>
      <c r="AG51">
        <v>41</v>
      </c>
      <c r="AH51">
        <v>46</v>
      </c>
      <c r="AI51">
        <v>64</v>
      </c>
      <c r="AK51" t="str">
        <f>AG32</f>
        <v>any loss of alleles for S2</v>
      </c>
      <c r="AL51" t="str">
        <f>AH32</f>
        <v>any loss of alleles for S3</v>
      </c>
      <c r="AM51">
        <f>_xlfn.T.TEST(AG33:AG79,AH33:AH79,2,3)</f>
        <v>0.2994977718909646</v>
      </c>
      <c r="AN51">
        <f>ABS(AVERAGE(AG33:AG79)-AVERAGE(AH33:AH79))</f>
        <v>2.7021276595744652</v>
      </c>
      <c r="BL51">
        <v>91</v>
      </c>
      <c r="CC51">
        <v>91</v>
      </c>
      <c r="CD51">
        <v>296</v>
      </c>
      <c r="CQ51" t="s">
        <v>209</v>
      </c>
    </row>
    <row r="52" spans="1:103" ht="17" thickTop="1" x14ac:dyDescent="0.2">
      <c r="A52" t="s">
        <v>137</v>
      </c>
      <c r="B52" t="s">
        <v>564</v>
      </c>
      <c r="C52">
        <v>5</v>
      </c>
      <c r="D52">
        <v>17</v>
      </c>
      <c r="E52">
        <f t="shared" si="0"/>
        <v>22</v>
      </c>
      <c r="F52">
        <v>232</v>
      </c>
      <c r="G52">
        <f t="shared" si="1"/>
        <v>36</v>
      </c>
      <c r="H52">
        <v>6</v>
      </c>
      <c r="I52">
        <v>30</v>
      </c>
      <c r="J52">
        <f t="shared" si="2"/>
        <v>290</v>
      </c>
      <c r="L52">
        <v>22</v>
      </c>
      <c r="M52">
        <v>36</v>
      </c>
      <c r="N52">
        <v>232</v>
      </c>
      <c r="AC52" s="109">
        <v>49</v>
      </c>
      <c r="AG52">
        <v>50</v>
      </c>
      <c r="AH52">
        <v>44</v>
      </c>
      <c r="AI52">
        <v>61</v>
      </c>
      <c r="AK52" t="str">
        <f>AG32</f>
        <v>any loss of alleles for S2</v>
      </c>
      <c r="AL52" t="str">
        <f>AI32</f>
        <v>any loss of alleles for 40 generations</v>
      </c>
      <c r="AM52" s="28">
        <f>_xlfn.T.TEST(AG33:AG79,AI33:AI79,2,3)</f>
        <v>3.4117334598301444E-7</v>
      </c>
      <c r="AN52">
        <f>ABS(AVERAGE(AG33:AG79)-AVERAGE(AI33:AI79))</f>
        <v>17.021276595744673</v>
      </c>
      <c r="AO52" s="67"/>
      <c r="AP52" s="67"/>
      <c r="AQ52" s="67"/>
      <c r="AR52" s="67"/>
      <c r="AS52" s="67"/>
      <c r="BL52">
        <v>49</v>
      </c>
      <c r="CC52">
        <v>49</v>
      </c>
      <c r="CD52">
        <v>290</v>
      </c>
      <c r="CQ52" s="71" t="s">
        <v>720</v>
      </c>
      <c r="CR52" s="71" t="s">
        <v>211</v>
      </c>
      <c r="CS52" s="71" t="s">
        <v>212</v>
      </c>
      <c r="CT52" s="71" t="s">
        <v>213</v>
      </c>
      <c r="CU52" s="71" t="s">
        <v>214</v>
      </c>
      <c r="CV52" s="71" t="s">
        <v>721</v>
      </c>
      <c r="CW52" s="71" t="s">
        <v>722</v>
      </c>
      <c r="CX52" s="71" t="s">
        <v>723</v>
      </c>
      <c r="CY52" s="71" t="s">
        <v>724</v>
      </c>
    </row>
    <row r="53" spans="1:103" x14ac:dyDescent="0.2">
      <c r="A53" t="s">
        <v>138</v>
      </c>
      <c r="B53" t="s">
        <v>564</v>
      </c>
      <c r="C53">
        <v>4</v>
      </c>
      <c r="D53">
        <v>17</v>
      </c>
      <c r="E53">
        <f t="shared" si="0"/>
        <v>21</v>
      </c>
      <c r="F53">
        <v>239</v>
      </c>
      <c r="G53">
        <f t="shared" si="1"/>
        <v>34</v>
      </c>
      <c r="H53">
        <v>3</v>
      </c>
      <c r="I53">
        <v>31</v>
      </c>
      <c r="J53">
        <f t="shared" si="2"/>
        <v>294</v>
      </c>
      <c r="L53">
        <v>21</v>
      </c>
      <c r="M53">
        <v>34</v>
      </c>
      <c r="N53">
        <v>239</v>
      </c>
      <c r="AC53" s="109">
        <v>56</v>
      </c>
      <c r="AG53">
        <v>41</v>
      </c>
      <c r="AH53">
        <v>46</v>
      </c>
      <c r="AI53">
        <v>101</v>
      </c>
      <c r="AK53" s="73" t="str">
        <f>AH32</f>
        <v>any loss of alleles for S3</v>
      </c>
      <c r="AL53" s="73" t="str">
        <f>AI32</f>
        <v>any loss of alleles for 40 generations</v>
      </c>
      <c r="AM53" s="77">
        <f>_xlfn.T.TEST(AH33:AH79,AI33:AI79,2,3)</f>
        <v>2.9349253879206469E-5</v>
      </c>
      <c r="AN53" s="73">
        <f>ABS(AVERAGE(AH33:AH79)-AVERAGE(AI33:AI79))</f>
        <v>14.319148936170208</v>
      </c>
      <c r="BL53">
        <v>56</v>
      </c>
      <c r="CC53">
        <v>56</v>
      </c>
      <c r="CD53">
        <v>294</v>
      </c>
      <c r="CQ53" t="s">
        <v>623</v>
      </c>
      <c r="CR53">
        <f>CR55-CR54</f>
        <v>9.4902460625576279E-2</v>
      </c>
      <c r="CS53">
        <f>COUNTA(CQ46:CQ49)-1</f>
        <v>3</v>
      </c>
      <c r="CT53">
        <f>CR53/CS53</f>
        <v>3.1634153541858757E-2</v>
      </c>
      <c r="CU53">
        <f>CT53/CT54</f>
        <v>9.576890021709028</v>
      </c>
      <c r="CV53" s="28">
        <f>_xlfn.F.DIST.RT(CU53,CS53,CS54)</f>
        <v>7.8625971327547895E-6</v>
      </c>
      <c r="CW53">
        <f>CR53/CR55</f>
        <v>0.1589695321484387</v>
      </c>
      <c r="CX53">
        <f>SQRT(DEVSQ(CT46:CT49)/(CT54*CS53))</f>
        <v>0.51055327676508877</v>
      </c>
      <c r="CY53">
        <f>(CR55-CS55*CT54)/(CR55+CT54)</f>
        <v>0.14158683317409188</v>
      </c>
    </row>
    <row r="54" spans="1:103" x14ac:dyDescent="0.2">
      <c r="A54" t="s">
        <v>139</v>
      </c>
      <c r="B54" t="s">
        <v>564</v>
      </c>
      <c r="C54">
        <v>4</v>
      </c>
      <c r="D54">
        <v>12</v>
      </c>
      <c r="E54">
        <f t="shared" si="0"/>
        <v>16</v>
      </c>
      <c r="F54">
        <v>243</v>
      </c>
      <c r="G54">
        <f t="shared" si="1"/>
        <v>37</v>
      </c>
      <c r="H54">
        <v>5</v>
      </c>
      <c r="I54">
        <v>32</v>
      </c>
      <c r="J54">
        <f t="shared" si="2"/>
        <v>296</v>
      </c>
      <c r="L54">
        <v>16</v>
      </c>
      <c r="M54">
        <v>37</v>
      </c>
      <c r="N54">
        <v>243</v>
      </c>
      <c r="AC54" s="109">
        <v>49</v>
      </c>
      <c r="AG54">
        <v>56</v>
      </c>
      <c r="AH54">
        <v>43</v>
      </c>
      <c r="AI54">
        <v>56</v>
      </c>
      <c r="BL54">
        <v>49</v>
      </c>
      <c r="CC54">
        <v>49</v>
      </c>
      <c r="CD54">
        <v>296</v>
      </c>
      <c r="CQ54" t="s">
        <v>624</v>
      </c>
      <c r="CR54">
        <f>SUM(CV46:CV49)</f>
        <v>0.50208275624579612</v>
      </c>
      <c r="CS54">
        <f>CS55-CS53</f>
        <v>152</v>
      </c>
      <c r="CT54">
        <f>CR54/CS54</f>
        <v>3.3031760279328692E-3</v>
      </c>
    </row>
    <row r="55" spans="1:103" x14ac:dyDescent="0.2">
      <c r="A55" t="s">
        <v>140</v>
      </c>
      <c r="B55" t="s">
        <v>564</v>
      </c>
      <c r="C55">
        <v>6</v>
      </c>
      <c r="D55">
        <v>4</v>
      </c>
      <c r="E55">
        <f t="shared" si="0"/>
        <v>10</v>
      </c>
      <c r="F55">
        <v>241</v>
      </c>
      <c r="G55">
        <f t="shared" si="1"/>
        <v>45</v>
      </c>
      <c r="H55">
        <v>10</v>
      </c>
      <c r="I55">
        <v>35</v>
      </c>
      <c r="J55">
        <f t="shared" si="2"/>
        <v>296</v>
      </c>
      <c r="L55">
        <v>10</v>
      </c>
      <c r="M55">
        <v>45</v>
      </c>
      <c r="N55">
        <v>241</v>
      </c>
      <c r="AC55" s="109">
        <v>56</v>
      </c>
      <c r="AG55">
        <v>49</v>
      </c>
      <c r="AH55">
        <v>47</v>
      </c>
      <c r="AI55">
        <v>54</v>
      </c>
      <c r="AZ55" s="74"/>
      <c r="BL55">
        <v>56</v>
      </c>
      <c r="CC55">
        <v>56</v>
      </c>
      <c r="CD55">
        <v>296</v>
      </c>
      <c r="CQ55" s="73" t="s">
        <v>217</v>
      </c>
      <c r="CR55" s="73">
        <f>DEVSQ(CK2:CN48)</f>
        <v>0.5969852168713724</v>
      </c>
      <c r="CS55" s="73">
        <f>COUNT(CK2:CN48)-1</f>
        <v>155</v>
      </c>
      <c r="CT55" s="73">
        <f>CR55/CS55</f>
        <v>3.8515175282024024E-3</v>
      </c>
      <c r="CU55" s="73"/>
      <c r="CV55" s="73"/>
      <c r="CW55" s="73"/>
      <c r="CX55" s="73"/>
      <c r="CY55" s="73"/>
    </row>
    <row r="56" spans="1:103" x14ac:dyDescent="0.2">
      <c r="A56" t="s">
        <v>141</v>
      </c>
      <c r="B56" t="s">
        <v>564</v>
      </c>
      <c r="C56">
        <v>5</v>
      </c>
      <c r="D56">
        <v>7</v>
      </c>
      <c r="E56">
        <f t="shared" si="0"/>
        <v>12</v>
      </c>
      <c r="F56">
        <v>247</v>
      </c>
      <c r="G56">
        <f t="shared" si="1"/>
        <v>35</v>
      </c>
      <c r="H56">
        <v>4</v>
      </c>
      <c r="I56">
        <v>31</v>
      </c>
      <c r="J56">
        <f t="shared" si="2"/>
        <v>294</v>
      </c>
      <c r="L56">
        <v>12</v>
      </c>
      <c r="M56">
        <v>35</v>
      </c>
      <c r="N56">
        <v>247</v>
      </c>
      <c r="AC56" s="109">
        <v>71</v>
      </c>
      <c r="AG56">
        <v>64</v>
      </c>
      <c r="AH56">
        <v>45</v>
      </c>
      <c r="AI56">
        <v>66</v>
      </c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L56">
        <v>71</v>
      </c>
      <c r="CC56">
        <v>71</v>
      </c>
      <c r="CD56">
        <v>294</v>
      </c>
    </row>
    <row r="57" spans="1:103" x14ac:dyDescent="0.2">
      <c r="A57" t="s">
        <v>142</v>
      </c>
      <c r="B57" t="s">
        <v>564</v>
      </c>
      <c r="C57">
        <v>4</v>
      </c>
      <c r="D57">
        <v>4</v>
      </c>
      <c r="E57">
        <f t="shared" si="0"/>
        <v>8</v>
      </c>
      <c r="F57">
        <v>249</v>
      </c>
      <c r="G57">
        <f t="shared" si="1"/>
        <v>39</v>
      </c>
      <c r="H57">
        <v>6</v>
      </c>
      <c r="I57">
        <v>33</v>
      </c>
      <c r="J57">
        <f t="shared" si="2"/>
        <v>296</v>
      </c>
      <c r="L57">
        <v>8</v>
      </c>
      <c r="M57">
        <v>39</v>
      </c>
      <c r="N57">
        <v>249</v>
      </c>
      <c r="AC57" s="109">
        <v>74</v>
      </c>
      <c r="AG57">
        <v>47</v>
      </c>
      <c r="AH57">
        <v>52</v>
      </c>
      <c r="AI57">
        <v>101</v>
      </c>
      <c r="BD57" s="74"/>
      <c r="BL57">
        <v>74</v>
      </c>
      <c r="CC57">
        <v>74</v>
      </c>
      <c r="CD57">
        <v>296</v>
      </c>
    </row>
    <row r="58" spans="1:103" ht="17" thickBot="1" x14ac:dyDescent="0.25">
      <c r="A58" t="s">
        <v>143</v>
      </c>
      <c r="B58" t="s">
        <v>564</v>
      </c>
      <c r="C58">
        <v>5</v>
      </c>
      <c r="D58">
        <v>5</v>
      </c>
      <c r="E58">
        <f t="shared" si="0"/>
        <v>10</v>
      </c>
      <c r="F58">
        <v>250</v>
      </c>
      <c r="G58">
        <f t="shared" si="1"/>
        <v>36</v>
      </c>
      <c r="H58">
        <v>3</v>
      </c>
      <c r="I58">
        <v>33</v>
      </c>
      <c r="J58">
        <f t="shared" si="2"/>
        <v>296</v>
      </c>
      <c r="L58">
        <v>10</v>
      </c>
      <c r="M58">
        <v>36</v>
      </c>
      <c r="N58">
        <v>250</v>
      </c>
      <c r="AC58" s="109">
        <v>52</v>
      </c>
      <c r="AG58">
        <v>48</v>
      </c>
      <c r="AH58">
        <v>42</v>
      </c>
      <c r="AI58">
        <v>90</v>
      </c>
      <c r="AK58" s="67"/>
      <c r="AL58" s="67"/>
      <c r="AM58" s="67"/>
      <c r="AN58" s="67"/>
      <c r="AO58" s="67"/>
      <c r="AP58" s="67"/>
      <c r="AQ58" s="67"/>
      <c r="AR58" s="67"/>
      <c r="AS58" s="67"/>
      <c r="BD58" s="74"/>
      <c r="BL58">
        <v>52</v>
      </c>
      <c r="CC58">
        <v>52</v>
      </c>
      <c r="CD58">
        <v>296</v>
      </c>
      <c r="CQ58" t="s">
        <v>725</v>
      </c>
    </row>
    <row r="59" spans="1:103" ht="17" thickTop="1" x14ac:dyDescent="0.2">
      <c r="A59" t="s">
        <v>144</v>
      </c>
      <c r="B59" t="s">
        <v>564</v>
      </c>
      <c r="C59">
        <v>4</v>
      </c>
      <c r="D59">
        <v>6</v>
      </c>
      <c r="E59">
        <f t="shared" si="0"/>
        <v>10</v>
      </c>
      <c r="F59">
        <v>198</v>
      </c>
      <c r="G59">
        <f t="shared" si="1"/>
        <v>87</v>
      </c>
      <c r="H59">
        <v>40</v>
      </c>
      <c r="I59">
        <v>47</v>
      </c>
      <c r="J59">
        <f t="shared" si="2"/>
        <v>295</v>
      </c>
      <c r="L59">
        <v>10</v>
      </c>
      <c r="M59">
        <v>87</v>
      </c>
      <c r="N59">
        <v>198</v>
      </c>
      <c r="AC59" s="109">
        <v>54</v>
      </c>
      <c r="AG59">
        <v>44</v>
      </c>
      <c r="AH59">
        <v>47</v>
      </c>
      <c r="AI59">
        <v>57</v>
      </c>
      <c r="BD59" s="74"/>
      <c r="BL59">
        <v>54</v>
      </c>
      <c r="CC59">
        <v>54</v>
      </c>
      <c r="CD59">
        <v>295</v>
      </c>
      <c r="CQ59" s="71" t="s">
        <v>726</v>
      </c>
      <c r="CR59" s="71" t="s">
        <v>727</v>
      </c>
      <c r="CS59" s="71" t="s">
        <v>728</v>
      </c>
      <c r="CT59" s="71" t="s">
        <v>729</v>
      </c>
    </row>
    <row r="60" spans="1:103" x14ac:dyDescent="0.2">
      <c r="A60" t="s">
        <v>145</v>
      </c>
      <c r="B60" t="s">
        <v>564</v>
      </c>
      <c r="C60">
        <v>4</v>
      </c>
      <c r="D60">
        <v>8</v>
      </c>
      <c r="E60">
        <f t="shared" si="0"/>
        <v>12</v>
      </c>
      <c r="F60">
        <v>228</v>
      </c>
      <c r="G60">
        <f t="shared" si="1"/>
        <v>49</v>
      </c>
      <c r="H60">
        <v>12</v>
      </c>
      <c r="I60">
        <v>37</v>
      </c>
      <c r="J60">
        <f t="shared" si="2"/>
        <v>289</v>
      </c>
      <c r="L60">
        <v>12</v>
      </c>
      <c r="M60">
        <v>49</v>
      </c>
      <c r="N60">
        <v>228</v>
      </c>
      <c r="AC60" s="109">
        <v>46</v>
      </c>
      <c r="AG60">
        <v>43</v>
      </c>
      <c r="AH60">
        <v>52</v>
      </c>
      <c r="AI60">
        <v>52</v>
      </c>
      <c r="BL60">
        <v>46</v>
      </c>
      <c r="CC60">
        <v>46</v>
      </c>
      <c r="CD60">
        <v>289</v>
      </c>
      <c r="CQ60" t="str">
        <f>CK1</f>
        <v>proportion any loss of alleles for S1</v>
      </c>
      <c r="CR60" s="165">
        <f>AVERAGE(CK2:CK48)</f>
        <v>0.15611108340062771</v>
      </c>
      <c r="CS60">
        <f>COUNT(CK2:CK48)</f>
        <v>15</v>
      </c>
      <c r="CT60">
        <f>_xlfn.STDEV.S(CK2:CK48)</f>
        <v>6.7809584587205263E-2</v>
      </c>
    </row>
    <row r="61" spans="1:103" x14ac:dyDescent="0.2">
      <c r="A61" t="s">
        <v>146</v>
      </c>
      <c r="B61" t="s">
        <v>564</v>
      </c>
      <c r="C61">
        <v>4</v>
      </c>
      <c r="D61">
        <v>6</v>
      </c>
      <c r="E61">
        <f t="shared" si="0"/>
        <v>10</v>
      </c>
      <c r="F61">
        <v>248</v>
      </c>
      <c r="G61">
        <f t="shared" si="1"/>
        <v>38</v>
      </c>
      <c r="H61">
        <v>5</v>
      </c>
      <c r="I61">
        <v>33</v>
      </c>
      <c r="J61">
        <f t="shared" si="2"/>
        <v>296</v>
      </c>
      <c r="L61">
        <v>10</v>
      </c>
      <c r="M61">
        <v>38</v>
      </c>
      <c r="N61">
        <v>248</v>
      </c>
      <c r="AC61" s="109">
        <v>45</v>
      </c>
      <c r="AG61">
        <v>42</v>
      </c>
      <c r="AH61">
        <v>44</v>
      </c>
      <c r="AI61">
        <v>73</v>
      </c>
      <c r="BL61">
        <v>45</v>
      </c>
      <c r="CC61">
        <v>45</v>
      </c>
      <c r="CD61">
        <v>296</v>
      </c>
      <c r="CQ61" t="str">
        <f>CL1</f>
        <v>proportion any loss of alleles for S2</v>
      </c>
      <c r="CR61" s="165">
        <f>AVERAGE(CL2:CL48)</f>
        <v>0.16938257605349377</v>
      </c>
      <c r="CS61">
        <f>COUNT(CL2:CL48)</f>
        <v>47</v>
      </c>
      <c r="CT61">
        <f>_xlfn.STDEV.S(CL2:CL48)</f>
        <v>3.9058425272183409E-2</v>
      </c>
    </row>
    <row r="62" spans="1:103" x14ac:dyDescent="0.2">
      <c r="A62" t="s">
        <v>147</v>
      </c>
      <c r="B62" t="s">
        <v>564</v>
      </c>
      <c r="C62">
        <v>6</v>
      </c>
      <c r="D62">
        <v>5</v>
      </c>
      <c r="E62">
        <f t="shared" si="0"/>
        <v>11</v>
      </c>
      <c r="F62">
        <v>246</v>
      </c>
      <c r="G62">
        <f t="shared" si="1"/>
        <v>36</v>
      </c>
      <c r="H62">
        <v>3</v>
      </c>
      <c r="I62">
        <v>33</v>
      </c>
      <c r="J62">
        <f t="shared" si="2"/>
        <v>293</v>
      </c>
      <c r="L62">
        <v>11</v>
      </c>
      <c r="M62">
        <v>36</v>
      </c>
      <c r="N62">
        <v>246</v>
      </c>
      <c r="AC62" s="109">
        <v>54</v>
      </c>
      <c r="AG62">
        <v>45</v>
      </c>
      <c r="AH62">
        <v>44</v>
      </c>
      <c r="AI62">
        <v>91</v>
      </c>
      <c r="BL62">
        <v>54</v>
      </c>
      <c r="CC62">
        <v>54</v>
      </c>
      <c r="CD62">
        <v>293</v>
      </c>
      <c r="CQ62" t="str">
        <f>CM1</f>
        <v>proportion any loss of alleles for S3 reduced</v>
      </c>
      <c r="CR62" s="165">
        <f>AVERAGE(CM2:CM48)</f>
        <v>0.1799767161047407</v>
      </c>
      <c r="CS62">
        <f>COUNT(CM2:CM48)</f>
        <v>47</v>
      </c>
      <c r="CT62">
        <f>_xlfn.STDEV.S(CM2:CM48)</f>
        <v>5.6679842066640521E-2</v>
      </c>
    </row>
    <row r="63" spans="1:103" x14ac:dyDescent="0.2">
      <c r="A63" t="s">
        <v>148</v>
      </c>
      <c r="B63" t="s">
        <v>564</v>
      </c>
      <c r="C63">
        <v>4</v>
      </c>
      <c r="D63">
        <v>6</v>
      </c>
      <c r="E63">
        <f t="shared" si="0"/>
        <v>10</v>
      </c>
      <c r="F63">
        <v>243</v>
      </c>
      <c r="G63">
        <f t="shared" si="1"/>
        <v>42</v>
      </c>
      <c r="H63">
        <v>9</v>
      </c>
      <c r="I63">
        <v>33</v>
      </c>
      <c r="J63">
        <f t="shared" si="2"/>
        <v>295</v>
      </c>
      <c r="L63">
        <v>10</v>
      </c>
      <c r="M63">
        <v>42</v>
      </c>
      <c r="N63">
        <v>243</v>
      </c>
      <c r="AC63" s="109">
        <v>57</v>
      </c>
      <c r="AG63">
        <v>38</v>
      </c>
      <c r="AH63">
        <v>48</v>
      </c>
      <c r="AI63">
        <v>56</v>
      </c>
      <c r="BL63">
        <v>57</v>
      </c>
      <c r="CC63">
        <v>57</v>
      </c>
      <c r="CD63">
        <v>295</v>
      </c>
      <c r="CQ63" t="str">
        <f>CN1</f>
        <v>proportion for any loss of alleles for 40 gens reduced</v>
      </c>
      <c r="CR63" s="165">
        <f>AVERAGE(CN2:CN48)</f>
        <v>0.22383251085849099</v>
      </c>
      <c r="CS63">
        <f>COUNT(CN2:CN48)</f>
        <v>47</v>
      </c>
      <c r="CT63">
        <f>_xlfn.STDEV.S(CN2:CN48)</f>
        <v>6.9117607055405816E-2</v>
      </c>
    </row>
    <row r="64" spans="1:103" x14ac:dyDescent="0.2">
      <c r="A64" t="s">
        <v>149</v>
      </c>
      <c r="B64" t="s">
        <v>565</v>
      </c>
      <c r="C64">
        <v>7</v>
      </c>
      <c r="D64">
        <v>8</v>
      </c>
      <c r="E64">
        <f t="shared" si="0"/>
        <v>15</v>
      </c>
      <c r="F64">
        <v>242</v>
      </c>
      <c r="G64">
        <f t="shared" si="1"/>
        <v>27</v>
      </c>
      <c r="H64">
        <v>9</v>
      </c>
      <c r="I64">
        <v>18</v>
      </c>
      <c r="J64">
        <f t="shared" si="2"/>
        <v>284</v>
      </c>
      <c r="L64">
        <v>15</v>
      </c>
      <c r="M64">
        <v>27</v>
      </c>
      <c r="N64">
        <v>242</v>
      </c>
      <c r="AC64" s="109">
        <v>67</v>
      </c>
      <c r="AG64">
        <v>45</v>
      </c>
      <c r="AH64">
        <v>46</v>
      </c>
      <c r="AI64">
        <v>56</v>
      </c>
      <c r="BL64">
        <v>67</v>
      </c>
      <c r="CC64">
        <v>67</v>
      </c>
      <c r="CD64">
        <v>284</v>
      </c>
      <c r="CQ64" s="72"/>
      <c r="CR64" s="72"/>
      <c r="CS64" s="72"/>
      <c r="CT64" s="72"/>
    </row>
    <row r="65" spans="1:104" ht="17" thickBot="1" x14ac:dyDescent="0.25">
      <c r="A65" t="s">
        <v>150</v>
      </c>
      <c r="B65" t="s">
        <v>565</v>
      </c>
      <c r="C65">
        <v>5</v>
      </c>
      <c r="D65">
        <v>5</v>
      </c>
      <c r="E65">
        <f t="shared" si="0"/>
        <v>10</v>
      </c>
      <c r="F65">
        <v>258</v>
      </c>
      <c r="G65">
        <f t="shared" si="1"/>
        <v>25</v>
      </c>
      <c r="H65">
        <v>8</v>
      </c>
      <c r="I65">
        <v>17</v>
      </c>
      <c r="J65">
        <f t="shared" si="2"/>
        <v>293</v>
      </c>
      <c r="L65">
        <v>10</v>
      </c>
      <c r="M65">
        <v>25</v>
      </c>
      <c r="N65">
        <v>258</v>
      </c>
      <c r="AC65" s="109">
        <v>56</v>
      </c>
      <c r="AG65">
        <v>67</v>
      </c>
      <c r="AH65">
        <v>44</v>
      </c>
      <c r="AI65">
        <v>74</v>
      </c>
      <c r="BL65">
        <v>56</v>
      </c>
      <c r="CC65">
        <v>56</v>
      </c>
      <c r="CD65">
        <v>293</v>
      </c>
      <c r="CQ65" t="s">
        <v>730</v>
      </c>
      <c r="CV65" s="74" t="s">
        <v>731</v>
      </c>
      <c r="CW65">
        <v>0.05</v>
      </c>
    </row>
    <row r="66" spans="1:104" ht="17" thickTop="1" x14ac:dyDescent="0.2">
      <c r="A66" t="s">
        <v>151</v>
      </c>
      <c r="B66" t="s">
        <v>565</v>
      </c>
      <c r="C66">
        <v>5</v>
      </c>
      <c r="D66">
        <v>5</v>
      </c>
      <c r="E66">
        <f t="shared" ref="E66:E111" si="10">C66+D66</f>
        <v>10</v>
      </c>
      <c r="F66">
        <v>263</v>
      </c>
      <c r="G66">
        <f t="shared" ref="G66:G111" si="11">H66+I66</f>
        <v>23</v>
      </c>
      <c r="H66">
        <v>6</v>
      </c>
      <c r="I66">
        <v>17</v>
      </c>
      <c r="J66">
        <f t="shared" si="2"/>
        <v>296</v>
      </c>
      <c r="L66">
        <v>10</v>
      </c>
      <c r="M66">
        <v>23</v>
      </c>
      <c r="N66">
        <v>263</v>
      </c>
      <c r="AC66" s="109">
        <v>53</v>
      </c>
      <c r="AG66">
        <v>44</v>
      </c>
      <c r="AH66">
        <v>58</v>
      </c>
      <c r="AI66">
        <v>54</v>
      </c>
      <c r="AR66" s="67"/>
      <c r="AS66" s="67"/>
      <c r="AT66" s="67"/>
      <c r="BL66">
        <v>53</v>
      </c>
      <c r="CC66">
        <v>53</v>
      </c>
      <c r="CD66">
        <v>296</v>
      </c>
      <c r="CQ66" s="71" t="str">
        <f t="array" ref="CQ66:CZ72">[1]!REGWQ(CK1:CN48,TRUE,CW65)</f>
        <v>group 1</v>
      </c>
      <c r="CR66" s="71" t="str">
        <v>group 2</v>
      </c>
      <c r="CS66" s="71" t="str">
        <v>index 1</v>
      </c>
      <c r="CT66" s="71" t="str">
        <v>index 2</v>
      </c>
      <c r="CU66" s="71" t="str">
        <v>mean</v>
      </c>
      <c r="CV66" s="71" t="str">
        <v>q-stat</v>
      </c>
      <c r="CW66" s="71" t="str">
        <v>alpha</v>
      </c>
      <c r="CX66" s="71" t="str">
        <v>q-crit</v>
      </c>
      <c r="CY66" s="71" t="str">
        <v>p-value</v>
      </c>
      <c r="CZ66" s="71" t="str">
        <v>sig</v>
      </c>
    </row>
    <row r="67" spans="1:104" x14ac:dyDescent="0.2">
      <c r="A67" t="s">
        <v>152</v>
      </c>
      <c r="B67" t="s">
        <v>565</v>
      </c>
      <c r="C67">
        <v>4</v>
      </c>
      <c r="D67">
        <v>4</v>
      </c>
      <c r="E67">
        <f t="shared" si="10"/>
        <v>8</v>
      </c>
      <c r="F67">
        <v>264</v>
      </c>
      <c r="G67">
        <f t="shared" si="11"/>
        <v>23</v>
      </c>
      <c r="H67">
        <v>6</v>
      </c>
      <c r="I67">
        <v>17</v>
      </c>
      <c r="J67">
        <f t="shared" ref="J67:J111" si="12">SUM(E67:G67)</f>
        <v>295</v>
      </c>
      <c r="L67">
        <v>8</v>
      </c>
      <c r="M67">
        <v>23</v>
      </c>
      <c r="N67">
        <v>264</v>
      </c>
      <c r="AC67" s="109">
        <v>49</v>
      </c>
      <c r="AG67">
        <v>46</v>
      </c>
      <c r="AH67">
        <v>46</v>
      </c>
      <c r="AI67">
        <v>46</v>
      </c>
      <c r="BL67">
        <v>49</v>
      </c>
      <c r="CC67">
        <v>49</v>
      </c>
      <c r="CD67">
        <v>295</v>
      </c>
      <c r="CQ67" t="str">
        <v>proportion for any loss of alleles for 40 gens reduced</v>
      </c>
      <c r="CR67" t="str">
        <v>proportion any loss of alleles for S3 reduced</v>
      </c>
      <c r="CS67">
        <v>1</v>
      </c>
      <c r="CT67">
        <v>2</v>
      </c>
      <c r="CU67">
        <v>4.3855794753750288E-2</v>
      </c>
      <c r="CV67">
        <v>5.7556870611004847</v>
      </c>
      <c r="CW67">
        <v>2.5320565519103666E-2</v>
      </c>
      <c r="CX67">
        <v>3.1886272513437359</v>
      </c>
      <c r="CY67" s="28">
        <v>6.9750494847586886E-5</v>
      </c>
      <c r="CZ67" s="160" t="str">
        <v>yes</v>
      </c>
    </row>
    <row r="68" spans="1:104" x14ac:dyDescent="0.2">
      <c r="A68" t="s">
        <v>153</v>
      </c>
      <c r="B68" t="s">
        <v>565</v>
      </c>
      <c r="C68">
        <v>6</v>
      </c>
      <c r="D68">
        <v>4</v>
      </c>
      <c r="E68">
        <f t="shared" si="10"/>
        <v>10</v>
      </c>
      <c r="F68">
        <v>260</v>
      </c>
      <c r="G68">
        <f t="shared" si="11"/>
        <v>23</v>
      </c>
      <c r="H68">
        <v>5</v>
      </c>
      <c r="I68">
        <v>18</v>
      </c>
      <c r="J68">
        <f t="shared" si="12"/>
        <v>293</v>
      </c>
      <c r="L68">
        <v>10</v>
      </c>
      <c r="M68">
        <v>23</v>
      </c>
      <c r="N68">
        <v>260</v>
      </c>
      <c r="AC68" s="109">
        <v>52</v>
      </c>
      <c r="AG68">
        <v>58</v>
      </c>
      <c r="AH68">
        <v>81</v>
      </c>
      <c r="AI68">
        <v>45</v>
      </c>
      <c r="BL68">
        <v>52</v>
      </c>
      <c r="CC68">
        <v>52</v>
      </c>
      <c r="CD68">
        <v>293</v>
      </c>
      <c r="CQ68" t="str">
        <v>proportion for any loss of alleles for 40 gens reduced</v>
      </c>
      <c r="CR68" t="str">
        <v>proportion any loss of alleles for S2</v>
      </c>
      <c r="CS68">
        <v>1</v>
      </c>
      <c r="CT68">
        <v>3</v>
      </c>
      <c r="CU68">
        <v>5.4449934804997213E-2</v>
      </c>
      <c r="CV68">
        <v>7.1460746976450027</v>
      </c>
      <c r="CW68">
        <v>0.05</v>
      </c>
      <c r="CX68">
        <v>3.3413913043478258</v>
      </c>
      <c r="CY68" s="28">
        <v>3.114626705769119E-6</v>
      </c>
      <c r="CZ68" s="160" t="str">
        <v>yes</v>
      </c>
    </row>
    <row r="69" spans="1:104" x14ac:dyDescent="0.2">
      <c r="A69" t="s">
        <v>154</v>
      </c>
      <c r="B69" t="s">
        <v>565</v>
      </c>
      <c r="C69">
        <v>8</v>
      </c>
      <c r="D69">
        <v>4</v>
      </c>
      <c r="E69">
        <f t="shared" si="10"/>
        <v>12</v>
      </c>
      <c r="F69">
        <v>250</v>
      </c>
      <c r="G69">
        <f t="shared" si="11"/>
        <v>30</v>
      </c>
      <c r="H69">
        <v>8</v>
      </c>
      <c r="I69">
        <v>22</v>
      </c>
      <c r="J69">
        <f t="shared" si="12"/>
        <v>292</v>
      </c>
      <c r="L69">
        <v>12</v>
      </c>
      <c r="M69">
        <v>30</v>
      </c>
      <c r="N69">
        <v>250</v>
      </c>
      <c r="AC69" s="109">
        <v>47</v>
      </c>
      <c r="AG69">
        <v>55</v>
      </c>
      <c r="AH69">
        <v>48</v>
      </c>
      <c r="AI69">
        <v>57</v>
      </c>
      <c r="BL69">
        <v>47</v>
      </c>
      <c r="CC69">
        <v>47</v>
      </c>
      <c r="CD69">
        <v>292</v>
      </c>
      <c r="CQ69" t="str">
        <v>proportion for any loss of alleles for 40 gens reduced</v>
      </c>
      <c r="CR69" t="str">
        <v>proportion any loss of alleles for S1</v>
      </c>
      <c r="CS69">
        <v>1</v>
      </c>
      <c r="CT69">
        <v>4</v>
      </c>
      <c r="CU69">
        <v>6.7721427457863276E-2</v>
      </c>
      <c r="CV69">
        <v>8.8878412982162818</v>
      </c>
      <c r="CW69">
        <v>0.05</v>
      </c>
      <c r="CX69">
        <v>3.6669130434782606</v>
      </c>
      <c r="CY69" s="28">
        <v>1.3888535543848946E-8</v>
      </c>
      <c r="CZ69" s="160" t="str">
        <v>yes</v>
      </c>
    </row>
    <row r="70" spans="1:104" x14ac:dyDescent="0.2">
      <c r="A70" t="s">
        <v>155</v>
      </c>
      <c r="B70" t="s">
        <v>565</v>
      </c>
      <c r="C70">
        <v>8</v>
      </c>
      <c r="D70">
        <v>3</v>
      </c>
      <c r="E70">
        <f t="shared" si="10"/>
        <v>11</v>
      </c>
      <c r="F70">
        <v>250</v>
      </c>
      <c r="G70">
        <f t="shared" si="11"/>
        <v>34</v>
      </c>
      <c r="H70">
        <v>4</v>
      </c>
      <c r="I70">
        <v>30</v>
      </c>
      <c r="J70">
        <f t="shared" si="12"/>
        <v>295</v>
      </c>
      <c r="L70">
        <v>11</v>
      </c>
      <c r="M70">
        <v>34</v>
      </c>
      <c r="N70">
        <v>250</v>
      </c>
      <c r="AC70" s="109">
        <v>51</v>
      </c>
      <c r="AG70">
        <v>53</v>
      </c>
      <c r="AH70">
        <v>46</v>
      </c>
      <c r="AI70">
        <v>67</v>
      </c>
      <c r="BL70">
        <v>51</v>
      </c>
      <c r="CC70">
        <v>51</v>
      </c>
      <c r="CD70">
        <v>295</v>
      </c>
      <c r="CQ70" t="str">
        <v>proportion any loss of alleles for S3 reduced</v>
      </c>
      <c r="CR70" t="str">
        <v>proportion any loss of alleles for S2</v>
      </c>
      <c r="CS70">
        <v>2</v>
      </c>
      <c r="CT70">
        <v>3</v>
      </c>
      <c r="CU70">
        <v>1.0594140051246925E-2</v>
      </c>
      <c r="CV70">
        <v>1.3903876365445182</v>
      </c>
      <c r="CW70">
        <v>2.5320565519103666E-2</v>
      </c>
      <c r="CX70">
        <v>3.1886272513437359</v>
      </c>
      <c r="CY70">
        <v>0.32682335832487541</v>
      </c>
      <c r="CZ70" s="74" t="str">
        <v>no</v>
      </c>
    </row>
    <row r="71" spans="1:104" x14ac:dyDescent="0.2">
      <c r="A71" t="s">
        <v>156</v>
      </c>
      <c r="B71" t="s">
        <v>565</v>
      </c>
      <c r="C71">
        <v>5</v>
      </c>
      <c r="D71">
        <v>8</v>
      </c>
      <c r="E71">
        <f t="shared" si="10"/>
        <v>13</v>
      </c>
      <c r="F71">
        <v>244</v>
      </c>
      <c r="G71">
        <f t="shared" si="11"/>
        <v>39</v>
      </c>
      <c r="H71">
        <v>8</v>
      </c>
      <c r="I71">
        <v>31</v>
      </c>
      <c r="J71">
        <f t="shared" si="12"/>
        <v>296</v>
      </c>
      <c r="L71">
        <v>13</v>
      </c>
      <c r="M71">
        <v>39</v>
      </c>
      <c r="N71">
        <v>244</v>
      </c>
      <c r="AC71" s="109">
        <v>50</v>
      </c>
      <c r="AG71">
        <v>55</v>
      </c>
      <c r="AH71">
        <v>47</v>
      </c>
      <c r="AI71">
        <v>56</v>
      </c>
      <c r="BL71">
        <v>50</v>
      </c>
      <c r="CC71">
        <v>50</v>
      </c>
      <c r="CD71">
        <v>296</v>
      </c>
      <c r="CQ71" t="str">
        <v>proportion any loss of alleles for S3 reduced</v>
      </c>
      <c r="CR71" t="str">
        <v>proportion any loss of alleles for S1</v>
      </c>
      <c r="CS71">
        <v>2</v>
      </c>
      <c r="CT71">
        <v>4</v>
      </c>
      <c r="CU71">
        <v>2.3865632704112988E-2</v>
      </c>
      <c r="CV71">
        <v>3.1321542371157967</v>
      </c>
      <c r="CW71">
        <v>0.05</v>
      </c>
      <c r="CX71">
        <v>3.3413913043478258</v>
      </c>
      <c r="CY71">
        <v>7.13399961298401E-2</v>
      </c>
      <c r="CZ71" s="74" t="str">
        <v>no</v>
      </c>
    </row>
    <row r="72" spans="1:104" x14ac:dyDescent="0.2">
      <c r="A72" t="s">
        <v>157</v>
      </c>
      <c r="B72" t="s">
        <v>565</v>
      </c>
      <c r="C72">
        <v>5</v>
      </c>
      <c r="D72">
        <v>3</v>
      </c>
      <c r="E72">
        <f t="shared" si="10"/>
        <v>8</v>
      </c>
      <c r="F72">
        <v>244</v>
      </c>
      <c r="G72">
        <f t="shared" si="11"/>
        <v>39</v>
      </c>
      <c r="H72">
        <v>8</v>
      </c>
      <c r="I72">
        <v>31</v>
      </c>
      <c r="J72">
        <f t="shared" si="12"/>
        <v>291</v>
      </c>
      <c r="L72">
        <v>8</v>
      </c>
      <c r="M72">
        <v>39</v>
      </c>
      <c r="N72">
        <v>244</v>
      </c>
      <c r="AC72" s="109">
        <v>102</v>
      </c>
      <c r="AG72">
        <v>47</v>
      </c>
      <c r="AH72">
        <v>56</v>
      </c>
      <c r="AI72">
        <v>49</v>
      </c>
      <c r="BL72">
        <v>102</v>
      </c>
      <c r="CC72">
        <v>102</v>
      </c>
      <c r="CD72">
        <v>291</v>
      </c>
      <c r="CQ72" s="73" t="str">
        <v>proportion any loss of alleles for S2</v>
      </c>
      <c r="CR72" s="73" t="str">
        <v>proportion any loss of alleles for S1</v>
      </c>
      <c r="CS72" s="73">
        <v>3</v>
      </c>
      <c r="CT72" s="73">
        <v>4</v>
      </c>
      <c r="CU72" s="73">
        <v>1.3271492652866063E-2</v>
      </c>
      <c r="CV72" s="73">
        <v>1.7417666005712782</v>
      </c>
      <c r="CW72" s="73" t="str">
        <v/>
      </c>
      <c r="CX72" s="73" t="str">
        <v/>
      </c>
      <c r="CY72" s="73" t="str">
        <v/>
      </c>
      <c r="CZ72" s="75" t="str">
        <v>no</v>
      </c>
    </row>
    <row r="73" spans="1:104" x14ac:dyDescent="0.2">
      <c r="A73" t="s">
        <v>158</v>
      </c>
      <c r="B73" t="s">
        <v>565</v>
      </c>
      <c r="C73">
        <v>11</v>
      </c>
      <c r="D73">
        <v>35</v>
      </c>
      <c r="E73">
        <f t="shared" si="10"/>
        <v>46</v>
      </c>
      <c r="F73">
        <v>206</v>
      </c>
      <c r="G73">
        <f t="shared" si="11"/>
        <v>43</v>
      </c>
      <c r="H73">
        <v>11</v>
      </c>
      <c r="I73">
        <v>32</v>
      </c>
      <c r="J73">
        <f t="shared" si="12"/>
        <v>295</v>
      </c>
      <c r="L73">
        <v>46</v>
      </c>
      <c r="M73">
        <v>43</v>
      </c>
      <c r="N73">
        <v>206</v>
      </c>
      <c r="AC73" s="109">
        <v>50</v>
      </c>
      <c r="AG73">
        <v>47</v>
      </c>
      <c r="AH73">
        <v>69</v>
      </c>
      <c r="AI73">
        <v>52</v>
      </c>
      <c r="BL73">
        <v>50</v>
      </c>
      <c r="CC73">
        <v>50</v>
      </c>
      <c r="CD73">
        <v>295</v>
      </c>
    </row>
    <row r="74" spans="1:104" x14ac:dyDescent="0.2">
      <c r="A74" t="s">
        <v>159</v>
      </c>
      <c r="B74" t="s">
        <v>565</v>
      </c>
      <c r="C74">
        <v>4</v>
      </c>
      <c r="D74">
        <v>3</v>
      </c>
      <c r="E74">
        <f t="shared" si="10"/>
        <v>7</v>
      </c>
      <c r="F74">
        <v>205</v>
      </c>
      <c r="G74">
        <f t="shared" si="11"/>
        <v>82</v>
      </c>
      <c r="H74">
        <v>40</v>
      </c>
      <c r="I74">
        <v>42</v>
      </c>
      <c r="J74">
        <f t="shared" si="12"/>
        <v>294</v>
      </c>
      <c r="L74">
        <v>7</v>
      </c>
      <c r="M74">
        <v>82</v>
      </c>
      <c r="N74">
        <v>205</v>
      </c>
      <c r="AC74" s="109">
        <v>62</v>
      </c>
      <c r="AG74">
        <v>46</v>
      </c>
      <c r="AH74">
        <v>61</v>
      </c>
      <c r="AI74">
        <v>51</v>
      </c>
      <c r="BL74">
        <v>62</v>
      </c>
      <c r="CC74">
        <v>62</v>
      </c>
      <c r="CD74">
        <v>294</v>
      </c>
      <c r="CQ74" t="s">
        <v>890</v>
      </c>
    </row>
    <row r="75" spans="1:104" ht="17" thickBot="1" x14ac:dyDescent="0.25">
      <c r="A75" t="s">
        <v>160</v>
      </c>
      <c r="B75" t="s">
        <v>565</v>
      </c>
      <c r="C75">
        <v>5</v>
      </c>
      <c r="D75">
        <v>2</v>
      </c>
      <c r="E75">
        <f t="shared" si="10"/>
        <v>7</v>
      </c>
      <c r="F75">
        <v>252</v>
      </c>
      <c r="G75">
        <f t="shared" si="11"/>
        <v>36</v>
      </c>
      <c r="H75">
        <v>5</v>
      </c>
      <c r="I75">
        <v>31</v>
      </c>
      <c r="J75">
        <f t="shared" si="12"/>
        <v>295</v>
      </c>
      <c r="L75">
        <v>7</v>
      </c>
      <c r="M75">
        <v>36</v>
      </c>
      <c r="N75">
        <v>252</v>
      </c>
      <c r="AC75" s="109">
        <v>69</v>
      </c>
      <c r="AG75">
        <v>97</v>
      </c>
      <c r="AH75">
        <v>68</v>
      </c>
      <c r="AI75">
        <v>50</v>
      </c>
      <c r="BL75">
        <v>69</v>
      </c>
      <c r="CC75">
        <v>69</v>
      </c>
      <c r="CD75">
        <v>295</v>
      </c>
    </row>
    <row r="76" spans="1:104" ht="17" thickTop="1" x14ac:dyDescent="0.2">
      <c r="A76" t="s">
        <v>161</v>
      </c>
      <c r="B76" t="s">
        <v>565</v>
      </c>
      <c r="C76">
        <v>9</v>
      </c>
      <c r="D76">
        <v>22</v>
      </c>
      <c r="E76">
        <f t="shared" si="10"/>
        <v>31</v>
      </c>
      <c r="F76">
        <v>221</v>
      </c>
      <c r="G76">
        <f t="shared" si="11"/>
        <v>43</v>
      </c>
      <c r="H76">
        <v>23</v>
      </c>
      <c r="I76">
        <v>20</v>
      </c>
      <c r="J76">
        <f t="shared" si="12"/>
        <v>295</v>
      </c>
      <c r="L76">
        <v>31</v>
      </c>
      <c r="M76">
        <v>43</v>
      </c>
      <c r="N76">
        <v>221</v>
      </c>
      <c r="AC76" s="109">
        <v>63</v>
      </c>
      <c r="AG76">
        <v>61</v>
      </c>
      <c r="AH76">
        <v>58</v>
      </c>
      <c r="AI76">
        <v>102</v>
      </c>
      <c r="BL76">
        <v>63</v>
      </c>
      <c r="CC76">
        <v>63</v>
      </c>
      <c r="CD76">
        <v>295</v>
      </c>
      <c r="CQ76" s="71" t="s">
        <v>891</v>
      </c>
      <c r="CR76" s="71" t="s">
        <v>892</v>
      </c>
      <c r="CS76" s="71" t="s">
        <v>764</v>
      </c>
      <c r="CT76" s="71" t="s">
        <v>727</v>
      </c>
    </row>
    <row r="77" spans="1:104" x14ac:dyDescent="0.2">
      <c r="A77" t="s">
        <v>162</v>
      </c>
      <c r="B77" t="s">
        <v>565</v>
      </c>
      <c r="C77">
        <v>5</v>
      </c>
      <c r="D77">
        <v>7</v>
      </c>
      <c r="E77">
        <f t="shared" si="10"/>
        <v>12</v>
      </c>
      <c r="F77">
        <v>240</v>
      </c>
      <c r="G77">
        <f t="shared" si="11"/>
        <v>40</v>
      </c>
      <c r="H77">
        <v>22</v>
      </c>
      <c r="I77">
        <v>18</v>
      </c>
      <c r="J77">
        <f t="shared" si="12"/>
        <v>292</v>
      </c>
      <c r="L77">
        <v>12</v>
      </c>
      <c r="M77">
        <v>40</v>
      </c>
      <c r="N77">
        <v>240</v>
      </c>
      <c r="AC77" s="109">
        <v>59</v>
      </c>
      <c r="AG77">
        <v>48</v>
      </c>
      <c r="AH77">
        <v>74</v>
      </c>
      <c r="AI77">
        <v>62</v>
      </c>
      <c r="BL77">
        <v>59</v>
      </c>
      <c r="CC77">
        <v>59</v>
      </c>
      <c r="CD77">
        <v>292</v>
      </c>
      <c r="CQ77" t="str">
        <f>CK1</f>
        <v>proportion any loss of alleles for S1</v>
      </c>
      <c r="CR77" t="str">
        <f>CL1</f>
        <v>proportion any loss of alleles for S2</v>
      </c>
      <c r="CS77">
        <f>_xlfn.T.TEST(CK2:CK48,CL2:CL48,2,3)</f>
        <v>0.48078773888192616</v>
      </c>
      <c r="CT77">
        <f>ABS(AVERAGE(CK2:CK48)-AVERAGE(CL2:CL48))</f>
        <v>1.3271492652866063E-2</v>
      </c>
    </row>
    <row r="78" spans="1:104" x14ac:dyDescent="0.2">
      <c r="A78" t="s">
        <v>163</v>
      </c>
      <c r="B78" t="s">
        <v>565</v>
      </c>
      <c r="C78">
        <v>4</v>
      </c>
      <c r="D78">
        <v>4</v>
      </c>
      <c r="E78">
        <f t="shared" si="10"/>
        <v>8</v>
      </c>
      <c r="F78">
        <v>250</v>
      </c>
      <c r="G78">
        <f t="shared" si="11"/>
        <v>35</v>
      </c>
      <c r="H78">
        <v>6</v>
      </c>
      <c r="I78">
        <v>29</v>
      </c>
      <c r="J78">
        <f t="shared" si="12"/>
        <v>293</v>
      </c>
      <c r="L78">
        <v>8</v>
      </c>
      <c r="M78">
        <v>35</v>
      </c>
      <c r="N78">
        <v>250</v>
      </c>
      <c r="AG78">
        <v>47</v>
      </c>
      <c r="AH78">
        <v>70</v>
      </c>
      <c r="AI78">
        <v>69</v>
      </c>
      <c r="CD78">
        <v>293</v>
      </c>
      <c r="CQ78" t="str">
        <f>CK1</f>
        <v>proportion any loss of alleles for S1</v>
      </c>
      <c r="CR78" t="str">
        <f>CM1</f>
        <v>proportion any loss of alleles for S3 reduced</v>
      </c>
      <c r="CS78">
        <f>_xlfn.T.TEST(CK2:CK48,CM2:CM48,2,3)</f>
        <v>0.231594338865316</v>
      </c>
      <c r="CT78">
        <f>ABS(AVERAGE(CK2:CK48)-AVERAGE(CM2:CM48))</f>
        <v>2.3865632704112988E-2</v>
      </c>
    </row>
    <row r="79" spans="1:104" x14ac:dyDescent="0.2">
      <c r="A79" t="s">
        <v>164</v>
      </c>
      <c r="B79" t="s">
        <v>565</v>
      </c>
      <c r="C79">
        <v>5</v>
      </c>
      <c r="D79">
        <v>9</v>
      </c>
      <c r="E79">
        <f t="shared" si="10"/>
        <v>14</v>
      </c>
      <c r="F79">
        <v>250</v>
      </c>
      <c r="G79">
        <f t="shared" si="11"/>
        <v>32</v>
      </c>
      <c r="H79">
        <v>16</v>
      </c>
      <c r="I79">
        <v>16</v>
      </c>
      <c r="J79">
        <f t="shared" si="12"/>
        <v>296</v>
      </c>
      <c r="L79">
        <v>14</v>
      </c>
      <c r="M79">
        <v>32</v>
      </c>
      <c r="N79">
        <v>250</v>
      </c>
      <c r="AG79">
        <v>52</v>
      </c>
      <c r="AH79">
        <v>56</v>
      </c>
      <c r="AI79">
        <v>63</v>
      </c>
      <c r="CD79">
        <v>296</v>
      </c>
      <c r="CQ79" t="str">
        <f>CK1</f>
        <v>proportion any loss of alleles for S1</v>
      </c>
      <c r="CR79" t="str">
        <f>CN1</f>
        <v>proportion for any loss of alleles for 40 gens reduced</v>
      </c>
      <c r="CS79" s="28">
        <f>_xlfn.T.TEST(CK2:CK48,CN2:CN48,2,3)</f>
        <v>2.650613657720919E-3</v>
      </c>
      <c r="CT79">
        <f>ABS(AVERAGE(CK2:CK48)-AVERAGE(CN2:CN48))</f>
        <v>6.7721427457863276E-2</v>
      </c>
    </row>
    <row r="80" spans="1:104" x14ac:dyDescent="0.2">
      <c r="A80" t="s">
        <v>165</v>
      </c>
      <c r="B80" t="s">
        <v>565</v>
      </c>
      <c r="C80">
        <v>14</v>
      </c>
      <c r="D80">
        <v>18</v>
      </c>
      <c r="E80">
        <f t="shared" si="10"/>
        <v>32</v>
      </c>
      <c r="F80">
        <v>230</v>
      </c>
      <c r="G80">
        <f t="shared" si="11"/>
        <v>32</v>
      </c>
      <c r="H80">
        <v>12</v>
      </c>
      <c r="I80">
        <v>20</v>
      </c>
      <c r="J80">
        <f t="shared" si="12"/>
        <v>294</v>
      </c>
      <c r="L80">
        <v>32</v>
      </c>
      <c r="M80">
        <v>32</v>
      </c>
      <c r="N80">
        <v>230</v>
      </c>
      <c r="CD80">
        <v>294</v>
      </c>
      <c r="CQ80" t="str">
        <f>CL1</f>
        <v>proportion any loss of alleles for S2</v>
      </c>
      <c r="CR80" t="str">
        <f>CM1</f>
        <v>proportion any loss of alleles for S3 reduced</v>
      </c>
      <c r="CS80">
        <f>_xlfn.T.TEST(CL2:CL48,CM2:CM48,2,3)</f>
        <v>0.29447412996613159</v>
      </c>
      <c r="CT80">
        <f>ABS(AVERAGE(CL2:CL48)-AVERAGE(CM2:CM48))</f>
        <v>1.0594140051246925E-2</v>
      </c>
    </row>
    <row r="81" spans="1:98" x14ac:dyDescent="0.2">
      <c r="A81" t="s">
        <v>166</v>
      </c>
      <c r="B81" t="s">
        <v>565</v>
      </c>
      <c r="C81">
        <v>10</v>
      </c>
      <c r="D81">
        <v>20</v>
      </c>
      <c r="E81">
        <f t="shared" si="10"/>
        <v>30</v>
      </c>
      <c r="F81">
        <v>232</v>
      </c>
      <c r="G81">
        <f t="shared" si="11"/>
        <v>32</v>
      </c>
      <c r="H81">
        <v>15</v>
      </c>
      <c r="I81">
        <v>17</v>
      </c>
      <c r="J81">
        <f t="shared" si="12"/>
        <v>294</v>
      </c>
      <c r="L81">
        <v>30</v>
      </c>
      <c r="M81">
        <v>32</v>
      </c>
      <c r="N81">
        <v>232</v>
      </c>
      <c r="CD81">
        <v>294</v>
      </c>
      <c r="CQ81" t="str">
        <f>CL1</f>
        <v>proportion any loss of alleles for S2</v>
      </c>
      <c r="CR81" t="str">
        <f>CN1</f>
        <v>proportion for any loss of alleles for 40 gens reduced</v>
      </c>
      <c r="CS81" s="28">
        <f>_xlfn.T.TEST(CL2:CL48,CN2:CN48,2,3)</f>
        <v>1.1942700196594335E-5</v>
      </c>
      <c r="CT81">
        <f>ABS(AVERAGE(CL2:CL48)-AVERAGE(CN2:CN48))</f>
        <v>5.4449934804997213E-2</v>
      </c>
    </row>
    <row r="82" spans="1:98" x14ac:dyDescent="0.2">
      <c r="A82" t="s">
        <v>167</v>
      </c>
      <c r="B82" t="s">
        <v>565</v>
      </c>
      <c r="C82">
        <v>6</v>
      </c>
      <c r="D82">
        <v>2</v>
      </c>
      <c r="E82">
        <f t="shared" si="10"/>
        <v>8</v>
      </c>
      <c r="F82">
        <v>234</v>
      </c>
      <c r="G82">
        <f t="shared" si="11"/>
        <v>38</v>
      </c>
      <c r="H82">
        <v>7</v>
      </c>
      <c r="I82">
        <v>31</v>
      </c>
      <c r="J82">
        <f t="shared" si="12"/>
        <v>280</v>
      </c>
      <c r="L82">
        <v>8</v>
      </c>
      <c r="M82">
        <v>38</v>
      </c>
      <c r="N82">
        <v>234</v>
      </c>
      <c r="CD82">
        <v>280</v>
      </c>
      <c r="CQ82" s="73" t="str">
        <f>CM1</f>
        <v>proportion any loss of alleles for S3 reduced</v>
      </c>
      <c r="CR82" s="73" t="str">
        <f>CN1</f>
        <v>proportion for any loss of alleles for 40 gens reduced</v>
      </c>
      <c r="CS82" s="77">
        <f>_xlfn.T.TEST(CM2:CM48,CN2:CN48,2,3)</f>
        <v>1.1379935061757601E-3</v>
      </c>
      <c r="CT82" s="73">
        <f>ABS(AVERAGE(CM2:CM48)-AVERAGE(CN2:CN48))</f>
        <v>4.3855794753750288E-2</v>
      </c>
    </row>
    <row r="83" spans="1:98" x14ac:dyDescent="0.2">
      <c r="A83" t="s">
        <v>168</v>
      </c>
      <c r="B83" t="s">
        <v>565</v>
      </c>
      <c r="C83">
        <v>5</v>
      </c>
      <c r="D83">
        <v>1</v>
      </c>
      <c r="E83">
        <f t="shared" si="10"/>
        <v>6</v>
      </c>
      <c r="F83">
        <v>252</v>
      </c>
      <c r="G83">
        <f t="shared" si="11"/>
        <v>38</v>
      </c>
      <c r="H83">
        <v>8</v>
      </c>
      <c r="I83">
        <v>30</v>
      </c>
      <c r="J83">
        <f t="shared" si="12"/>
        <v>296</v>
      </c>
      <c r="L83">
        <v>6</v>
      </c>
      <c r="M83">
        <v>38</v>
      </c>
      <c r="N83">
        <v>252</v>
      </c>
      <c r="CD83">
        <v>296</v>
      </c>
    </row>
    <row r="84" spans="1:98" x14ac:dyDescent="0.2">
      <c r="A84" t="s">
        <v>169</v>
      </c>
      <c r="B84" t="s">
        <v>565</v>
      </c>
      <c r="C84">
        <v>5</v>
      </c>
      <c r="D84">
        <v>6</v>
      </c>
      <c r="E84">
        <f t="shared" si="10"/>
        <v>11</v>
      </c>
      <c r="F84">
        <v>244</v>
      </c>
      <c r="G84">
        <f t="shared" si="11"/>
        <v>35</v>
      </c>
      <c r="H84">
        <v>4</v>
      </c>
      <c r="I84">
        <v>31</v>
      </c>
      <c r="J84">
        <f t="shared" si="12"/>
        <v>290</v>
      </c>
      <c r="L84">
        <v>11</v>
      </c>
      <c r="M84">
        <v>35</v>
      </c>
      <c r="N84">
        <v>244</v>
      </c>
      <c r="CD84">
        <v>290</v>
      </c>
    </row>
    <row r="85" spans="1:98" x14ac:dyDescent="0.2">
      <c r="A85" t="s">
        <v>170</v>
      </c>
      <c r="B85" t="s">
        <v>565</v>
      </c>
      <c r="C85">
        <v>5</v>
      </c>
      <c r="D85">
        <v>1</v>
      </c>
      <c r="E85">
        <f t="shared" si="10"/>
        <v>6</v>
      </c>
      <c r="F85">
        <v>252</v>
      </c>
      <c r="G85">
        <f t="shared" si="11"/>
        <v>37</v>
      </c>
      <c r="H85">
        <v>7</v>
      </c>
      <c r="I85">
        <v>30</v>
      </c>
      <c r="J85">
        <f t="shared" si="12"/>
        <v>295</v>
      </c>
      <c r="L85">
        <v>6</v>
      </c>
      <c r="M85">
        <v>37</v>
      </c>
      <c r="N85">
        <v>252</v>
      </c>
      <c r="CD85">
        <v>295</v>
      </c>
    </row>
    <row r="86" spans="1:98" x14ac:dyDescent="0.2">
      <c r="A86" t="s">
        <v>171</v>
      </c>
      <c r="B86" t="s">
        <v>565</v>
      </c>
      <c r="C86">
        <v>5</v>
      </c>
      <c r="D86">
        <v>1</v>
      </c>
      <c r="E86">
        <f t="shared" si="10"/>
        <v>6</v>
      </c>
      <c r="F86">
        <v>255</v>
      </c>
      <c r="G86">
        <f t="shared" si="11"/>
        <v>36</v>
      </c>
      <c r="H86">
        <v>6</v>
      </c>
      <c r="I86">
        <v>30</v>
      </c>
      <c r="J86">
        <f t="shared" si="12"/>
        <v>297</v>
      </c>
      <c r="L86">
        <v>6</v>
      </c>
      <c r="M86">
        <v>36</v>
      </c>
      <c r="N86">
        <v>255</v>
      </c>
      <c r="CD86">
        <v>297</v>
      </c>
    </row>
    <row r="87" spans="1:98" x14ac:dyDescent="0.2">
      <c r="A87" t="s">
        <v>172</v>
      </c>
      <c r="B87" t="s">
        <v>565</v>
      </c>
      <c r="C87">
        <v>5</v>
      </c>
      <c r="D87">
        <v>2</v>
      </c>
      <c r="E87">
        <f t="shared" si="10"/>
        <v>7</v>
      </c>
      <c r="F87">
        <v>246</v>
      </c>
      <c r="G87">
        <f t="shared" si="11"/>
        <v>40</v>
      </c>
      <c r="H87">
        <v>3</v>
      </c>
      <c r="I87">
        <v>37</v>
      </c>
      <c r="J87">
        <f t="shared" si="12"/>
        <v>293</v>
      </c>
      <c r="L87">
        <v>7</v>
      </c>
      <c r="M87">
        <v>40</v>
      </c>
      <c r="N87">
        <v>246</v>
      </c>
      <c r="CD87">
        <v>293</v>
      </c>
    </row>
    <row r="88" spans="1:98" x14ac:dyDescent="0.2">
      <c r="A88" t="s">
        <v>173</v>
      </c>
      <c r="B88" t="s">
        <v>565</v>
      </c>
      <c r="C88">
        <v>4</v>
      </c>
      <c r="D88">
        <v>7</v>
      </c>
      <c r="E88">
        <f t="shared" si="10"/>
        <v>11</v>
      </c>
      <c r="F88">
        <v>250</v>
      </c>
      <c r="G88">
        <f t="shared" si="11"/>
        <v>34</v>
      </c>
      <c r="H88">
        <v>5</v>
      </c>
      <c r="I88">
        <v>29</v>
      </c>
      <c r="J88">
        <f t="shared" si="12"/>
        <v>295</v>
      </c>
      <c r="L88">
        <v>11</v>
      </c>
      <c r="M88">
        <v>34</v>
      </c>
      <c r="N88">
        <v>250</v>
      </c>
      <c r="CD88">
        <v>295</v>
      </c>
    </row>
    <row r="89" spans="1:98" x14ac:dyDescent="0.2">
      <c r="A89" t="s">
        <v>174</v>
      </c>
      <c r="B89" t="s">
        <v>565</v>
      </c>
      <c r="C89">
        <v>5</v>
      </c>
      <c r="D89">
        <v>11</v>
      </c>
      <c r="E89">
        <f t="shared" si="10"/>
        <v>16</v>
      </c>
      <c r="F89">
        <v>240</v>
      </c>
      <c r="G89">
        <f t="shared" si="11"/>
        <v>36</v>
      </c>
      <c r="H89">
        <v>3</v>
      </c>
      <c r="I89">
        <v>33</v>
      </c>
      <c r="J89">
        <f t="shared" si="12"/>
        <v>292</v>
      </c>
      <c r="L89">
        <v>16</v>
      </c>
      <c r="M89">
        <v>36</v>
      </c>
      <c r="N89">
        <v>240</v>
      </c>
      <c r="CD89">
        <v>292</v>
      </c>
    </row>
    <row r="90" spans="1:98" x14ac:dyDescent="0.2">
      <c r="A90" t="s">
        <v>175</v>
      </c>
      <c r="B90" t="s">
        <v>565</v>
      </c>
      <c r="C90">
        <v>4</v>
      </c>
      <c r="D90">
        <v>5</v>
      </c>
      <c r="E90">
        <f t="shared" si="10"/>
        <v>9</v>
      </c>
      <c r="F90">
        <v>253</v>
      </c>
      <c r="G90">
        <f t="shared" si="11"/>
        <v>33</v>
      </c>
      <c r="H90">
        <v>5</v>
      </c>
      <c r="I90">
        <v>28</v>
      </c>
      <c r="J90">
        <f t="shared" si="12"/>
        <v>295</v>
      </c>
      <c r="L90">
        <v>9</v>
      </c>
      <c r="M90">
        <v>33</v>
      </c>
      <c r="N90">
        <v>253</v>
      </c>
      <c r="CD90">
        <v>295</v>
      </c>
    </row>
    <row r="91" spans="1:98" x14ac:dyDescent="0.2">
      <c r="A91" t="s">
        <v>176</v>
      </c>
      <c r="B91" t="s">
        <v>565</v>
      </c>
      <c r="C91">
        <v>6</v>
      </c>
      <c r="D91">
        <v>3</v>
      </c>
      <c r="E91">
        <f t="shared" si="10"/>
        <v>9</v>
      </c>
      <c r="F91">
        <v>248</v>
      </c>
      <c r="G91">
        <f t="shared" si="11"/>
        <v>38</v>
      </c>
      <c r="H91">
        <v>7</v>
      </c>
      <c r="I91">
        <v>31</v>
      </c>
      <c r="J91">
        <f t="shared" si="12"/>
        <v>295</v>
      </c>
      <c r="L91">
        <v>9</v>
      </c>
      <c r="M91">
        <v>38</v>
      </c>
      <c r="N91">
        <v>248</v>
      </c>
      <c r="CD91">
        <v>295</v>
      </c>
    </row>
    <row r="92" spans="1:98" x14ac:dyDescent="0.2">
      <c r="A92" t="s">
        <v>177</v>
      </c>
      <c r="B92" t="s">
        <v>565</v>
      </c>
      <c r="C92">
        <v>5</v>
      </c>
      <c r="D92">
        <v>5</v>
      </c>
      <c r="E92">
        <f t="shared" si="10"/>
        <v>10</v>
      </c>
      <c r="F92">
        <v>241</v>
      </c>
      <c r="G92">
        <f t="shared" si="11"/>
        <v>42</v>
      </c>
      <c r="H92">
        <v>14</v>
      </c>
      <c r="I92">
        <v>28</v>
      </c>
      <c r="J92">
        <f t="shared" si="12"/>
        <v>293</v>
      </c>
      <c r="L92">
        <v>10</v>
      </c>
      <c r="M92">
        <v>42</v>
      </c>
      <c r="N92">
        <v>241</v>
      </c>
      <c r="CD92">
        <v>293</v>
      </c>
    </row>
    <row r="93" spans="1:98" x14ac:dyDescent="0.2">
      <c r="A93" t="s">
        <v>178</v>
      </c>
      <c r="B93" t="s">
        <v>565</v>
      </c>
      <c r="C93">
        <v>6</v>
      </c>
      <c r="D93">
        <v>1</v>
      </c>
      <c r="E93">
        <f t="shared" si="10"/>
        <v>7</v>
      </c>
      <c r="F93">
        <v>247</v>
      </c>
      <c r="G93">
        <f t="shared" si="11"/>
        <v>37</v>
      </c>
      <c r="H93">
        <v>7</v>
      </c>
      <c r="I93">
        <v>30</v>
      </c>
      <c r="J93">
        <f t="shared" si="12"/>
        <v>291</v>
      </c>
      <c r="L93">
        <v>7</v>
      </c>
      <c r="M93">
        <v>37</v>
      </c>
      <c r="N93">
        <v>247</v>
      </c>
      <c r="CD93">
        <v>291</v>
      </c>
    </row>
    <row r="94" spans="1:98" x14ac:dyDescent="0.2">
      <c r="A94" t="s">
        <v>179</v>
      </c>
      <c r="B94" t="s">
        <v>565</v>
      </c>
      <c r="C94">
        <v>6</v>
      </c>
      <c r="D94">
        <v>2</v>
      </c>
      <c r="E94">
        <f t="shared" si="10"/>
        <v>8</v>
      </c>
      <c r="F94">
        <v>251</v>
      </c>
      <c r="G94">
        <f t="shared" si="11"/>
        <v>36</v>
      </c>
      <c r="H94">
        <v>4</v>
      </c>
      <c r="I94">
        <v>32</v>
      </c>
      <c r="J94">
        <f t="shared" si="12"/>
        <v>295</v>
      </c>
      <c r="L94">
        <v>8</v>
      </c>
      <c r="M94">
        <v>36</v>
      </c>
      <c r="N94">
        <v>251</v>
      </c>
      <c r="CD94">
        <v>295</v>
      </c>
    </row>
    <row r="95" spans="1:98" x14ac:dyDescent="0.2">
      <c r="A95" t="s">
        <v>180</v>
      </c>
      <c r="B95" t="s">
        <v>565</v>
      </c>
      <c r="C95">
        <v>7</v>
      </c>
      <c r="D95">
        <v>8</v>
      </c>
      <c r="E95">
        <f t="shared" si="10"/>
        <v>15</v>
      </c>
      <c r="F95">
        <v>247</v>
      </c>
      <c r="G95">
        <f t="shared" si="11"/>
        <v>33</v>
      </c>
      <c r="H95">
        <v>2</v>
      </c>
      <c r="I95">
        <v>31</v>
      </c>
      <c r="J95">
        <f t="shared" si="12"/>
        <v>295</v>
      </c>
      <c r="L95">
        <v>15</v>
      </c>
      <c r="M95">
        <v>33</v>
      </c>
      <c r="N95">
        <v>247</v>
      </c>
      <c r="CD95">
        <v>295</v>
      </c>
    </row>
    <row r="96" spans="1:98" x14ac:dyDescent="0.2">
      <c r="A96" t="s">
        <v>181</v>
      </c>
      <c r="B96" t="s">
        <v>565</v>
      </c>
      <c r="C96">
        <v>5</v>
      </c>
      <c r="D96">
        <v>4</v>
      </c>
      <c r="E96">
        <f t="shared" si="10"/>
        <v>9</v>
      </c>
      <c r="F96">
        <v>249</v>
      </c>
      <c r="G96">
        <f t="shared" si="11"/>
        <v>37</v>
      </c>
      <c r="H96">
        <v>4</v>
      </c>
      <c r="I96">
        <v>33</v>
      </c>
      <c r="J96">
        <f t="shared" si="12"/>
        <v>295</v>
      </c>
      <c r="L96">
        <v>9</v>
      </c>
      <c r="M96">
        <v>37</v>
      </c>
      <c r="N96">
        <v>249</v>
      </c>
      <c r="CD96">
        <v>295</v>
      </c>
    </row>
    <row r="97" spans="1:82" x14ac:dyDescent="0.2">
      <c r="A97" t="s">
        <v>182</v>
      </c>
      <c r="B97" t="s">
        <v>565</v>
      </c>
      <c r="C97">
        <v>5</v>
      </c>
      <c r="D97">
        <v>1</v>
      </c>
      <c r="E97">
        <f t="shared" si="10"/>
        <v>6</v>
      </c>
      <c r="F97">
        <v>251</v>
      </c>
      <c r="G97">
        <f t="shared" si="11"/>
        <v>38</v>
      </c>
      <c r="H97">
        <v>6</v>
      </c>
      <c r="I97">
        <v>32</v>
      </c>
      <c r="J97">
        <f t="shared" si="12"/>
        <v>295</v>
      </c>
      <c r="L97">
        <v>6</v>
      </c>
      <c r="M97">
        <v>38</v>
      </c>
      <c r="N97">
        <v>251</v>
      </c>
      <c r="CD97">
        <v>295</v>
      </c>
    </row>
    <row r="98" spans="1:82" x14ac:dyDescent="0.2">
      <c r="A98" t="s">
        <v>183</v>
      </c>
      <c r="B98" t="s">
        <v>565</v>
      </c>
      <c r="C98">
        <v>7</v>
      </c>
      <c r="D98">
        <v>11</v>
      </c>
      <c r="E98">
        <f t="shared" si="10"/>
        <v>18</v>
      </c>
      <c r="F98">
        <v>236</v>
      </c>
      <c r="G98">
        <f t="shared" si="11"/>
        <v>40</v>
      </c>
      <c r="H98">
        <v>8</v>
      </c>
      <c r="I98">
        <v>32</v>
      </c>
      <c r="J98">
        <f t="shared" si="12"/>
        <v>294</v>
      </c>
      <c r="L98">
        <v>18</v>
      </c>
      <c r="M98">
        <v>40</v>
      </c>
      <c r="N98">
        <v>236</v>
      </c>
      <c r="CD98">
        <v>294</v>
      </c>
    </row>
    <row r="99" spans="1:82" x14ac:dyDescent="0.2">
      <c r="A99" t="s">
        <v>184</v>
      </c>
      <c r="B99" t="s">
        <v>565</v>
      </c>
      <c r="C99">
        <v>5</v>
      </c>
      <c r="D99">
        <v>6</v>
      </c>
      <c r="E99">
        <f t="shared" si="10"/>
        <v>11</v>
      </c>
      <c r="F99">
        <v>249</v>
      </c>
      <c r="G99">
        <f t="shared" si="11"/>
        <v>35</v>
      </c>
      <c r="H99">
        <v>3</v>
      </c>
      <c r="I99">
        <v>32</v>
      </c>
      <c r="J99">
        <f t="shared" si="12"/>
        <v>295</v>
      </c>
      <c r="L99">
        <v>11</v>
      </c>
      <c r="M99">
        <v>35</v>
      </c>
      <c r="N99">
        <v>249</v>
      </c>
      <c r="CD99">
        <v>295</v>
      </c>
    </row>
    <row r="100" spans="1:82" x14ac:dyDescent="0.2">
      <c r="A100" t="s">
        <v>185</v>
      </c>
      <c r="B100" t="s">
        <v>565</v>
      </c>
      <c r="C100">
        <v>11</v>
      </c>
      <c r="D100">
        <v>34</v>
      </c>
      <c r="E100">
        <f t="shared" si="10"/>
        <v>45</v>
      </c>
      <c r="F100">
        <v>213</v>
      </c>
      <c r="G100">
        <f t="shared" si="11"/>
        <v>36</v>
      </c>
      <c r="H100">
        <v>6</v>
      </c>
      <c r="I100">
        <v>30</v>
      </c>
      <c r="J100">
        <f t="shared" si="12"/>
        <v>294</v>
      </c>
      <c r="L100">
        <v>45</v>
      </c>
      <c r="M100">
        <v>36</v>
      </c>
      <c r="N100">
        <v>213</v>
      </c>
      <c r="CD100">
        <v>294</v>
      </c>
    </row>
    <row r="101" spans="1:82" x14ac:dyDescent="0.2">
      <c r="A101" t="s">
        <v>186</v>
      </c>
      <c r="B101" t="s">
        <v>565</v>
      </c>
      <c r="C101">
        <v>4</v>
      </c>
      <c r="D101">
        <v>6</v>
      </c>
      <c r="E101">
        <f t="shared" si="10"/>
        <v>10</v>
      </c>
      <c r="F101">
        <v>247</v>
      </c>
      <c r="G101">
        <f t="shared" si="11"/>
        <v>38</v>
      </c>
      <c r="H101">
        <v>6</v>
      </c>
      <c r="I101">
        <v>32</v>
      </c>
      <c r="J101">
        <f t="shared" si="12"/>
        <v>295</v>
      </c>
      <c r="L101">
        <v>10</v>
      </c>
      <c r="M101">
        <v>38</v>
      </c>
      <c r="N101">
        <v>247</v>
      </c>
      <c r="CD101">
        <v>295</v>
      </c>
    </row>
    <row r="102" spans="1:82" x14ac:dyDescent="0.2">
      <c r="A102" t="s">
        <v>187</v>
      </c>
      <c r="B102" t="s">
        <v>565</v>
      </c>
      <c r="C102">
        <v>4</v>
      </c>
      <c r="D102">
        <v>4</v>
      </c>
      <c r="E102">
        <f t="shared" si="10"/>
        <v>8</v>
      </c>
      <c r="F102">
        <v>250</v>
      </c>
      <c r="G102">
        <f t="shared" si="11"/>
        <v>38</v>
      </c>
      <c r="H102">
        <v>6</v>
      </c>
      <c r="I102">
        <v>32</v>
      </c>
      <c r="J102">
        <f t="shared" si="12"/>
        <v>296</v>
      </c>
      <c r="L102">
        <v>8</v>
      </c>
      <c r="M102">
        <v>38</v>
      </c>
      <c r="N102">
        <v>250</v>
      </c>
      <c r="CD102">
        <v>296</v>
      </c>
    </row>
    <row r="103" spans="1:82" x14ac:dyDescent="0.2">
      <c r="A103" t="s">
        <v>188</v>
      </c>
      <c r="B103" t="s">
        <v>565</v>
      </c>
      <c r="C103">
        <v>4</v>
      </c>
      <c r="D103">
        <v>5</v>
      </c>
      <c r="E103">
        <f t="shared" si="10"/>
        <v>9</v>
      </c>
      <c r="F103">
        <v>249</v>
      </c>
      <c r="G103">
        <f t="shared" si="11"/>
        <v>38</v>
      </c>
      <c r="H103">
        <v>6</v>
      </c>
      <c r="I103">
        <v>32</v>
      </c>
      <c r="J103">
        <f t="shared" si="12"/>
        <v>296</v>
      </c>
      <c r="L103">
        <v>9</v>
      </c>
      <c r="M103">
        <v>38</v>
      </c>
      <c r="N103">
        <v>249</v>
      </c>
      <c r="CD103">
        <v>296</v>
      </c>
    </row>
    <row r="104" spans="1:82" x14ac:dyDescent="0.2">
      <c r="A104" t="s">
        <v>189</v>
      </c>
      <c r="B104" t="s">
        <v>565</v>
      </c>
      <c r="C104">
        <v>6</v>
      </c>
      <c r="D104">
        <v>12</v>
      </c>
      <c r="E104">
        <f t="shared" si="10"/>
        <v>18</v>
      </c>
      <c r="F104">
        <v>241</v>
      </c>
      <c r="G104">
        <f t="shared" si="11"/>
        <v>38</v>
      </c>
      <c r="H104">
        <v>6</v>
      </c>
      <c r="I104">
        <v>32</v>
      </c>
      <c r="J104">
        <f t="shared" si="12"/>
        <v>297</v>
      </c>
      <c r="L104">
        <v>18</v>
      </c>
      <c r="M104">
        <v>38</v>
      </c>
      <c r="N104">
        <v>241</v>
      </c>
      <c r="CD104">
        <v>297</v>
      </c>
    </row>
    <row r="105" spans="1:82" x14ac:dyDescent="0.2">
      <c r="A105" t="s">
        <v>190</v>
      </c>
      <c r="B105" t="s">
        <v>565</v>
      </c>
      <c r="C105">
        <v>6</v>
      </c>
      <c r="D105">
        <v>10</v>
      </c>
      <c r="E105">
        <f t="shared" si="10"/>
        <v>16</v>
      </c>
      <c r="F105">
        <v>226</v>
      </c>
      <c r="G105">
        <f t="shared" si="11"/>
        <v>53</v>
      </c>
      <c r="H105">
        <v>17</v>
      </c>
      <c r="I105">
        <v>36</v>
      </c>
      <c r="J105">
        <f t="shared" si="12"/>
        <v>295</v>
      </c>
      <c r="L105">
        <v>16</v>
      </c>
      <c r="M105">
        <v>53</v>
      </c>
      <c r="N105">
        <v>226</v>
      </c>
      <c r="CD105">
        <v>295</v>
      </c>
    </row>
    <row r="106" spans="1:82" x14ac:dyDescent="0.2">
      <c r="A106" t="s">
        <v>191</v>
      </c>
      <c r="B106" t="s">
        <v>565</v>
      </c>
      <c r="C106">
        <v>4</v>
      </c>
      <c r="D106">
        <v>6</v>
      </c>
      <c r="E106">
        <f t="shared" si="10"/>
        <v>10</v>
      </c>
      <c r="F106">
        <v>233</v>
      </c>
      <c r="G106">
        <f t="shared" si="11"/>
        <v>51</v>
      </c>
      <c r="H106">
        <v>13</v>
      </c>
      <c r="I106">
        <v>38</v>
      </c>
      <c r="J106">
        <f t="shared" si="12"/>
        <v>294</v>
      </c>
      <c r="L106">
        <v>10</v>
      </c>
      <c r="M106">
        <v>51</v>
      </c>
      <c r="N106">
        <v>233</v>
      </c>
      <c r="CD106">
        <v>294</v>
      </c>
    </row>
    <row r="107" spans="1:82" x14ac:dyDescent="0.2">
      <c r="A107" t="s">
        <v>192</v>
      </c>
      <c r="B107" t="s">
        <v>565</v>
      </c>
      <c r="C107">
        <v>4</v>
      </c>
      <c r="D107">
        <v>11</v>
      </c>
      <c r="E107">
        <f t="shared" si="10"/>
        <v>15</v>
      </c>
      <c r="F107">
        <v>227</v>
      </c>
      <c r="G107">
        <f t="shared" si="11"/>
        <v>53</v>
      </c>
      <c r="H107">
        <v>16</v>
      </c>
      <c r="I107">
        <v>37</v>
      </c>
      <c r="J107">
        <f t="shared" si="12"/>
        <v>295</v>
      </c>
      <c r="L107">
        <v>15</v>
      </c>
      <c r="M107">
        <v>53</v>
      </c>
      <c r="N107">
        <v>227</v>
      </c>
      <c r="CD107">
        <v>295</v>
      </c>
    </row>
    <row r="108" spans="1:82" x14ac:dyDescent="0.2">
      <c r="A108" t="s">
        <v>193</v>
      </c>
      <c r="B108" t="s">
        <v>565</v>
      </c>
      <c r="C108">
        <v>5</v>
      </c>
      <c r="D108">
        <v>5</v>
      </c>
      <c r="E108">
        <f t="shared" si="10"/>
        <v>10</v>
      </c>
      <c r="F108">
        <v>237</v>
      </c>
      <c r="G108">
        <f t="shared" si="11"/>
        <v>48</v>
      </c>
      <c r="H108">
        <v>10</v>
      </c>
      <c r="I108">
        <v>38</v>
      </c>
      <c r="J108">
        <f t="shared" si="12"/>
        <v>295</v>
      </c>
      <c r="L108">
        <v>10</v>
      </c>
      <c r="M108">
        <v>48</v>
      </c>
      <c r="N108">
        <v>237</v>
      </c>
      <c r="CD108">
        <v>295</v>
      </c>
    </row>
    <row r="109" spans="1:82" x14ac:dyDescent="0.2">
      <c r="A109" t="s">
        <v>194</v>
      </c>
      <c r="B109" t="s">
        <v>565</v>
      </c>
      <c r="C109">
        <v>5</v>
      </c>
      <c r="D109">
        <v>7</v>
      </c>
      <c r="E109">
        <f t="shared" si="10"/>
        <v>12</v>
      </c>
      <c r="F109">
        <v>223</v>
      </c>
      <c r="G109">
        <f t="shared" si="11"/>
        <v>62</v>
      </c>
      <c r="H109">
        <v>26</v>
      </c>
      <c r="I109">
        <v>36</v>
      </c>
      <c r="J109">
        <f t="shared" si="12"/>
        <v>297</v>
      </c>
      <c r="L109">
        <v>12</v>
      </c>
      <c r="M109">
        <v>62</v>
      </c>
      <c r="N109">
        <v>223</v>
      </c>
      <c r="CD109">
        <v>297</v>
      </c>
    </row>
    <row r="110" spans="1:82" x14ac:dyDescent="0.2">
      <c r="A110" t="s">
        <v>195</v>
      </c>
      <c r="B110" t="s">
        <v>565</v>
      </c>
      <c r="C110">
        <v>6</v>
      </c>
      <c r="D110">
        <v>27</v>
      </c>
      <c r="E110">
        <f t="shared" si="10"/>
        <v>33</v>
      </c>
      <c r="F110">
        <v>227</v>
      </c>
      <c r="G110">
        <f t="shared" si="11"/>
        <v>37</v>
      </c>
      <c r="H110">
        <v>5</v>
      </c>
      <c r="I110">
        <v>32</v>
      </c>
      <c r="J110">
        <f t="shared" si="12"/>
        <v>297</v>
      </c>
      <c r="L110">
        <v>33</v>
      </c>
      <c r="M110">
        <v>37</v>
      </c>
      <c r="N110">
        <v>227</v>
      </c>
      <c r="CD110">
        <v>297</v>
      </c>
    </row>
    <row r="111" spans="1:82" x14ac:dyDescent="0.2">
      <c r="A111" t="s">
        <v>196</v>
      </c>
      <c r="B111" t="s">
        <v>565</v>
      </c>
      <c r="C111">
        <v>5</v>
      </c>
      <c r="D111">
        <v>4</v>
      </c>
      <c r="E111">
        <f t="shared" si="10"/>
        <v>9</v>
      </c>
      <c r="F111">
        <v>238</v>
      </c>
      <c r="G111">
        <f t="shared" si="11"/>
        <v>47</v>
      </c>
      <c r="H111">
        <v>11</v>
      </c>
      <c r="I111">
        <v>36</v>
      </c>
      <c r="J111">
        <f t="shared" si="12"/>
        <v>294</v>
      </c>
      <c r="L111">
        <v>9</v>
      </c>
      <c r="M111">
        <v>47</v>
      </c>
      <c r="N111">
        <v>238</v>
      </c>
      <c r="CD111">
        <v>294</v>
      </c>
    </row>
  </sheetData>
  <mergeCells count="1">
    <mergeCell ref="CE1:CE15"/>
  </mergeCells>
  <pageMargins left="0.7" right="0.7" top="0.75" bottom="0.75" header="0.3" footer="0.3"/>
  <pageSetup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363A-0797-D54F-9C00-49837E1C2E01}">
  <dimension ref="A1:AH111"/>
  <sheetViews>
    <sheetView topLeftCell="O1" zoomScale="98" zoomScaleNormal="98" workbookViewId="0">
      <selection activeCell="AD22" sqref="AD22"/>
    </sheetView>
  </sheetViews>
  <sheetFormatPr baseColWidth="10" defaultRowHeight="16" x14ac:dyDescent="0.2"/>
  <cols>
    <col min="1" max="1" width="28.6640625" customWidth="1"/>
    <col min="2" max="2" width="13.83203125" customWidth="1"/>
    <col min="3" max="3" width="7.33203125" customWidth="1"/>
    <col min="8" max="8" width="10.83203125" style="76"/>
    <col min="9" max="9" width="7.33203125" customWidth="1"/>
    <col min="10" max="10" width="13.83203125" customWidth="1"/>
    <col min="12" max="12" width="10.83203125" style="76"/>
    <col min="13" max="13" width="7.33203125" customWidth="1"/>
    <col min="14" max="14" width="13.83203125" customWidth="1"/>
    <col min="17" max="18" width="17" customWidth="1"/>
    <col min="19" max="19" width="10.83203125" style="76"/>
    <col min="24" max="24" width="10.83203125" style="76"/>
  </cols>
  <sheetData>
    <row r="1" spans="1:34" ht="85" x14ac:dyDescent="0.2">
      <c r="A1" t="s">
        <v>611</v>
      </c>
      <c r="B1" t="s">
        <v>610</v>
      </c>
      <c r="C1" t="s">
        <v>828</v>
      </c>
      <c r="D1" s="4" t="s">
        <v>644</v>
      </c>
      <c r="E1" s="4" t="s">
        <v>645</v>
      </c>
      <c r="F1" t="s">
        <v>829</v>
      </c>
      <c r="I1" t="s">
        <v>828</v>
      </c>
      <c r="J1" t="s">
        <v>610</v>
      </c>
      <c r="K1" t="s">
        <v>829</v>
      </c>
      <c r="M1" t="s">
        <v>828</v>
      </c>
      <c r="N1" t="s">
        <v>610</v>
      </c>
      <c r="O1" s="4" t="s">
        <v>829</v>
      </c>
      <c r="P1" s="4" t="s">
        <v>830</v>
      </c>
      <c r="Q1" s="4" t="s">
        <v>831</v>
      </c>
      <c r="R1" s="4" t="s">
        <v>832</v>
      </c>
      <c r="T1" s="4" t="s">
        <v>830</v>
      </c>
      <c r="V1" s="4" t="s">
        <v>832</v>
      </c>
      <c r="W1" s="4" t="s">
        <v>831</v>
      </c>
      <c r="Y1" s="181" t="s">
        <v>853</v>
      </c>
      <c r="Z1" s="181"/>
      <c r="AA1" s="181"/>
    </row>
    <row r="2" spans="1:34" x14ac:dyDescent="0.2">
      <c r="A2" t="s">
        <v>87</v>
      </c>
      <c r="B2" t="s">
        <v>563</v>
      </c>
      <c r="C2" t="s">
        <v>587</v>
      </c>
      <c r="D2">
        <v>10</v>
      </c>
      <c r="E2">
        <v>25</v>
      </c>
      <c r="F2">
        <f>SUM(D2:E2)</f>
        <v>35</v>
      </c>
      <c r="I2" t="s">
        <v>587</v>
      </c>
      <c r="J2" t="s">
        <v>563</v>
      </c>
      <c r="K2">
        <v>35</v>
      </c>
      <c r="M2" t="s">
        <v>587</v>
      </c>
      <c r="N2" t="s">
        <v>563</v>
      </c>
      <c r="O2">
        <v>35</v>
      </c>
      <c r="P2">
        <f>SUM(O2:O8)</f>
        <v>234</v>
      </c>
      <c r="Q2">
        <f>AVERAGE(O2:O8)</f>
        <v>33.428571428571431</v>
      </c>
      <c r="R2" t="s">
        <v>833</v>
      </c>
      <c r="T2">
        <v>234</v>
      </c>
      <c r="V2" t="s">
        <v>833</v>
      </c>
      <c r="W2" s="10">
        <v>33.428571428571431</v>
      </c>
      <c r="Z2" t="s">
        <v>563</v>
      </c>
      <c r="AA2" t="s">
        <v>564</v>
      </c>
      <c r="AB2" t="s">
        <v>565</v>
      </c>
    </row>
    <row r="3" spans="1:34" x14ac:dyDescent="0.2">
      <c r="A3" t="s">
        <v>88</v>
      </c>
      <c r="B3" t="s">
        <v>563</v>
      </c>
      <c r="C3" t="s">
        <v>587</v>
      </c>
      <c r="D3">
        <v>9</v>
      </c>
      <c r="E3">
        <v>23</v>
      </c>
      <c r="F3">
        <f t="shared" ref="F3:F66" si="0">SUM(D3:E3)</f>
        <v>32</v>
      </c>
      <c r="I3" t="s">
        <v>587</v>
      </c>
      <c r="J3" t="s">
        <v>563</v>
      </c>
      <c r="K3">
        <v>32</v>
      </c>
      <c r="M3" t="s">
        <v>587</v>
      </c>
      <c r="N3" t="s">
        <v>563</v>
      </c>
      <c r="O3">
        <v>32</v>
      </c>
      <c r="T3">
        <v>281</v>
      </c>
      <c r="V3" t="s">
        <v>834</v>
      </c>
      <c r="W3" s="10">
        <v>46.833333333333336</v>
      </c>
      <c r="Y3" t="s">
        <v>587</v>
      </c>
      <c r="Z3">
        <v>33.4</v>
      </c>
      <c r="AA3">
        <v>46.8</v>
      </c>
      <c r="AB3">
        <v>36</v>
      </c>
    </row>
    <row r="4" spans="1:34" x14ac:dyDescent="0.2">
      <c r="A4" t="s">
        <v>89</v>
      </c>
      <c r="B4" t="s">
        <v>563</v>
      </c>
      <c r="C4" t="s">
        <v>587</v>
      </c>
      <c r="D4">
        <v>9</v>
      </c>
      <c r="E4">
        <v>23</v>
      </c>
      <c r="F4">
        <f t="shared" si="0"/>
        <v>32</v>
      </c>
      <c r="I4" t="s">
        <v>587</v>
      </c>
      <c r="J4" t="s">
        <v>563</v>
      </c>
      <c r="K4">
        <v>32</v>
      </c>
      <c r="M4" t="s">
        <v>587</v>
      </c>
      <c r="N4" t="s">
        <v>563</v>
      </c>
      <c r="O4">
        <v>32</v>
      </c>
      <c r="T4">
        <v>216</v>
      </c>
      <c r="V4" t="s">
        <v>835</v>
      </c>
      <c r="W4" s="10">
        <v>36</v>
      </c>
      <c r="Y4" t="s">
        <v>588</v>
      </c>
      <c r="AA4">
        <v>43.2</v>
      </c>
      <c r="AB4">
        <v>60.8</v>
      </c>
    </row>
    <row r="5" spans="1:34" x14ac:dyDescent="0.2">
      <c r="A5" t="s">
        <v>90</v>
      </c>
      <c r="B5" t="s">
        <v>563</v>
      </c>
      <c r="C5" t="s">
        <v>587</v>
      </c>
      <c r="D5">
        <v>11</v>
      </c>
      <c r="E5">
        <v>23</v>
      </c>
      <c r="F5">
        <f t="shared" si="0"/>
        <v>34</v>
      </c>
      <c r="I5" t="s">
        <v>587</v>
      </c>
      <c r="J5" t="s">
        <v>563</v>
      </c>
      <c r="K5">
        <v>34</v>
      </c>
      <c r="M5" t="s">
        <v>587</v>
      </c>
      <c r="N5" t="s">
        <v>563</v>
      </c>
      <c r="O5">
        <v>34</v>
      </c>
      <c r="T5">
        <v>259</v>
      </c>
      <c r="V5" t="s">
        <v>836</v>
      </c>
      <c r="W5" s="10">
        <v>43.166666666666664</v>
      </c>
      <c r="Y5" t="s">
        <v>589</v>
      </c>
      <c r="AA5">
        <v>51.2</v>
      </c>
      <c r="AB5">
        <v>56.8</v>
      </c>
    </row>
    <row r="6" spans="1:34" x14ac:dyDescent="0.2">
      <c r="A6" t="s">
        <v>91</v>
      </c>
      <c r="B6" t="s">
        <v>563</v>
      </c>
      <c r="C6" t="s">
        <v>587</v>
      </c>
      <c r="D6">
        <v>8</v>
      </c>
      <c r="E6">
        <v>24</v>
      </c>
      <c r="F6">
        <f t="shared" si="0"/>
        <v>32</v>
      </c>
      <c r="I6" t="s">
        <v>587</v>
      </c>
      <c r="J6" t="s">
        <v>563</v>
      </c>
      <c r="K6">
        <v>32</v>
      </c>
      <c r="M6" t="s">
        <v>587</v>
      </c>
      <c r="N6" t="s">
        <v>563</v>
      </c>
      <c r="O6">
        <v>32</v>
      </c>
      <c r="T6">
        <v>365</v>
      </c>
      <c r="V6" t="s">
        <v>837</v>
      </c>
      <c r="W6" s="10">
        <v>60.833333333333336</v>
      </c>
      <c r="Y6" t="s">
        <v>590</v>
      </c>
      <c r="AA6">
        <v>52.2</v>
      </c>
      <c r="AB6">
        <v>44.7</v>
      </c>
    </row>
    <row r="7" spans="1:34" x14ac:dyDescent="0.2">
      <c r="A7" t="s">
        <v>92</v>
      </c>
      <c r="B7" t="s">
        <v>563</v>
      </c>
      <c r="C7" t="s">
        <v>587</v>
      </c>
      <c r="D7">
        <v>14</v>
      </c>
      <c r="E7">
        <v>24</v>
      </c>
      <c r="F7">
        <f t="shared" si="0"/>
        <v>38</v>
      </c>
      <c r="I7" t="s">
        <v>587</v>
      </c>
      <c r="J7" t="s">
        <v>563</v>
      </c>
      <c r="K7">
        <v>38</v>
      </c>
      <c r="M7" t="s">
        <v>587</v>
      </c>
      <c r="N7" t="s">
        <v>563</v>
      </c>
      <c r="O7">
        <v>38</v>
      </c>
      <c r="T7">
        <v>307</v>
      </c>
      <c r="V7" t="s">
        <v>838</v>
      </c>
      <c r="W7" s="10">
        <v>51.166666666666664</v>
      </c>
      <c r="Y7" t="s">
        <v>591</v>
      </c>
      <c r="Z7">
        <v>45</v>
      </c>
      <c r="AA7">
        <v>44.8</v>
      </c>
      <c r="AB7">
        <v>46.6</v>
      </c>
    </row>
    <row r="8" spans="1:34" x14ac:dyDescent="0.2">
      <c r="A8" t="s">
        <v>93</v>
      </c>
      <c r="B8" t="s">
        <v>563</v>
      </c>
      <c r="C8" t="s">
        <v>587</v>
      </c>
      <c r="D8">
        <v>8</v>
      </c>
      <c r="E8">
        <v>23</v>
      </c>
      <c r="F8">
        <f t="shared" si="0"/>
        <v>31</v>
      </c>
      <c r="I8" t="s">
        <v>587</v>
      </c>
      <c r="J8" t="s">
        <v>563</v>
      </c>
      <c r="K8">
        <v>31</v>
      </c>
      <c r="M8" t="s">
        <v>587</v>
      </c>
      <c r="N8" t="s">
        <v>563</v>
      </c>
      <c r="O8">
        <v>31</v>
      </c>
      <c r="T8">
        <v>341</v>
      </c>
      <c r="V8" t="s">
        <v>839</v>
      </c>
      <c r="W8" s="10">
        <v>56.833333333333336</v>
      </c>
      <c r="Y8" t="s">
        <v>801</v>
      </c>
      <c r="Z8">
        <v>45</v>
      </c>
      <c r="AA8">
        <v>47.5</v>
      </c>
      <c r="AB8">
        <v>48.4</v>
      </c>
    </row>
    <row r="9" spans="1:34" x14ac:dyDescent="0.2">
      <c r="A9" t="s">
        <v>94</v>
      </c>
      <c r="B9" t="s">
        <v>563</v>
      </c>
      <c r="C9" t="s">
        <v>591</v>
      </c>
      <c r="D9">
        <v>8</v>
      </c>
      <c r="E9">
        <v>37</v>
      </c>
      <c r="F9">
        <f t="shared" si="0"/>
        <v>45</v>
      </c>
      <c r="I9" t="s">
        <v>587</v>
      </c>
      <c r="J9" t="s">
        <v>564</v>
      </c>
      <c r="K9">
        <v>40</v>
      </c>
      <c r="M9" t="s">
        <v>587</v>
      </c>
      <c r="N9" t="s">
        <v>564</v>
      </c>
      <c r="O9">
        <v>40</v>
      </c>
      <c r="P9">
        <f>SUM(O9:O14)</f>
        <v>281</v>
      </c>
      <c r="Q9">
        <f>AVERAGE(O9:O14)</f>
        <v>46.833333333333336</v>
      </c>
      <c r="R9" t="s">
        <v>834</v>
      </c>
      <c r="T9">
        <v>301</v>
      </c>
      <c r="V9" t="s">
        <v>840</v>
      </c>
      <c r="W9" s="10">
        <v>50.166666666666664</v>
      </c>
      <c r="Y9" t="s">
        <v>592</v>
      </c>
      <c r="Z9">
        <v>55.8</v>
      </c>
      <c r="AA9">
        <v>52.5</v>
      </c>
      <c r="AB9">
        <v>57.8</v>
      </c>
    </row>
    <row r="10" spans="1:34" x14ac:dyDescent="0.2">
      <c r="A10" t="s">
        <v>95</v>
      </c>
      <c r="B10" t="s">
        <v>563</v>
      </c>
      <c r="C10" t="s">
        <v>801</v>
      </c>
      <c r="D10">
        <v>9</v>
      </c>
      <c r="E10">
        <v>36</v>
      </c>
      <c r="F10">
        <f t="shared" si="0"/>
        <v>45</v>
      </c>
      <c r="I10" t="s">
        <v>587</v>
      </c>
      <c r="J10" t="s">
        <v>564</v>
      </c>
      <c r="K10">
        <v>62</v>
      </c>
      <c r="M10" t="s">
        <v>587</v>
      </c>
      <c r="N10" t="s">
        <v>564</v>
      </c>
      <c r="O10">
        <v>62</v>
      </c>
      <c r="T10">
        <v>268</v>
      </c>
      <c r="V10" t="s">
        <v>841</v>
      </c>
      <c r="W10" s="10">
        <v>44.666666666666664</v>
      </c>
      <c r="Y10" t="s">
        <v>593</v>
      </c>
      <c r="AA10">
        <v>58.5</v>
      </c>
      <c r="AB10">
        <v>64.5</v>
      </c>
    </row>
    <row r="11" spans="1:34" x14ac:dyDescent="0.2">
      <c r="A11" t="s">
        <v>96</v>
      </c>
      <c r="B11" t="s">
        <v>563</v>
      </c>
      <c r="C11" t="s">
        <v>592</v>
      </c>
      <c r="D11">
        <v>12</v>
      </c>
      <c r="E11">
        <v>35</v>
      </c>
      <c r="F11">
        <f t="shared" si="0"/>
        <v>47</v>
      </c>
      <c r="I11" t="s">
        <v>587</v>
      </c>
      <c r="J11" t="s">
        <v>564</v>
      </c>
      <c r="K11">
        <v>43</v>
      </c>
      <c r="M11" t="s">
        <v>587</v>
      </c>
      <c r="N11" t="s">
        <v>564</v>
      </c>
      <c r="O11">
        <v>43</v>
      </c>
      <c r="T11">
        <v>45</v>
      </c>
      <c r="V11" t="s">
        <v>842</v>
      </c>
      <c r="W11" s="10">
        <v>45</v>
      </c>
    </row>
    <row r="12" spans="1:34" x14ac:dyDescent="0.2">
      <c r="A12" t="s">
        <v>97</v>
      </c>
      <c r="B12" t="s">
        <v>563</v>
      </c>
      <c r="C12" t="s">
        <v>592</v>
      </c>
      <c r="D12">
        <v>7</v>
      </c>
      <c r="E12">
        <v>67</v>
      </c>
      <c r="F12">
        <f t="shared" si="0"/>
        <v>74</v>
      </c>
      <c r="I12" t="s">
        <v>587</v>
      </c>
      <c r="J12" t="s">
        <v>564</v>
      </c>
      <c r="K12">
        <v>32</v>
      </c>
      <c r="M12" t="s">
        <v>587</v>
      </c>
      <c r="N12" t="s">
        <v>564</v>
      </c>
      <c r="O12">
        <v>32</v>
      </c>
      <c r="T12">
        <v>224</v>
      </c>
      <c r="V12" t="s">
        <v>843</v>
      </c>
      <c r="W12" s="10">
        <v>44.8</v>
      </c>
      <c r="Y12" t="s">
        <v>713</v>
      </c>
    </row>
    <row r="13" spans="1:34" x14ac:dyDescent="0.2">
      <c r="A13" t="s">
        <v>98</v>
      </c>
      <c r="B13" t="s">
        <v>563</v>
      </c>
      <c r="C13" t="s">
        <v>592</v>
      </c>
      <c r="D13">
        <v>40</v>
      </c>
      <c r="E13">
        <v>35</v>
      </c>
      <c r="F13">
        <f t="shared" si="0"/>
        <v>75</v>
      </c>
      <c r="I13" t="s">
        <v>587</v>
      </c>
      <c r="J13" t="s">
        <v>564</v>
      </c>
      <c r="K13">
        <v>63</v>
      </c>
      <c r="M13" t="s">
        <v>587</v>
      </c>
      <c r="N13" t="s">
        <v>564</v>
      </c>
      <c r="O13">
        <v>63</v>
      </c>
      <c r="T13">
        <v>326</v>
      </c>
      <c r="V13" t="s">
        <v>844</v>
      </c>
      <c r="W13" s="10">
        <v>46.571428571428569</v>
      </c>
    </row>
    <row r="14" spans="1:34" ht="17" thickBot="1" x14ac:dyDescent="0.25">
      <c r="A14" t="s">
        <v>99</v>
      </c>
      <c r="B14" t="s">
        <v>563</v>
      </c>
      <c r="C14" t="s">
        <v>592</v>
      </c>
      <c r="D14">
        <v>5</v>
      </c>
      <c r="E14">
        <v>40</v>
      </c>
      <c r="F14">
        <f t="shared" si="0"/>
        <v>45</v>
      </c>
      <c r="I14" t="s">
        <v>587</v>
      </c>
      <c r="J14" t="s">
        <v>564</v>
      </c>
      <c r="K14">
        <v>41</v>
      </c>
      <c r="M14" t="s">
        <v>587</v>
      </c>
      <c r="N14" t="s">
        <v>564</v>
      </c>
      <c r="O14">
        <v>41</v>
      </c>
      <c r="T14">
        <v>45</v>
      </c>
      <c r="V14" t="s">
        <v>845</v>
      </c>
      <c r="W14" s="10">
        <v>45</v>
      </c>
      <c r="Y14" t="s">
        <v>714</v>
      </c>
      <c r="AB14" s="114"/>
      <c r="AC14" s="114"/>
      <c r="AD14" s="114" t="s">
        <v>715</v>
      </c>
      <c r="AE14">
        <v>0.05</v>
      </c>
    </row>
    <row r="15" spans="1:34" ht="17" thickTop="1" x14ac:dyDescent="0.2">
      <c r="A15" t="s">
        <v>100</v>
      </c>
      <c r="B15" t="s">
        <v>563</v>
      </c>
      <c r="C15" t="s">
        <v>592</v>
      </c>
      <c r="D15">
        <v>7</v>
      </c>
      <c r="E15">
        <v>40</v>
      </c>
      <c r="F15">
        <f t="shared" si="0"/>
        <v>47</v>
      </c>
      <c r="I15" t="s">
        <v>587</v>
      </c>
      <c r="J15" t="s">
        <v>565</v>
      </c>
      <c r="K15">
        <v>42</v>
      </c>
      <c r="M15" t="s">
        <v>587</v>
      </c>
      <c r="N15" t="s">
        <v>565</v>
      </c>
      <c r="O15">
        <v>42</v>
      </c>
      <c r="P15">
        <f>SUM(O15:O20)</f>
        <v>216</v>
      </c>
      <c r="Q15">
        <f>AVERAGE(O15:O20)</f>
        <v>36</v>
      </c>
      <c r="R15" t="s">
        <v>835</v>
      </c>
      <c r="T15">
        <v>285</v>
      </c>
      <c r="V15" t="s">
        <v>846</v>
      </c>
      <c r="W15" s="10">
        <v>47.5</v>
      </c>
      <c r="Y15" s="71" t="s">
        <v>716</v>
      </c>
      <c r="Z15" s="71" t="s">
        <v>205</v>
      </c>
      <c r="AA15" s="71" t="s">
        <v>206</v>
      </c>
      <c r="AB15" s="71" t="s">
        <v>218</v>
      </c>
      <c r="AC15" s="71" t="s">
        <v>208</v>
      </c>
      <c r="AD15" s="71" t="s">
        <v>211</v>
      </c>
      <c r="AE15" s="71" t="s">
        <v>717</v>
      </c>
      <c r="AF15" s="71" t="s">
        <v>718</v>
      </c>
      <c r="AG15" s="71" t="s">
        <v>719</v>
      </c>
      <c r="AH15" s="67"/>
    </row>
    <row r="16" spans="1:34" x14ac:dyDescent="0.2">
      <c r="A16" t="s">
        <v>101</v>
      </c>
      <c r="B16" t="s">
        <v>563</v>
      </c>
      <c r="C16" t="s">
        <v>592</v>
      </c>
      <c r="D16">
        <v>8</v>
      </c>
      <c r="E16">
        <v>39</v>
      </c>
      <c r="F16">
        <f t="shared" si="0"/>
        <v>47</v>
      </c>
      <c r="I16" t="s">
        <v>587</v>
      </c>
      <c r="J16" t="s">
        <v>565</v>
      </c>
      <c r="K16">
        <v>35</v>
      </c>
      <c r="M16" t="s">
        <v>587</v>
      </c>
      <c r="N16" t="s">
        <v>565</v>
      </c>
      <c r="O16">
        <v>35</v>
      </c>
      <c r="T16">
        <v>242</v>
      </c>
      <c r="V16" t="s">
        <v>847</v>
      </c>
      <c r="W16" s="10">
        <v>48.4</v>
      </c>
      <c r="Y16" s="67" t="str">
        <f>Z2</f>
        <v>S1</v>
      </c>
      <c r="Z16" s="67">
        <f>COUNT(Z3:Z10)</f>
        <v>4</v>
      </c>
      <c r="AA16" s="67">
        <f>SUM(Z3:Z10)</f>
        <v>179.2</v>
      </c>
      <c r="AB16" s="67">
        <f>AVERAGE(Z3:Z10)</f>
        <v>44.8</v>
      </c>
      <c r="AC16" s="67">
        <f>_xlfn.VAR.S(Z3:Z10)</f>
        <v>83.679999999999993</v>
      </c>
      <c r="AD16" s="67">
        <f>DEVSQ(Z3:Z10)</f>
        <v>251.03999999999996</v>
      </c>
      <c r="AE16" s="67">
        <f>SQRT(AB23/Z16)</f>
        <v>3.9593314015195569</v>
      </c>
      <c r="AF16" s="67">
        <f>AB16-AE16*_xlfn.T.INV.2T(AE14,AA23)</f>
        <v>36.446540931269418</v>
      </c>
      <c r="AG16" s="67">
        <f>AB16+AE16*_xlfn.T.INV.2T(AE14,AA23)</f>
        <v>53.153459068730577</v>
      </c>
    </row>
    <row r="17" spans="1:33" x14ac:dyDescent="0.2">
      <c r="A17" t="s">
        <v>102</v>
      </c>
      <c r="B17" t="s">
        <v>564</v>
      </c>
      <c r="C17" t="s">
        <v>587</v>
      </c>
      <c r="D17">
        <v>17</v>
      </c>
      <c r="E17">
        <v>23</v>
      </c>
      <c r="F17">
        <f t="shared" si="0"/>
        <v>40</v>
      </c>
      <c r="I17" t="s">
        <v>587</v>
      </c>
      <c r="J17" t="s">
        <v>565</v>
      </c>
      <c r="K17">
        <v>33</v>
      </c>
      <c r="M17" t="s">
        <v>587</v>
      </c>
      <c r="N17" t="s">
        <v>565</v>
      </c>
      <c r="O17">
        <v>33</v>
      </c>
      <c r="T17">
        <v>335</v>
      </c>
      <c r="V17" t="s">
        <v>848</v>
      </c>
      <c r="W17" s="10">
        <v>55.833333333333336</v>
      </c>
      <c r="Y17" t="str">
        <f>AA2</f>
        <v>S2</v>
      </c>
      <c r="Z17">
        <f>COUNT(AA3:AA10)</f>
        <v>8</v>
      </c>
      <c r="AA17">
        <f>SUM(AA3:AA10)</f>
        <v>396.7</v>
      </c>
      <c r="AB17">
        <f>AVERAGE(AA3:AA10)</f>
        <v>49.587499999999999</v>
      </c>
      <c r="AC17">
        <f>_xlfn.VAR.S(AA3:AA10)</f>
        <v>24.741250000000004</v>
      </c>
      <c r="AD17">
        <f>DEVSQ(AA3:AA10)</f>
        <v>173.18875000000003</v>
      </c>
      <c r="AE17">
        <f>SQRT(AB23/Z17)</f>
        <v>2.7996700829793157</v>
      </c>
      <c r="AF17">
        <f>AB17-AE17*_xlfn.T.INV.2T(AE14,AA23)</f>
        <v>43.68071244613634</v>
      </c>
      <c r="AG17">
        <f>AB17+AE17*_xlfn.T.INV.2T(AE14,AA23)</f>
        <v>55.494287553863657</v>
      </c>
    </row>
    <row r="18" spans="1:33" x14ac:dyDescent="0.2">
      <c r="A18" t="s">
        <v>103</v>
      </c>
      <c r="B18" t="s">
        <v>564</v>
      </c>
      <c r="C18" t="s">
        <v>587</v>
      </c>
      <c r="D18">
        <v>23</v>
      </c>
      <c r="E18">
        <v>39</v>
      </c>
      <c r="F18">
        <f t="shared" si="0"/>
        <v>62</v>
      </c>
      <c r="I18" t="s">
        <v>587</v>
      </c>
      <c r="J18" t="s">
        <v>565</v>
      </c>
      <c r="K18">
        <v>31</v>
      </c>
      <c r="M18" t="s">
        <v>587</v>
      </c>
      <c r="N18" t="s">
        <v>565</v>
      </c>
      <c r="O18">
        <v>31</v>
      </c>
      <c r="T18">
        <v>315</v>
      </c>
      <c r="V18" t="s">
        <v>849</v>
      </c>
      <c r="W18" s="10">
        <v>52.5</v>
      </c>
      <c r="Y18" t="str">
        <f>AB2</f>
        <v>S3</v>
      </c>
      <c r="Z18">
        <f>COUNT(AB3:AB10)</f>
        <v>8</v>
      </c>
      <c r="AA18">
        <f>SUM(AB3:AB10)</f>
        <v>415.6</v>
      </c>
      <c r="AB18">
        <f>AVERAGE(AB3:AB10)</f>
        <v>51.95</v>
      </c>
      <c r="AC18">
        <f>_xlfn.VAR.S(AB3:AB10)</f>
        <v>91.679999999999254</v>
      </c>
      <c r="AD18">
        <f>DEVSQ(AB3:AB10)</f>
        <v>641.75999999999976</v>
      </c>
      <c r="AE18">
        <f>SQRT(AB23/Z18)</f>
        <v>2.7996700829793157</v>
      </c>
      <c r="AF18">
        <f>AB18-AE18*_xlfn.T.INV.2T(AE14,AA23)</f>
        <v>46.043212446136344</v>
      </c>
      <c r="AG18">
        <f>AB18+AE18*_xlfn.T.INV.2T(AE14,AA23)</f>
        <v>57.856787553863661</v>
      </c>
    </row>
    <row r="19" spans="1:33" x14ac:dyDescent="0.2">
      <c r="A19" t="s">
        <v>104</v>
      </c>
      <c r="B19" t="s">
        <v>564</v>
      </c>
      <c r="C19" t="s">
        <v>587</v>
      </c>
      <c r="D19">
        <v>11</v>
      </c>
      <c r="E19">
        <v>32</v>
      </c>
      <c r="F19">
        <f t="shared" si="0"/>
        <v>43</v>
      </c>
      <c r="I19" t="s">
        <v>587</v>
      </c>
      <c r="J19" t="s">
        <v>565</v>
      </c>
      <c r="K19">
        <v>33</v>
      </c>
      <c r="M19" t="s">
        <v>587</v>
      </c>
      <c r="N19" t="s">
        <v>565</v>
      </c>
      <c r="O19">
        <v>33</v>
      </c>
      <c r="T19">
        <v>347</v>
      </c>
      <c r="V19" t="s">
        <v>850</v>
      </c>
      <c r="W19" s="10">
        <v>57.833333333333336</v>
      </c>
      <c r="Y19" s="72"/>
      <c r="Z19" s="72"/>
      <c r="AA19" s="72"/>
      <c r="AB19" s="72"/>
      <c r="AC19" s="72"/>
      <c r="AD19" s="72"/>
      <c r="AE19" s="72"/>
      <c r="AF19" s="72"/>
      <c r="AG19" s="72"/>
    </row>
    <row r="20" spans="1:33" ht="17" thickBot="1" x14ac:dyDescent="0.25">
      <c r="A20" t="s">
        <v>105</v>
      </c>
      <c r="B20" t="s">
        <v>564</v>
      </c>
      <c r="C20" t="s">
        <v>587</v>
      </c>
      <c r="D20">
        <v>10</v>
      </c>
      <c r="E20">
        <v>22</v>
      </c>
      <c r="F20">
        <f t="shared" si="0"/>
        <v>32</v>
      </c>
      <c r="I20" t="s">
        <v>587</v>
      </c>
      <c r="J20" t="s">
        <v>565</v>
      </c>
      <c r="K20">
        <v>42</v>
      </c>
      <c r="M20" t="s">
        <v>587</v>
      </c>
      <c r="N20" t="s">
        <v>565</v>
      </c>
      <c r="O20">
        <v>42</v>
      </c>
      <c r="T20">
        <v>351</v>
      </c>
      <c r="V20" t="s">
        <v>851</v>
      </c>
      <c r="W20" s="10">
        <v>58.5</v>
      </c>
      <c r="Y20" t="s">
        <v>209</v>
      </c>
    </row>
    <row r="21" spans="1:33" ht="17" thickTop="1" x14ac:dyDescent="0.2">
      <c r="A21" t="s">
        <v>106</v>
      </c>
      <c r="B21" t="s">
        <v>564</v>
      </c>
      <c r="C21" t="s">
        <v>587</v>
      </c>
      <c r="D21">
        <v>26</v>
      </c>
      <c r="E21">
        <v>37</v>
      </c>
      <c r="F21">
        <f t="shared" si="0"/>
        <v>63</v>
      </c>
      <c r="I21" t="s">
        <v>588</v>
      </c>
      <c r="J21" t="s">
        <v>564</v>
      </c>
      <c r="K21">
        <v>40</v>
      </c>
      <c r="M21" t="s">
        <v>588</v>
      </c>
      <c r="N21" t="s">
        <v>564</v>
      </c>
      <c r="O21">
        <v>40</v>
      </c>
      <c r="P21">
        <f>SUM(O21:O26)</f>
        <v>259</v>
      </c>
      <c r="Q21">
        <f>AVERAGE(O21:O26)</f>
        <v>43.166666666666664</v>
      </c>
      <c r="R21" t="s">
        <v>836</v>
      </c>
      <c r="T21">
        <v>387</v>
      </c>
      <c r="V21" t="s">
        <v>852</v>
      </c>
      <c r="W21" s="10">
        <v>64.5</v>
      </c>
      <c r="Y21" s="71" t="s">
        <v>720</v>
      </c>
      <c r="Z21" s="71" t="s">
        <v>211</v>
      </c>
      <c r="AA21" s="71" t="s">
        <v>212</v>
      </c>
      <c r="AB21" s="71" t="s">
        <v>213</v>
      </c>
      <c r="AC21" s="71" t="s">
        <v>214</v>
      </c>
      <c r="AD21" s="71" t="s">
        <v>721</v>
      </c>
      <c r="AE21" s="71" t="s">
        <v>722</v>
      </c>
      <c r="AF21" s="71" t="s">
        <v>723</v>
      </c>
      <c r="AG21" s="71" t="s">
        <v>724</v>
      </c>
    </row>
    <row r="22" spans="1:33" x14ac:dyDescent="0.2">
      <c r="A22" t="s">
        <v>107</v>
      </c>
      <c r="B22" t="s">
        <v>564</v>
      </c>
      <c r="C22" t="s">
        <v>587</v>
      </c>
      <c r="D22">
        <v>9</v>
      </c>
      <c r="E22">
        <v>32</v>
      </c>
      <c r="F22">
        <f t="shared" si="0"/>
        <v>41</v>
      </c>
      <c r="I22" t="s">
        <v>588</v>
      </c>
      <c r="J22" t="s">
        <v>564</v>
      </c>
      <c r="K22">
        <v>36</v>
      </c>
      <c r="M22" t="s">
        <v>588</v>
      </c>
      <c r="N22" t="s">
        <v>564</v>
      </c>
      <c r="O22">
        <v>36</v>
      </c>
      <c r="Y22" s="67" t="s">
        <v>623</v>
      </c>
      <c r="Z22" s="67">
        <f>Z24-Z23</f>
        <v>136.3287499999999</v>
      </c>
      <c r="AA22" s="67">
        <f>COUNTA(Y16:Y18)-1</f>
        <v>2</v>
      </c>
      <c r="AB22" s="67">
        <f>Z22/AA22</f>
        <v>68.16437499999995</v>
      </c>
      <c r="AC22" s="67">
        <f>AB22/AB23</f>
        <v>1.0870606045326459</v>
      </c>
      <c r="AD22" s="161">
        <f>_xlfn.F.DIST.RT(AC22,AA22,AA23)</f>
        <v>0.35952935037401246</v>
      </c>
      <c r="AE22" s="67">
        <f>Z22/Z24</f>
        <v>0.11338831049202888</v>
      </c>
      <c r="AF22" s="67">
        <f>SQRT(DEVSQ(AB16:AB18)/(AB23*AA22))</f>
        <v>0.46003904243398441</v>
      </c>
      <c r="AG22" s="67">
        <f>(Z24-AA24*AB23)/(Z24+AB23)</f>
        <v>8.6309191493827708E-3</v>
      </c>
    </row>
    <row r="23" spans="1:33" x14ac:dyDescent="0.2">
      <c r="A23" t="s">
        <v>108</v>
      </c>
      <c r="B23" t="s">
        <v>564</v>
      </c>
      <c r="C23" t="s">
        <v>588</v>
      </c>
      <c r="D23">
        <v>7</v>
      </c>
      <c r="E23">
        <v>33</v>
      </c>
      <c r="F23">
        <f t="shared" si="0"/>
        <v>40</v>
      </c>
      <c r="I23" t="s">
        <v>588</v>
      </c>
      <c r="J23" t="s">
        <v>564</v>
      </c>
      <c r="K23">
        <v>41</v>
      </c>
      <c r="M23" t="s">
        <v>588</v>
      </c>
      <c r="N23" t="s">
        <v>564</v>
      </c>
      <c r="O23">
        <v>41</v>
      </c>
      <c r="Y23" s="67" t="s">
        <v>624</v>
      </c>
      <c r="Z23" s="67">
        <f>SUM(AD16:AD18)</f>
        <v>1065.9887499999998</v>
      </c>
      <c r="AA23" s="67">
        <f>AA24-AA22</f>
        <v>17</v>
      </c>
      <c r="AB23" s="67">
        <f>Z23/AA23</f>
        <v>62.705220588235278</v>
      </c>
      <c r="AC23" s="67"/>
      <c r="AD23" s="67"/>
      <c r="AE23" s="67"/>
      <c r="AF23" s="67"/>
      <c r="AG23" s="67"/>
    </row>
    <row r="24" spans="1:33" x14ac:dyDescent="0.2">
      <c r="A24" t="s">
        <v>109</v>
      </c>
      <c r="B24" t="s">
        <v>564</v>
      </c>
      <c r="C24" t="s">
        <v>588</v>
      </c>
      <c r="D24">
        <v>4</v>
      </c>
      <c r="E24">
        <v>32</v>
      </c>
      <c r="F24">
        <f t="shared" si="0"/>
        <v>36</v>
      </c>
      <c r="I24" t="s">
        <v>588</v>
      </c>
      <c r="J24" t="s">
        <v>564</v>
      </c>
      <c r="K24">
        <v>40</v>
      </c>
      <c r="M24" t="s">
        <v>588</v>
      </c>
      <c r="N24" t="s">
        <v>564</v>
      </c>
      <c r="O24">
        <v>40</v>
      </c>
      <c r="Y24" s="73" t="s">
        <v>217</v>
      </c>
      <c r="Z24" s="73">
        <f>DEVSQ(Z3:AB10)</f>
        <v>1202.3174999999997</v>
      </c>
      <c r="AA24" s="73">
        <f>COUNT(Z3:AB10)-1</f>
        <v>19</v>
      </c>
      <c r="AB24" s="73">
        <f>Z24/AA24</f>
        <v>63.279868421052612</v>
      </c>
      <c r="AC24" s="73"/>
      <c r="AD24" s="73"/>
      <c r="AE24" s="73"/>
      <c r="AF24" s="73"/>
      <c r="AG24" s="73"/>
    </row>
    <row r="25" spans="1:33" x14ac:dyDescent="0.2">
      <c r="A25" t="s">
        <v>110</v>
      </c>
      <c r="B25" t="s">
        <v>564</v>
      </c>
      <c r="C25" t="s">
        <v>588</v>
      </c>
      <c r="D25">
        <v>9</v>
      </c>
      <c r="E25">
        <v>32</v>
      </c>
      <c r="F25">
        <f t="shared" si="0"/>
        <v>41</v>
      </c>
      <c r="I25" t="s">
        <v>588</v>
      </c>
      <c r="J25" t="s">
        <v>564</v>
      </c>
      <c r="K25">
        <v>44</v>
      </c>
      <c r="M25" t="s">
        <v>588</v>
      </c>
      <c r="N25" t="s">
        <v>564</v>
      </c>
      <c r="O25">
        <v>44</v>
      </c>
    </row>
    <row r="26" spans="1:33" x14ac:dyDescent="0.2">
      <c r="A26" t="s">
        <v>111</v>
      </c>
      <c r="B26" t="s">
        <v>564</v>
      </c>
      <c r="C26" t="s">
        <v>588</v>
      </c>
      <c r="D26">
        <v>8</v>
      </c>
      <c r="E26">
        <v>32</v>
      </c>
      <c r="F26">
        <f t="shared" si="0"/>
        <v>40</v>
      </c>
      <c r="I26" t="s">
        <v>588</v>
      </c>
      <c r="J26" t="s">
        <v>564</v>
      </c>
      <c r="K26">
        <v>58</v>
      </c>
      <c r="M26" t="s">
        <v>588</v>
      </c>
      <c r="N26" t="s">
        <v>564</v>
      </c>
      <c r="O26">
        <v>58</v>
      </c>
    </row>
    <row r="27" spans="1:33" x14ac:dyDescent="0.2">
      <c r="A27" t="s">
        <v>112</v>
      </c>
      <c r="B27" t="s">
        <v>564</v>
      </c>
      <c r="C27" t="s">
        <v>588</v>
      </c>
      <c r="D27">
        <v>9</v>
      </c>
      <c r="E27">
        <v>35</v>
      </c>
      <c r="F27">
        <f t="shared" si="0"/>
        <v>44</v>
      </c>
      <c r="I27" t="s">
        <v>588</v>
      </c>
      <c r="J27" t="s">
        <v>565</v>
      </c>
      <c r="K27">
        <v>45</v>
      </c>
      <c r="M27" t="s">
        <v>588</v>
      </c>
      <c r="N27" t="s">
        <v>565</v>
      </c>
      <c r="O27">
        <v>45</v>
      </c>
      <c r="P27">
        <f>SUM(O27:O32)</f>
        <v>365</v>
      </c>
      <c r="Q27">
        <f>AVERAGE(O27:O32)</f>
        <v>60.833333333333336</v>
      </c>
      <c r="R27" t="s">
        <v>837</v>
      </c>
      <c r="Y27" s="51" t="s">
        <v>854</v>
      </c>
    </row>
    <row r="28" spans="1:33" x14ac:dyDescent="0.2">
      <c r="A28" t="s">
        <v>113</v>
      </c>
      <c r="B28" t="s">
        <v>564</v>
      </c>
      <c r="C28" t="s">
        <v>588</v>
      </c>
      <c r="D28">
        <v>25</v>
      </c>
      <c r="E28">
        <v>33</v>
      </c>
      <c r="F28">
        <f t="shared" si="0"/>
        <v>58</v>
      </c>
      <c r="I28" t="s">
        <v>588</v>
      </c>
      <c r="J28" t="s">
        <v>565</v>
      </c>
      <c r="K28">
        <v>52</v>
      </c>
      <c r="M28" t="s">
        <v>588</v>
      </c>
      <c r="N28" t="s">
        <v>565</v>
      </c>
      <c r="O28">
        <v>52</v>
      </c>
      <c r="Y28" t="s">
        <v>855</v>
      </c>
    </row>
    <row r="29" spans="1:33" x14ac:dyDescent="0.2">
      <c r="A29" t="s">
        <v>114</v>
      </c>
      <c r="B29" t="s">
        <v>564</v>
      </c>
      <c r="C29" t="s">
        <v>589</v>
      </c>
      <c r="D29">
        <v>12</v>
      </c>
      <c r="E29">
        <v>21</v>
      </c>
      <c r="F29">
        <f t="shared" si="0"/>
        <v>33</v>
      </c>
      <c r="I29" t="s">
        <v>588</v>
      </c>
      <c r="J29" t="s">
        <v>565</v>
      </c>
      <c r="K29">
        <v>47</v>
      </c>
      <c r="M29" t="s">
        <v>588</v>
      </c>
      <c r="N29" t="s">
        <v>565</v>
      </c>
      <c r="O29">
        <v>47</v>
      </c>
      <c r="Y29" t="s">
        <v>856</v>
      </c>
    </row>
    <row r="30" spans="1:33" x14ac:dyDescent="0.2">
      <c r="A30" t="s">
        <v>115</v>
      </c>
      <c r="B30" t="s">
        <v>564</v>
      </c>
      <c r="C30" t="s">
        <v>589</v>
      </c>
      <c r="D30">
        <v>9</v>
      </c>
      <c r="E30">
        <v>40</v>
      </c>
      <c r="F30">
        <f t="shared" si="0"/>
        <v>49</v>
      </c>
      <c r="I30" t="s">
        <v>588</v>
      </c>
      <c r="J30" t="s">
        <v>565</v>
      </c>
      <c r="K30">
        <v>89</v>
      </c>
      <c r="M30" t="s">
        <v>588</v>
      </c>
      <c r="N30" t="s">
        <v>565</v>
      </c>
      <c r="O30">
        <v>89</v>
      </c>
      <c r="Y30" t="s">
        <v>857</v>
      </c>
    </row>
    <row r="31" spans="1:33" x14ac:dyDescent="0.2">
      <c r="A31" t="s">
        <v>116</v>
      </c>
      <c r="B31" t="s">
        <v>564</v>
      </c>
      <c r="C31" t="s">
        <v>589</v>
      </c>
      <c r="D31">
        <v>32</v>
      </c>
      <c r="E31">
        <v>32</v>
      </c>
      <c r="F31">
        <f t="shared" si="0"/>
        <v>64</v>
      </c>
      <c r="I31" t="s">
        <v>588</v>
      </c>
      <c r="J31" t="s">
        <v>565</v>
      </c>
      <c r="K31">
        <v>89</v>
      </c>
      <c r="M31" t="s">
        <v>588</v>
      </c>
      <c r="N31" t="s">
        <v>565</v>
      </c>
      <c r="O31">
        <v>89</v>
      </c>
      <c r="Y31" t="s">
        <v>858</v>
      </c>
    </row>
    <row r="32" spans="1:33" x14ac:dyDescent="0.2">
      <c r="A32" t="s">
        <v>117</v>
      </c>
      <c r="B32" t="s">
        <v>564</v>
      </c>
      <c r="C32" t="s">
        <v>589</v>
      </c>
      <c r="D32">
        <v>12</v>
      </c>
      <c r="E32">
        <v>29</v>
      </c>
      <c r="F32">
        <f t="shared" si="0"/>
        <v>41</v>
      </c>
      <c r="I32" t="s">
        <v>588</v>
      </c>
      <c r="J32" t="s">
        <v>565</v>
      </c>
      <c r="K32">
        <v>43</v>
      </c>
      <c r="M32" t="s">
        <v>588</v>
      </c>
      <c r="N32" t="s">
        <v>565</v>
      </c>
      <c r="O32">
        <v>43</v>
      </c>
      <c r="Y32" t="s">
        <v>859</v>
      </c>
    </row>
    <row r="33" spans="1:18" x14ac:dyDescent="0.2">
      <c r="A33" t="s">
        <v>118</v>
      </c>
      <c r="B33" t="s">
        <v>564</v>
      </c>
      <c r="C33" t="s">
        <v>589</v>
      </c>
      <c r="D33">
        <v>11</v>
      </c>
      <c r="E33">
        <v>40</v>
      </c>
      <c r="F33">
        <f t="shared" si="0"/>
        <v>51</v>
      </c>
      <c r="I33" t="s">
        <v>589</v>
      </c>
      <c r="J33" t="s">
        <v>564</v>
      </c>
      <c r="K33">
        <v>33</v>
      </c>
      <c r="M33" t="s">
        <v>589</v>
      </c>
      <c r="N33" t="s">
        <v>564</v>
      </c>
      <c r="O33">
        <v>33</v>
      </c>
      <c r="P33">
        <f>SUM(O33:O38)</f>
        <v>307</v>
      </c>
      <c r="Q33">
        <f>AVERAGE(O33:O38)</f>
        <v>51.166666666666664</v>
      </c>
      <c r="R33" t="s">
        <v>838</v>
      </c>
    </row>
    <row r="34" spans="1:18" x14ac:dyDescent="0.2">
      <c r="A34" t="s">
        <v>119</v>
      </c>
      <c r="B34" t="s">
        <v>564</v>
      </c>
      <c r="C34" t="s">
        <v>589</v>
      </c>
      <c r="D34">
        <v>17</v>
      </c>
      <c r="E34">
        <v>52</v>
      </c>
      <c r="F34">
        <f t="shared" si="0"/>
        <v>69</v>
      </c>
      <c r="I34" t="s">
        <v>589</v>
      </c>
      <c r="J34" t="s">
        <v>564</v>
      </c>
      <c r="K34">
        <v>49</v>
      </c>
      <c r="M34" t="s">
        <v>589</v>
      </c>
      <c r="N34" t="s">
        <v>564</v>
      </c>
      <c r="O34">
        <v>49</v>
      </c>
    </row>
    <row r="35" spans="1:18" x14ac:dyDescent="0.2">
      <c r="A35" t="s">
        <v>120</v>
      </c>
      <c r="B35" t="s">
        <v>564</v>
      </c>
      <c r="C35" t="s">
        <v>590</v>
      </c>
      <c r="D35">
        <v>8</v>
      </c>
      <c r="E35">
        <v>33</v>
      </c>
      <c r="F35">
        <f t="shared" si="0"/>
        <v>41</v>
      </c>
      <c r="I35" t="s">
        <v>589</v>
      </c>
      <c r="J35" t="s">
        <v>564</v>
      </c>
      <c r="K35">
        <v>64</v>
      </c>
      <c r="M35" t="s">
        <v>589</v>
      </c>
      <c r="N35" t="s">
        <v>564</v>
      </c>
      <c r="O35">
        <v>64</v>
      </c>
    </row>
    <row r="36" spans="1:18" x14ac:dyDescent="0.2">
      <c r="A36" t="s">
        <v>121</v>
      </c>
      <c r="B36" t="s">
        <v>564</v>
      </c>
      <c r="C36" t="s">
        <v>590</v>
      </c>
      <c r="D36">
        <v>15</v>
      </c>
      <c r="E36">
        <v>35</v>
      </c>
      <c r="F36">
        <f t="shared" si="0"/>
        <v>50</v>
      </c>
      <c r="I36" t="s">
        <v>589</v>
      </c>
      <c r="J36" t="s">
        <v>564</v>
      </c>
      <c r="K36">
        <v>41</v>
      </c>
      <c r="M36" t="s">
        <v>589</v>
      </c>
      <c r="N36" t="s">
        <v>564</v>
      </c>
      <c r="O36">
        <v>41</v>
      </c>
    </row>
    <row r="37" spans="1:18" x14ac:dyDescent="0.2">
      <c r="A37" t="s">
        <v>122</v>
      </c>
      <c r="B37" t="s">
        <v>564</v>
      </c>
      <c r="C37" t="s">
        <v>590</v>
      </c>
      <c r="D37">
        <v>6</v>
      </c>
      <c r="E37">
        <v>35</v>
      </c>
      <c r="F37">
        <f t="shared" si="0"/>
        <v>41</v>
      </c>
      <c r="I37" t="s">
        <v>589</v>
      </c>
      <c r="J37" t="s">
        <v>564</v>
      </c>
      <c r="K37">
        <v>51</v>
      </c>
      <c r="M37" t="s">
        <v>589</v>
      </c>
      <c r="N37" t="s">
        <v>564</v>
      </c>
      <c r="O37">
        <v>51</v>
      </c>
    </row>
    <row r="38" spans="1:18" x14ac:dyDescent="0.2">
      <c r="A38" t="s">
        <v>123</v>
      </c>
      <c r="B38" t="s">
        <v>564</v>
      </c>
      <c r="C38" t="s">
        <v>590</v>
      </c>
      <c r="D38">
        <v>23</v>
      </c>
      <c r="E38">
        <v>33</v>
      </c>
      <c r="F38">
        <f t="shared" si="0"/>
        <v>56</v>
      </c>
      <c r="I38" t="s">
        <v>589</v>
      </c>
      <c r="J38" t="s">
        <v>564</v>
      </c>
      <c r="K38">
        <v>69</v>
      </c>
      <c r="M38" t="s">
        <v>589</v>
      </c>
      <c r="N38" t="s">
        <v>564</v>
      </c>
      <c r="O38">
        <v>69</v>
      </c>
    </row>
    <row r="39" spans="1:18" x14ac:dyDescent="0.2">
      <c r="A39" t="s">
        <v>124</v>
      </c>
      <c r="B39" t="s">
        <v>564</v>
      </c>
      <c r="C39" t="s">
        <v>590</v>
      </c>
      <c r="D39">
        <v>11</v>
      </c>
      <c r="E39">
        <v>38</v>
      </c>
      <c r="F39">
        <f t="shared" si="0"/>
        <v>49</v>
      </c>
      <c r="I39" t="s">
        <v>589</v>
      </c>
      <c r="J39" t="s">
        <v>565</v>
      </c>
      <c r="K39">
        <v>74</v>
      </c>
      <c r="M39" t="s">
        <v>589</v>
      </c>
      <c r="N39" t="s">
        <v>565</v>
      </c>
      <c r="O39">
        <v>74</v>
      </c>
      <c r="P39">
        <f>SUM(O39:O44)</f>
        <v>341</v>
      </c>
      <c r="Q39">
        <f>AVERAGE(O39:O44)</f>
        <v>56.833333333333336</v>
      </c>
      <c r="R39" t="s">
        <v>839</v>
      </c>
    </row>
    <row r="40" spans="1:18" x14ac:dyDescent="0.2">
      <c r="A40" t="s">
        <v>125</v>
      </c>
      <c r="B40" t="s">
        <v>564</v>
      </c>
      <c r="C40" t="s">
        <v>590</v>
      </c>
      <c r="D40">
        <v>7</v>
      </c>
      <c r="E40">
        <v>57</v>
      </c>
      <c r="F40">
        <f t="shared" si="0"/>
        <v>64</v>
      </c>
      <c r="I40" t="s">
        <v>589</v>
      </c>
      <c r="J40" t="s">
        <v>565</v>
      </c>
      <c r="K40">
        <v>52</v>
      </c>
      <c r="M40" t="s">
        <v>589</v>
      </c>
      <c r="N40" t="s">
        <v>565</v>
      </c>
      <c r="O40">
        <v>52</v>
      </c>
    </row>
    <row r="41" spans="1:18" x14ac:dyDescent="0.2">
      <c r="A41" t="s">
        <v>126</v>
      </c>
      <c r="B41" t="s">
        <v>564</v>
      </c>
      <c r="C41" t="s">
        <v>591</v>
      </c>
      <c r="D41">
        <v>8</v>
      </c>
      <c r="E41">
        <v>39</v>
      </c>
      <c r="F41">
        <f t="shared" si="0"/>
        <v>47</v>
      </c>
      <c r="I41" t="s">
        <v>589</v>
      </c>
      <c r="J41" t="s">
        <v>565</v>
      </c>
      <c r="K41">
        <v>43</v>
      </c>
      <c r="M41" t="s">
        <v>589</v>
      </c>
      <c r="N41" t="s">
        <v>565</v>
      </c>
      <c r="O41">
        <v>43</v>
      </c>
    </row>
    <row r="42" spans="1:18" x14ac:dyDescent="0.2">
      <c r="A42" t="s">
        <v>127</v>
      </c>
      <c r="B42" t="s">
        <v>564</v>
      </c>
      <c r="C42" t="s">
        <v>591</v>
      </c>
      <c r="D42">
        <v>11</v>
      </c>
      <c r="E42">
        <v>37</v>
      </c>
      <c r="F42">
        <f t="shared" si="0"/>
        <v>48</v>
      </c>
      <c r="I42" t="s">
        <v>589</v>
      </c>
      <c r="J42" t="s">
        <v>565</v>
      </c>
      <c r="K42">
        <v>46</v>
      </c>
      <c r="M42" t="s">
        <v>589</v>
      </c>
      <c r="N42" t="s">
        <v>565</v>
      </c>
      <c r="O42">
        <v>46</v>
      </c>
    </row>
    <row r="43" spans="1:18" x14ac:dyDescent="0.2">
      <c r="A43" t="s">
        <v>128</v>
      </c>
      <c r="B43" t="s">
        <v>564</v>
      </c>
      <c r="C43" t="s">
        <v>591</v>
      </c>
      <c r="D43">
        <v>8</v>
      </c>
      <c r="E43">
        <v>36</v>
      </c>
      <c r="F43">
        <f t="shared" si="0"/>
        <v>44</v>
      </c>
      <c r="I43" t="s">
        <v>589</v>
      </c>
      <c r="J43" t="s">
        <v>565</v>
      </c>
      <c r="K43">
        <v>64</v>
      </c>
      <c r="M43" t="s">
        <v>589</v>
      </c>
      <c r="N43" t="s">
        <v>565</v>
      </c>
      <c r="O43">
        <v>64</v>
      </c>
    </row>
    <row r="44" spans="1:18" x14ac:dyDescent="0.2">
      <c r="A44" t="s">
        <v>129</v>
      </c>
      <c r="B44" t="s">
        <v>564</v>
      </c>
      <c r="C44" t="s">
        <v>591</v>
      </c>
      <c r="D44">
        <v>6</v>
      </c>
      <c r="E44">
        <v>37</v>
      </c>
      <c r="F44">
        <f t="shared" si="0"/>
        <v>43</v>
      </c>
      <c r="I44" t="s">
        <v>589</v>
      </c>
      <c r="J44" t="s">
        <v>565</v>
      </c>
      <c r="K44">
        <v>62</v>
      </c>
      <c r="M44" t="s">
        <v>589</v>
      </c>
      <c r="N44" t="s">
        <v>565</v>
      </c>
      <c r="O44">
        <v>62</v>
      </c>
    </row>
    <row r="45" spans="1:18" x14ac:dyDescent="0.2">
      <c r="A45" t="s">
        <v>130</v>
      </c>
      <c r="B45" t="s">
        <v>564</v>
      </c>
      <c r="C45" t="s">
        <v>591</v>
      </c>
      <c r="D45">
        <v>7</v>
      </c>
      <c r="E45">
        <v>35</v>
      </c>
      <c r="F45">
        <f t="shared" si="0"/>
        <v>42</v>
      </c>
      <c r="I45" t="s">
        <v>590</v>
      </c>
      <c r="J45" t="s">
        <v>564</v>
      </c>
      <c r="K45">
        <v>41</v>
      </c>
      <c r="M45" t="s">
        <v>590</v>
      </c>
      <c r="N45" t="s">
        <v>564</v>
      </c>
      <c r="O45">
        <v>41</v>
      </c>
      <c r="P45">
        <f>SUM(O45:O50)</f>
        <v>301</v>
      </c>
      <c r="Q45">
        <f>AVERAGE(O45:O50)</f>
        <v>50.166666666666664</v>
      </c>
      <c r="R45" t="s">
        <v>840</v>
      </c>
    </row>
    <row r="46" spans="1:18" x14ac:dyDescent="0.2">
      <c r="A46" t="s">
        <v>131</v>
      </c>
      <c r="B46" t="s">
        <v>564</v>
      </c>
      <c r="C46" t="s">
        <v>801</v>
      </c>
      <c r="D46">
        <v>10</v>
      </c>
      <c r="E46">
        <v>35</v>
      </c>
      <c r="F46">
        <f t="shared" si="0"/>
        <v>45</v>
      </c>
      <c r="I46" t="s">
        <v>590</v>
      </c>
      <c r="J46" t="s">
        <v>564</v>
      </c>
      <c r="K46">
        <v>50</v>
      </c>
      <c r="M46" t="s">
        <v>590</v>
      </c>
      <c r="N46" t="s">
        <v>564</v>
      </c>
      <c r="O46">
        <v>50</v>
      </c>
    </row>
    <row r="47" spans="1:18" x14ac:dyDescent="0.2">
      <c r="A47" t="s">
        <v>132</v>
      </c>
      <c r="B47" t="s">
        <v>564</v>
      </c>
      <c r="C47" t="s">
        <v>801</v>
      </c>
      <c r="D47">
        <v>10</v>
      </c>
      <c r="E47">
        <v>28</v>
      </c>
      <c r="F47">
        <f t="shared" si="0"/>
        <v>38</v>
      </c>
      <c r="I47" t="s">
        <v>590</v>
      </c>
      <c r="J47" t="s">
        <v>564</v>
      </c>
      <c r="K47">
        <v>41</v>
      </c>
      <c r="M47" t="s">
        <v>590</v>
      </c>
      <c r="N47" t="s">
        <v>564</v>
      </c>
      <c r="O47">
        <v>41</v>
      </c>
    </row>
    <row r="48" spans="1:18" x14ac:dyDescent="0.2">
      <c r="A48" t="s">
        <v>133</v>
      </c>
      <c r="B48" t="s">
        <v>564</v>
      </c>
      <c r="C48" t="s">
        <v>801</v>
      </c>
      <c r="D48">
        <v>7</v>
      </c>
      <c r="E48">
        <v>38</v>
      </c>
      <c r="F48">
        <f t="shared" si="0"/>
        <v>45</v>
      </c>
      <c r="I48" t="s">
        <v>590</v>
      </c>
      <c r="J48" t="s">
        <v>564</v>
      </c>
      <c r="K48">
        <v>56</v>
      </c>
      <c r="M48" t="s">
        <v>590</v>
      </c>
      <c r="N48" t="s">
        <v>564</v>
      </c>
      <c r="O48">
        <v>56</v>
      </c>
    </row>
    <row r="49" spans="1:18" x14ac:dyDescent="0.2">
      <c r="A49" t="s">
        <v>134</v>
      </c>
      <c r="B49" t="s">
        <v>564</v>
      </c>
      <c r="C49" t="s">
        <v>801</v>
      </c>
      <c r="D49">
        <v>11</v>
      </c>
      <c r="E49">
        <v>56</v>
      </c>
      <c r="F49">
        <f t="shared" si="0"/>
        <v>67</v>
      </c>
      <c r="I49" t="s">
        <v>590</v>
      </c>
      <c r="J49" t="s">
        <v>564</v>
      </c>
      <c r="K49">
        <v>49</v>
      </c>
      <c r="M49" t="s">
        <v>590</v>
      </c>
      <c r="N49" t="s">
        <v>564</v>
      </c>
      <c r="O49">
        <v>49</v>
      </c>
    </row>
    <row r="50" spans="1:18" x14ac:dyDescent="0.2">
      <c r="A50" t="s">
        <v>135</v>
      </c>
      <c r="B50" t="s">
        <v>564</v>
      </c>
      <c r="C50" t="s">
        <v>801</v>
      </c>
      <c r="D50">
        <v>9</v>
      </c>
      <c r="E50">
        <v>35</v>
      </c>
      <c r="F50">
        <f t="shared" si="0"/>
        <v>44</v>
      </c>
      <c r="I50" t="s">
        <v>590</v>
      </c>
      <c r="J50" t="s">
        <v>564</v>
      </c>
      <c r="K50">
        <v>64</v>
      </c>
      <c r="M50" t="s">
        <v>590</v>
      </c>
      <c r="N50" t="s">
        <v>564</v>
      </c>
      <c r="O50">
        <v>64</v>
      </c>
    </row>
    <row r="51" spans="1:18" x14ac:dyDescent="0.2">
      <c r="A51" t="s">
        <v>136</v>
      </c>
      <c r="B51" t="s">
        <v>564</v>
      </c>
      <c r="C51" t="s">
        <v>801</v>
      </c>
      <c r="D51">
        <v>9</v>
      </c>
      <c r="E51">
        <v>37</v>
      </c>
      <c r="F51">
        <f t="shared" si="0"/>
        <v>46</v>
      </c>
      <c r="I51" t="s">
        <v>590</v>
      </c>
      <c r="J51" t="s">
        <v>565</v>
      </c>
      <c r="K51">
        <v>46</v>
      </c>
      <c r="M51" t="s">
        <v>590</v>
      </c>
      <c r="N51" t="s">
        <v>565</v>
      </c>
      <c r="O51">
        <v>46</v>
      </c>
      <c r="P51">
        <f>SUM(O51:O56)</f>
        <v>268</v>
      </c>
      <c r="Q51">
        <f>AVERAGE(O51:O56)</f>
        <v>44.666666666666664</v>
      </c>
      <c r="R51" t="s">
        <v>841</v>
      </c>
    </row>
    <row r="52" spans="1:18" x14ac:dyDescent="0.2">
      <c r="A52" t="s">
        <v>137</v>
      </c>
      <c r="B52" t="s">
        <v>564</v>
      </c>
      <c r="C52" t="s">
        <v>592</v>
      </c>
      <c r="D52">
        <v>22</v>
      </c>
      <c r="E52">
        <v>36</v>
      </c>
      <c r="F52">
        <f t="shared" si="0"/>
        <v>58</v>
      </c>
      <c r="I52" t="s">
        <v>590</v>
      </c>
      <c r="J52" t="s">
        <v>565</v>
      </c>
      <c r="K52">
        <v>44</v>
      </c>
      <c r="M52" t="s">
        <v>590</v>
      </c>
      <c r="N52" t="s">
        <v>565</v>
      </c>
      <c r="O52">
        <v>44</v>
      </c>
    </row>
    <row r="53" spans="1:18" x14ac:dyDescent="0.2">
      <c r="A53" t="s">
        <v>138</v>
      </c>
      <c r="B53" t="s">
        <v>564</v>
      </c>
      <c r="C53" t="s">
        <v>592</v>
      </c>
      <c r="D53">
        <v>21</v>
      </c>
      <c r="E53">
        <v>34</v>
      </c>
      <c r="F53">
        <f t="shared" si="0"/>
        <v>55</v>
      </c>
      <c r="I53" t="s">
        <v>590</v>
      </c>
      <c r="J53" t="s">
        <v>565</v>
      </c>
      <c r="K53">
        <v>46</v>
      </c>
      <c r="M53" t="s">
        <v>590</v>
      </c>
      <c r="N53" t="s">
        <v>565</v>
      </c>
      <c r="O53">
        <v>46</v>
      </c>
    </row>
    <row r="54" spans="1:18" x14ac:dyDescent="0.2">
      <c r="A54" t="s">
        <v>139</v>
      </c>
      <c r="B54" t="s">
        <v>564</v>
      </c>
      <c r="C54" t="s">
        <v>592</v>
      </c>
      <c r="D54">
        <v>16</v>
      </c>
      <c r="E54">
        <v>37</v>
      </c>
      <c r="F54">
        <f t="shared" si="0"/>
        <v>53</v>
      </c>
      <c r="I54" t="s">
        <v>590</v>
      </c>
      <c r="J54" t="s">
        <v>565</v>
      </c>
      <c r="K54">
        <v>43</v>
      </c>
      <c r="M54" t="s">
        <v>590</v>
      </c>
      <c r="N54" t="s">
        <v>565</v>
      </c>
      <c r="O54">
        <v>43</v>
      </c>
    </row>
    <row r="55" spans="1:18" x14ac:dyDescent="0.2">
      <c r="A55" t="s">
        <v>140</v>
      </c>
      <c r="B55" t="s">
        <v>564</v>
      </c>
      <c r="C55" t="s">
        <v>592</v>
      </c>
      <c r="D55">
        <v>10</v>
      </c>
      <c r="E55">
        <v>45</v>
      </c>
      <c r="F55">
        <f t="shared" si="0"/>
        <v>55</v>
      </c>
      <c r="I55" t="s">
        <v>590</v>
      </c>
      <c r="J55" t="s">
        <v>565</v>
      </c>
      <c r="K55">
        <v>42</v>
      </c>
      <c r="M55" t="s">
        <v>590</v>
      </c>
      <c r="N55" t="s">
        <v>565</v>
      </c>
      <c r="O55">
        <v>42</v>
      </c>
    </row>
    <row r="56" spans="1:18" x14ac:dyDescent="0.2">
      <c r="A56" t="s">
        <v>141</v>
      </c>
      <c r="B56" t="s">
        <v>564</v>
      </c>
      <c r="C56" t="s">
        <v>592</v>
      </c>
      <c r="D56">
        <v>12</v>
      </c>
      <c r="E56">
        <v>35</v>
      </c>
      <c r="F56">
        <f t="shared" si="0"/>
        <v>47</v>
      </c>
      <c r="I56" t="s">
        <v>590</v>
      </c>
      <c r="J56" t="s">
        <v>565</v>
      </c>
      <c r="K56">
        <v>47</v>
      </c>
      <c r="M56" t="s">
        <v>590</v>
      </c>
      <c r="N56" t="s">
        <v>565</v>
      </c>
      <c r="O56">
        <v>47</v>
      </c>
    </row>
    <row r="57" spans="1:18" x14ac:dyDescent="0.2">
      <c r="A57" t="s">
        <v>142</v>
      </c>
      <c r="B57" t="s">
        <v>564</v>
      </c>
      <c r="C57" t="s">
        <v>592</v>
      </c>
      <c r="D57">
        <v>8</v>
      </c>
      <c r="E57">
        <v>39</v>
      </c>
      <c r="F57">
        <f t="shared" si="0"/>
        <v>47</v>
      </c>
      <c r="I57" t="s">
        <v>591</v>
      </c>
      <c r="J57" t="s">
        <v>563</v>
      </c>
      <c r="K57">
        <v>45</v>
      </c>
      <c r="M57" t="s">
        <v>591</v>
      </c>
      <c r="N57" t="s">
        <v>563</v>
      </c>
      <c r="O57">
        <v>45</v>
      </c>
      <c r="P57">
        <f>SUM(O57)</f>
        <v>45</v>
      </c>
      <c r="Q57">
        <v>45</v>
      </c>
      <c r="R57" t="s">
        <v>842</v>
      </c>
    </row>
    <row r="58" spans="1:18" x14ac:dyDescent="0.2">
      <c r="A58" t="s">
        <v>143</v>
      </c>
      <c r="B58" t="s">
        <v>564</v>
      </c>
      <c r="C58" t="s">
        <v>593</v>
      </c>
      <c r="D58">
        <v>10</v>
      </c>
      <c r="E58">
        <v>36</v>
      </c>
      <c r="F58">
        <f t="shared" si="0"/>
        <v>46</v>
      </c>
      <c r="I58" t="s">
        <v>591</v>
      </c>
      <c r="J58" t="s">
        <v>564</v>
      </c>
      <c r="K58">
        <v>47</v>
      </c>
      <c r="M58" t="s">
        <v>591</v>
      </c>
      <c r="N58" t="s">
        <v>564</v>
      </c>
      <c r="O58">
        <v>47</v>
      </c>
      <c r="P58">
        <f>SUM(O58:O62)</f>
        <v>224</v>
      </c>
      <c r="Q58">
        <f>AVERAGE(O58:O62)</f>
        <v>44.8</v>
      </c>
      <c r="R58" t="s">
        <v>843</v>
      </c>
    </row>
    <row r="59" spans="1:18" x14ac:dyDescent="0.2">
      <c r="A59" t="s">
        <v>144</v>
      </c>
      <c r="B59" t="s">
        <v>564</v>
      </c>
      <c r="C59" t="s">
        <v>593</v>
      </c>
      <c r="D59">
        <v>10</v>
      </c>
      <c r="E59">
        <v>87</v>
      </c>
      <c r="F59">
        <f t="shared" si="0"/>
        <v>97</v>
      </c>
      <c r="I59" t="s">
        <v>591</v>
      </c>
      <c r="J59" t="s">
        <v>564</v>
      </c>
      <c r="K59">
        <v>48</v>
      </c>
      <c r="M59" t="s">
        <v>591</v>
      </c>
      <c r="N59" t="s">
        <v>564</v>
      </c>
      <c r="O59">
        <v>48</v>
      </c>
    </row>
    <row r="60" spans="1:18" x14ac:dyDescent="0.2">
      <c r="A60" t="s">
        <v>145</v>
      </c>
      <c r="B60" t="s">
        <v>564</v>
      </c>
      <c r="C60" t="s">
        <v>593</v>
      </c>
      <c r="D60">
        <v>12</v>
      </c>
      <c r="E60">
        <v>49</v>
      </c>
      <c r="F60">
        <f t="shared" si="0"/>
        <v>61</v>
      </c>
      <c r="I60" t="s">
        <v>591</v>
      </c>
      <c r="J60" t="s">
        <v>564</v>
      </c>
      <c r="K60">
        <v>44</v>
      </c>
      <c r="M60" t="s">
        <v>591</v>
      </c>
      <c r="N60" t="s">
        <v>564</v>
      </c>
      <c r="O60">
        <v>44</v>
      </c>
    </row>
    <row r="61" spans="1:18" x14ac:dyDescent="0.2">
      <c r="A61" t="s">
        <v>146</v>
      </c>
      <c r="B61" t="s">
        <v>564</v>
      </c>
      <c r="C61" t="s">
        <v>593</v>
      </c>
      <c r="D61">
        <v>10</v>
      </c>
      <c r="E61">
        <v>38</v>
      </c>
      <c r="F61">
        <f t="shared" si="0"/>
        <v>48</v>
      </c>
      <c r="I61" t="s">
        <v>591</v>
      </c>
      <c r="J61" t="s">
        <v>564</v>
      </c>
      <c r="K61">
        <v>43</v>
      </c>
      <c r="M61" t="s">
        <v>591</v>
      </c>
      <c r="N61" t="s">
        <v>564</v>
      </c>
      <c r="O61">
        <v>43</v>
      </c>
    </row>
    <row r="62" spans="1:18" x14ac:dyDescent="0.2">
      <c r="A62" t="s">
        <v>147</v>
      </c>
      <c r="B62" t="s">
        <v>564</v>
      </c>
      <c r="C62" t="s">
        <v>593</v>
      </c>
      <c r="D62">
        <v>11</v>
      </c>
      <c r="E62">
        <v>36</v>
      </c>
      <c r="F62">
        <f t="shared" si="0"/>
        <v>47</v>
      </c>
      <c r="I62" t="s">
        <v>591</v>
      </c>
      <c r="J62" t="s">
        <v>564</v>
      </c>
      <c r="K62">
        <v>42</v>
      </c>
      <c r="M62" t="s">
        <v>591</v>
      </c>
      <c r="N62" t="s">
        <v>564</v>
      </c>
      <c r="O62">
        <v>42</v>
      </c>
    </row>
    <row r="63" spans="1:18" x14ac:dyDescent="0.2">
      <c r="A63" t="s">
        <v>148</v>
      </c>
      <c r="B63" t="s">
        <v>564</v>
      </c>
      <c r="C63" t="s">
        <v>593</v>
      </c>
      <c r="D63">
        <v>10</v>
      </c>
      <c r="E63">
        <v>42</v>
      </c>
      <c r="F63">
        <f t="shared" si="0"/>
        <v>52</v>
      </c>
      <c r="I63" t="s">
        <v>591</v>
      </c>
      <c r="J63" t="s">
        <v>565</v>
      </c>
      <c r="K63">
        <v>45</v>
      </c>
      <c r="M63" t="s">
        <v>591</v>
      </c>
      <c r="N63" t="s">
        <v>565</v>
      </c>
      <c r="O63">
        <v>45</v>
      </c>
      <c r="P63">
        <f>SUM(O63:O69)</f>
        <v>326</v>
      </c>
      <c r="Q63">
        <f>AVERAGE(O63:O69)</f>
        <v>46.571428571428569</v>
      </c>
      <c r="R63" t="s">
        <v>844</v>
      </c>
    </row>
    <row r="64" spans="1:18" x14ac:dyDescent="0.2">
      <c r="A64" t="s">
        <v>149</v>
      </c>
      <c r="B64" t="s">
        <v>565</v>
      </c>
      <c r="C64" t="s">
        <v>587</v>
      </c>
      <c r="D64">
        <v>15</v>
      </c>
      <c r="E64">
        <v>27</v>
      </c>
      <c r="F64">
        <f t="shared" si="0"/>
        <v>42</v>
      </c>
      <c r="I64" t="s">
        <v>591</v>
      </c>
      <c r="J64" t="s">
        <v>565</v>
      </c>
      <c r="K64">
        <v>52</v>
      </c>
      <c r="M64" t="s">
        <v>591</v>
      </c>
      <c r="N64" t="s">
        <v>565</v>
      </c>
      <c r="O64">
        <v>52</v>
      </c>
    </row>
    <row r="65" spans="1:18" x14ac:dyDescent="0.2">
      <c r="A65" t="s">
        <v>150</v>
      </c>
      <c r="B65" t="s">
        <v>565</v>
      </c>
      <c r="C65" t="s">
        <v>587</v>
      </c>
      <c r="D65">
        <v>10</v>
      </c>
      <c r="E65">
        <v>25</v>
      </c>
      <c r="F65">
        <f t="shared" si="0"/>
        <v>35</v>
      </c>
      <c r="I65" t="s">
        <v>591</v>
      </c>
      <c r="J65" t="s">
        <v>565</v>
      </c>
      <c r="K65">
        <v>42</v>
      </c>
      <c r="M65" t="s">
        <v>591</v>
      </c>
      <c r="N65" t="s">
        <v>565</v>
      </c>
      <c r="O65">
        <v>42</v>
      </c>
    </row>
    <row r="66" spans="1:18" x14ac:dyDescent="0.2">
      <c r="A66" t="s">
        <v>151</v>
      </c>
      <c r="B66" t="s">
        <v>565</v>
      </c>
      <c r="C66" t="s">
        <v>587</v>
      </c>
      <c r="D66">
        <v>10</v>
      </c>
      <c r="E66">
        <v>23</v>
      </c>
      <c r="F66">
        <f t="shared" si="0"/>
        <v>33</v>
      </c>
      <c r="I66" t="s">
        <v>591</v>
      </c>
      <c r="J66" t="s">
        <v>565</v>
      </c>
      <c r="K66">
        <v>47</v>
      </c>
      <c r="M66" t="s">
        <v>591</v>
      </c>
      <c r="N66" t="s">
        <v>565</v>
      </c>
      <c r="O66">
        <v>47</v>
      </c>
    </row>
    <row r="67" spans="1:18" x14ac:dyDescent="0.2">
      <c r="A67" t="s">
        <v>152</v>
      </c>
      <c r="B67" t="s">
        <v>565</v>
      </c>
      <c r="C67" t="s">
        <v>587</v>
      </c>
      <c r="D67">
        <v>8</v>
      </c>
      <c r="E67">
        <v>23</v>
      </c>
      <c r="F67">
        <f t="shared" ref="F67:F111" si="1">SUM(D67:E67)</f>
        <v>31</v>
      </c>
      <c r="I67" t="s">
        <v>591</v>
      </c>
      <c r="J67" t="s">
        <v>565</v>
      </c>
      <c r="K67">
        <v>52</v>
      </c>
      <c r="M67" t="s">
        <v>591</v>
      </c>
      <c r="N67" t="s">
        <v>565</v>
      </c>
      <c r="O67">
        <v>52</v>
      </c>
    </row>
    <row r="68" spans="1:18" x14ac:dyDescent="0.2">
      <c r="A68" t="s">
        <v>153</v>
      </c>
      <c r="B68" t="s">
        <v>565</v>
      </c>
      <c r="C68" t="s">
        <v>587</v>
      </c>
      <c r="D68">
        <v>10</v>
      </c>
      <c r="E68">
        <v>23</v>
      </c>
      <c r="F68">
        <f t="shared" si="1"/>
        <v>33</v>
      </c>
      <c r="I68" t="s">
        <v>591</v>
      </c>
      <c r="J68" t="s">
        <v>565</v>
      </c>
      <c r="K68">
        <v>44</v>
      </c>
      <c r="M68" t="s">
        <v>591</v>
      </c>
      <c r="N68" t="s">
        <v>565</v>
      </c>
      <c r="O68">
        <v>44</v>
      </c>
    </row>
    <row r="69" spans="1:18" x14ac:dyDescent="0.2">
      <c r="A69" t="s">
        <v>154</v>
      </c>
      <c r="B69" t="s">
        <v>565</v>
      </c>
      <c r="C69" t="s">
        <v>587</v>
      </c>
      <c r="D69">
        <v>12</v>
      </c>
      <c r="E69">
        <v>30</v>
      </c>
      <c r="F69">
        <f t="shared" si="1"/>
        <v>42</v>
      </c>
      <c r="I69" t="s">
        <v>591</v>
      </c>
      <c r="J69" t="s">
        <v>565</v>
      </c>
      <c r="K69">
        <v>44</v>
      </c>
      <c r="M69" t="s">
        <v>591</v>
      </c>
      <c r="N69" t="s">
        <v>565</v>
      </c>
      <c r="O69">
        <v>44</v>
      </c>
    </row>
    <row r="70" spans="1:18" x14ac:dyDescent="0.2">
      <c r="A70" t="s">
        <v>155</v>
      </c>
      <c r="B70" t="s">
        <v>565</v>
      </c>
      <c r="C70" t="s">
        <v>588</v>
      </c>
      <c r="D70">
        <v>11</v>
      </c>
      <c r="E70">
        <v>34</v>
      </c>
      <c r="F70">
        <f t="shared" si="1"/>
        <v>45</v>
      </c>
      <c r="I70" t="s">
        <v>801</v>
      </c>
      <c r="J70" t="s">
        <v>563</v>
      </c>
      <c r="K70">
        <v>45</v>
      </c>
      <c r="M70" t="s">
        <v>801</v>
      </c>
      <c r="N70" t="s">
        <v>563</v>
      </c>
      <c r="O70">
        <v>45</v>
      </c>
      <c r="P70">
        <v>45</v>
      </c>
      <c r="Q70">
        <f>AVERAGE(O70)</f>
        <v>45</v>
      </c>
      <c r="R70" t="s">
        <v>845</v>
      </c>
    </row>
    <row r="71" spans="1:18" x14ac:dyDescent="0.2">
      <c r="A71" t="s">
        <v>156</v>
      </c>
      <c r="B71" t="s">
        <v>565</v>
      </c>
      <c r="C71" t="s">
        <v>588</v>
      </c>
      <c r="D71">
        <v>13</v>
      </c>
      <c r="E71">
        <v>39</v>
      </c>
      <c r="F71">
        <f t="shared" si="1"/>
        <v>52</v>
      </c>
      <c r="I71" t="s">
        <v>801</v>
      </c>
      <c r="J71" t="s">
        <v>564</v>
      </c>
      <c r="K71">
        <v>45</v>
      </c>
      <c r="M71" t="s">
        <v>801</v>
      </c>
      <c r="N71" t="s">
        <v>564</v>
      </c>
      <c r="O71">
        <v>45</v>
      </c>
      <c r="P71">
        <f>SUM(O71:O76)</f>
        <v>285</v>
      </c>
      <c r="Q71">
        <f>AVERAGE(O71:O76)</f>
        <v>47.5</v>
      </c>
      <c r="R71" t="s">
        <v>846</v>
      </c>
    </row>
    <row r="72" spans="1:18" x14ac:dyDescent="0.2">
      <c r="A72" t="s">
        <v>157</v>
      </c>
      <c r="B72" t="s">
        <v>565</v>
      </c>
      <c r="C72" t="s">
        <v>588</v>
      </c>
      <c r="D72">
        <v>8</v>
      </c>
      <c r="E72">
        <v>39</v>
      </c>
      <c r="F72">
        <f t="shared" si="1"/>
        <v>47</v>
      </c>
      <c r="I72" t="s">
        <v>801</v>
      </c>
      <c r="J72" t="s">
        <v>564</v>
      </c>
      <c r="K72">
        <v>38</v>
      </c>
      <c r="M72" t="s">
        <v>801</v>
      </c>
      <c r="N72" t="s">
        <v>564</v>
      </c>
      <c r="O72">
        <v>38</v>
      </c>
    </row>
    <row r="73" spans="1:18" x14ac:dyDescent="0.2">
      <c r="A73" t="s">
        <v>158</v>
      </c>
      <c r="B73" t="s">
        <v>565</v>
      </c>
      <c r="C73" t="s">
        <v>588</v>
      </c>
      <c r="D73">
        <v>46</v>
      </c>
      <c r="E73">
        <v>43</v>
      </c>
      <c r="F73">
        <f t="shared" si="1"/>
        <v>89</v>
      </c>
      <c r="I73" t="s">
        <v>801</v>
      </c>
      <c r="J73" t="s">
        <v>564</v>
      </c>
      <c r="K73">
        <v>45</v>
      </c>
      <c r="M73" t="s">
        <v>801</v>
      </c>
      <c r="N73" t="s">
        <v>564</v>
      </c>
      <c r="O73">
        <v>45</v>
      </c>
    </row>
    <row r="74" spans="1:18" x14ac:dyDescent="0.2">
      <c r="A74" t="s">
        <v>159</v>
      </c>
      <c r="B74" t="s">
        <v>565</v>
      </c>
      <c r="C74" t="s">
        <v>588</v>
      </c>
      <c r="D74">
        <v>7</v>
      </c>
      <c r="E74">
        <v>82</v>
      </c>
      <c r="F74">
        <f t="shared" si="1"/>
        <v>89</v>
      </c>
      <c r="I74" t="s">
        <v>801</v>
      </c>
      <c r="J74" t="s">
        <v>564</v>
      </c>
      <c r="K74">
        <v>67</v>
      </c>
      <c r="M74" t="s">
        <v>801</v>
      </c>
      <c r="N74" t="s">
        <v>564</v>
      </c>
      <c r="O74">
        <v>67</v>
      </c>
    </row>
    <row r="75" spans="1:18" x14ac:dyDescent="0.2">
      <c r="A75" t="s">
        <v>160</v>
      </c>
      <c r="B75" t="s">
        <v>565</v>
      </c>
      <c r="C75" t="s">
        <v>588</v>
      </c>
      <c r="D75">
        <v>7</v>
      </c>
      <c r="E75">
        <v>36</v>
      </c>
      <c r="F75">
        <f t="shared" si="1"/>
        <v>43</v>
      </c>
      <c r="I75" t="s">
        <v>801</v>
      </c>
      <c r="J75" t="s">
        <v>564</v>
      </c>
      <c r="K75">
        <v>44</v>
      </c>
      <c r="M75" t="s">
        <v>801</v>
      </c>
      <c r="N75" t="s">
        <v>564</v>
      </c>
      <c r="O75">
        <v>44</v>
      </c>
    </row>
    <row r="76" spans="1:18" x14ac:dyDescent="0.2">
      <c r="A76" t="s">
        <v>161</v>
      </c>
      <c r="B76" t="s">
        <v>565</v>
      </c>
      <c r="C76" t="s">
        <v>589</v>
      </c>
      <c r="D76">
        <v>31</v>
      </c>
      <c r="E76">
        <v>43</v>
      </c>
      <c r="F76">
        <f t="shared" si="1"/>
        <v>74</v>
      </c>
      <c r="I76" t="s">
        <v>801</v>
      </c>
      <c r="J76" t="s">
        <v>564</v>
      </c>
      <c r="K76">
        <v>46</v>
      </c>
      <c r="M76" t="s">
        <v>801</v>
      </c>
      <c r="N76" t="s">
        <v>564</v>
      </c>
      <c r="O76">
        <v>46</v>
      </c>
    </row>
    <row r="77" spans="1:18" x14ac:dyDescent="0.2">
      <c r="A77" t="s">
        <v>162</v>
      </c>
      <c r="B77" t="s">
        <v>565</v>
      </c>
      <c r="C77" t="s">
        <v>589</v>
      </c>
      <c r="D77">
        <v>12</v>
      </c>
      <c r="E77">
        <v>40</v>
      </c>
      <c r="F77">
        <f t="shared" si="1"/>
        <v>52</v>
      </c>
      <c r="I77" t="s">
        <v>801</v>
      </c>
      <c r="J77" t="s">
        <v>565</v>
      </c>
      <c r="K77">
        <v>48</v>
      </c>
      <c r="M77" t="s">
        <v>801</v>
      </c>
      <c r="N77" t="s">
        <v>565</v>
      </c>
      <c r="O77">
        <v>48</v>
      </c>
      <c r="P77">
        <f>SUM(O77:O81)</f>
        <v>242</v>
      </c>
      <c r="Q77">
        <f>AVERAGE(O77:O81)</f>
        <v>48.4</v>
      </c>
      <c r="R77" t="s">
        <v>847</v>
      </c>
    </row>
    <row r="78" spans="1:18" x14ac:dyDescent="0.2">
      <c r="A78" t="s">
        <v>163</v>
      </c>
      <c r="B78" t="s">
        <v>565</v>
      </c>
      <c r="C78" t="s">
        <v>589</v>
      </c>
      <c r="D78">
        <v>8</v>
      </c>
      <c r="E78">
        <v>35</v>
      </c>
      <c r="F78">
        <f t="shared" si="1"/>
        <v>43</v>
      </c>
      <c r="I78" t="s">
        <v>801</v>
      </c>
      <c r="J78" t="s">
        <v>565</v>
      </c>
      <c r="K78">
        <v>46</v>
      </c>
      <c r="M78" t="s">
        <v>801</v>
      </c>
      <c r="N78" t="s">
        <v>565</v>
      </c>
      <c r="O78">
        <v>46</v>
      </c>
    </row>
    <row r="79" spans="1:18" x14ac:dyDescent="0.2">
      <c r="A79" t="s">
        <v>164</v>
      </c>
      <c r="B79" t="s">
        <v>565</v>
      </c>
      <c r="C79" t="s">
        <v>589</v>
      </c>
      <c r="D79">
        <v>14</v>
      </c>
      <c r="E79">
        <v>32</v>
      </c>
      <c r="F79">
        <f t="shared" si="1"/>
        <v>46</v>
      </c>
      <c r="I79" t="s">
        <v>801</v>
      </c>
      <c r="J79" t="s">
        <v>565</v>
      </c>
      <c r="K79">
        <v>44</v>
      </c>
      <c r="M79" t="s">
        <v>801</v>
      </c>
      <c r="N79" t="s">
        <v>565</v>
      </c>
      <c r="O79">
        <v>44</v>
      </c>
    </row>
    <row r="80" spans="1:18" x14ac:dyDescent="0.2">
      <c r="A80" t="s">
        <v>165</v>
      </c>
      <c r="B80" t="s">
        <v>565</v>
      </c>
      <c r="C80" t="s">
        <v>589</v>
      </c>
      <c r="D80">
        <v>32</v>
      </c>
      <c r="E80">
        <v>32</v>
      </c>
      <c r="F80">
        <f t="shared" si="1"/>
        <v>64</v>
      </c>
      <c r="I80" t="s">
        <v>801</v>
      </c>
      <c r="J80" t="s">
        <v>565</v>
      </c>
      <c r="K80">
        <v>58</v>
      </c>
      <c r="M80" t="s">
        <v>801</v>
      </c>
      <c r="N80" t="s">
        <v>565</v>
      </c>
      <c r="O80">
        <v>58</v>
      </c>
    </row>
    <row r="81" spans="1:18" x14ac:dyDescent="0.2">
      <c r="A81" t="s">
        <v>166</v>
      </c>
      <c r="B81" t="s">
        <v>565</v>
      </c>
      <c r="C81" t="s">
        <v>589</v>
      </c>
      <c r="D81">
        <v>30</v>
      </c>
      <c r="E81">
        <v>32</v>
      </c>
      <c r="F81">
        <f t="shared" si="1"/>
        <v>62</v>
      </c>
      <c r="I81" t="s">
        <v>801</v>
      </c>
      <c r="J81" t="s">
        <v>565</v>
      </c>
      <c r="K81">
        <v>46</v>
      </c>
      <c r="M81" t="s">
        <v>801</v>
      </c>
      <c r="N81" t="s">
        <v>565</v>
      </c>
      <c r="O81">
        <v>46</v>
      </c>
    </row>
    <row r="82" spans="1:18" x14ac:dyDescent="0.2">
      <c r="A82" t="s">
        <v>167</v>
      </c>
      <c r="B82" t="s">
        <v>565</v>
      </c>
      <c r="C82" t="s">
        <v>590</v>
      </c>
      <c r="D82">
        <v>8</v>
      </c>
      <c r="E82">
        <v>38</v>
      </c>
      <c r="F82">
        <f t="shared" si="1"/>
        <v>46</v>
      </c>
      <c r="I82" t="s">
        <v>592</v>
      </c>
      <c r="J82" t="s">
        <v>563</v>
      </c>
      <c r="K82">
        <v>47</v>
      </c>
      <c r="M82" t="s">
        <v>592</v>
      </c>
      <c r="N82" t="s">
        <v>563</v>
      </c>
      <c r="O82">
        <v>47</v>
      </c>
      <c r="P82">
        <f>SUM(O82:O87)</f>
        <v>335</v>
      </c>
      <c r="Q82">
        <f>AVERAGE(O82:O87)</f>
        <v>55.833333333333336</v>
      </c>
      <c r="R82" t="s">
        <v>848</v>
      </c>
    </row>
    <row r="83" spans="1:18" x14ac:dyDescent="0.2">
      <c r="A83" t="s">
        <v>168</v>
      </c>
      <c r="B83" t="s">
        <v>565</v>
      </c>
      <c r="C83" t="s">
        <v>590</v>
      </c>
      <c r="D83">
        <v>6</v>
      </c>
      <c r="E83">
        <v>38</v>
      </c>
      <c r="F83">
        <f t="shared" si="1"/>
        <v>44</v>
      </c>
      <c r="I83" t="s">
        <v>592</v>
      </c>
      <c r="J83" t="s">
        <v>563</v>
      </c>
      <c r="K83">
        <v>74</v>
      </c>
      <c r="M83" t="s">
        <v>592</v>
      </c>
      <c r="N83" t="s">
        <v>563</v>
      </c>
      <c r="O83">
        <v>74</v>
      </c>
    </row>
    <row r="84" spans="1:18" x14ac:dyDescent="0.2">
      <c r="A84" t="s">
        <v>169</v>
      </c>
      <c r="B84" t="s">
        <v>565</v>
      </c>
      <c r="C84" t="s">
        <v>590</v>
      </c>
      <c r="D84">
        <v>11</v>
      </c>
      <c r="E84">
        <v>35</v>
      </c>
      <c r="F84">
        <f t="shared" si="1"/>
        <v>46</v>
      </c>
      <c r="I84" t="s">
        <v>592</v>
      </c>
      <c r="J84" t="s">
        <v>563</v>
      </c>
      <c r="K84">
        <v>75</v>
      </c>
      <c r="M84" t="s">
        <v>592</v>
      </c>
      <c r="N84" t="s">
        <v>563</v>
      </c>
      <c r="O84">
        <v>75</v>
      </c>
    </row>
    <row r="85" spans="1:18" x14ac:dyDescent="0.2">
      <c r="A85" t="s">
        <v>170</v>
      </c>
      <c r="B85" t="s">
        <v>565</v>
      </c>
      <c r="C85" t="s">
        <v>590</v>
      </c>
      <c r="D85">
        <v>6</v>
      </c>
      <c r="E85">
        <v>37</v>
      </c>
      <c r="F85">
        <f t="shared" si="1"/>
        <v>43</v>
      </c>
      <c r="I85" t="s">
        <v>592</v>
      </c>
      <c r="J85" t="s">
        <v>563</v>
      </c>
      <c r="K85">
        <v>45</v>
      </c>
      <c r="M85" t="s">
        <v>592</v>
      </c>
      <c r="N85" t="s">
        <v>563</v>
      </c>
      <c r="O85">
        <v>45</v>
      </c>
    </row>
    <row r="86" spans="1:18" x14ac:dyDescent="0.2">
      <c r="A86" t="s">
        <v>171</v>
      </c>
      <c r="B86" t="s">
        <v>565</v>
      </c>
      <c r="C86" t="s">
        <v>590</v>
      </c>
      <c r="D86">
        <v>6</v>
      </c>
      <c r="E86">
        <v>36</v>
      </c>
      <c r="F86">
        <f t="shared" si="1"/>
        <v>42</v>
      </c>
      <c r="I86" t="s">
        <v>592</v>
      </c>
      <c r="J86" t="s">
        <v>563</v>
      </c>
      <c r="K86">
        <v>47</v>
      </c>
      <c r="M86" t="s">
        <v>592</v>
      </c>
      <c r="N86" t="s">
        <v>563</v>
      </c>
      <c r="O86">
        <v>47</v>
      </c>
    </row>
    <row r="87" spans="1:18" x14ac:dyDescent="0.2">
      <c r="A87" t="s">
        <v>172</v>
      </c>
      <c r="B87" t="s">
        <v>565</v>
      </c>
      <c r="C87" t="s">
        <v>590</v>
      </c>
      <c r="D87">
        <v>7</v>
      </c>
      <c r="E87">
        <v>40</v>
      </c>
      <c r="F87">
        <f t="shared" si="1"/>
        <v>47</v>
      </c>
      <c r="I87" t="s">
        <v>592</v>
      </c>
      <c r="J87" t="s">
        <v>563</v>
      </c>
      <c r="K87">
        <v>47</v>
      </c>
      <c r="M87" t="s">
        <v>592</v>
      </c>
      <c r="N87" t="s">
        <v>563</v>
      </c>
      <c r="O87">
        <v>47</v>
      </c>
    </row>
    <row r="88" spans="1:18" x14ac:dyDescent="0.2">
      <c r="A88" t="s">
        <v>173</v>
      </c>
      <c r="B88" t="s">
        <v>565</v>
      </c>
      <c r="C88" t="s">
        <v>591</v>
      </c>
      <c r="D88">
        <v>11</v>
      </c>
      <c r="E88">
        <v>34</v>
      </c>
      <c r="F88">
        <f t="shared" si="1"/>
        <v>45</v>
      </c>
      <c r="I88" t="s">
        <v>592</v>
      </c>
      <c r="J88" t="s">
        <v>564</v>
      </c>
      <c r="K88">
        <v>58</v>
      </c>
      <c r="M88" t="s">
        <v>592</v>
      </c>
      <c r="N88" t="s">
        <v>564</v>
      </c>
      <c r="O88">
        <v>58</v>
      </c>
      <c r="P88">
        <f>SUM(O88:O93)</f>
        <v>315</v>
      </c>
      <c r="Q88">
        <f>AVERAGE(O88:O93)</f>
        <v>52.5</v>
      </c>
      <c r="R88" t="s">
        <v>849</v>
      </c>
    </row>
    <row r="89" spans="1:18" x14ac:dyDescent="0.2">
      <c r="A89" t="s">
        <v>174</v>
      </c>
      <c r="B89" t="s">
        <v>565</v>
      </c>
      <c r="C89" t="s">
        <v>591</v>
      </c>
      <c r="D89">
        <v>16</v>
      </c>
      <c r="E89">
        <v>36</v>
      </c>
      <c r="F89">
        <f t="shared" si="1"/>
        <v>52</v>
      </c>
      <c r="I89" t="s">
        <v>592</v>
      </c>
      <c r="J89" t="s">
        <v>564</v>
      </c>
      <c r="K89">
        <v>55</v>
      </c>
      <c r="M89" t="s">
        <v>592</v>
      </c>
      <c r="N89" t="s">
        <v>564</v>
      </c>
      <c r="O89">
        <v>55</v>
      </c>
    </row>
    <row r="90" spans="1:18" x14ac:dyDescent="0.2">
      <c r="A90" t="s">
        <v>175</v>
      </c>
      <c r="B90" t="s">
        <v>565</v>
      </c>
      <c r="C90" t="s">
        <v>591</v>
      </c>
      <c r="D90">
        <v>9</v>
      </c>
      <c r="E90">
        <v>33</v>
      </c>
      <c r="F90">
        <f t="shared" si="1"/>
        <v>42</v>
      </c>
      <c r="I90" t="s">
        <v>592</v>
      </c>
      <c r="J90" t="s">
        <v>564</v>
      </c>
      <c r="K90">
        <v>53</v>
      </c>
      <c r="M90" t="s">
        <v>592</v>
      </c>
      <c r="N90" t="s">
        <v>564</v>
      </c>
      <c r="O90">
        <v>53</v>
      </c>
    </row>
    <row r="91" spans="1:18" x14ac:dyDescent="0.2">
      <c r="A91" t="s">
        <v>176</v>
      </c>
      <c r="B91" t="s">
        <v>565</v>
      </c>
      <c r="C91" t="s">
        <v>591</v>
      </c>
      <c r="D91">
        <v>9</v>
      </c>
      <c r="E91">
        <v>38</v>
      </c>
      <c r="F91">
        <f t="shared" si="1"/>
        <v>47</v>
      </c>
      <c r="I91" t="s">
        <v>592</v>
      </c>
      <c r="J91" t="s">
        <v>564</v>
      </c>
      <c r="K91">
        <v>55</v>
      </c>
      <c r="M91" t="s">
        <v>592</v>
      </c>
      <c r="N91" t="s">
        <v>564</v>
      </c>
      <c r="O91">
        <v>55</v>
      </c>
    </row>
    <row r="92" spans="1:18" x14ac:dyDescent="0.2">
      <c r="A92" t="s">
        <v>177</v>
      </c>
      <c r="B92" t="s">
        <v>565</v>
      </c>
      <c r="C92" t="s">
        <v>591</v>
      </c>
      <c r="D92">
        <v>10</v>
      </c>
      <c r="E92">
        <v>42</v>
      </c>
      <c r="F92">
        <f t="shared" si="1"/>
        <v>52</v>
      </c>
      <c r="I92" t="s">
        <v>592</v>
      </c>
      <c r="J92" t="s">
        <v>564</v>
      </c>
      <c r="K92">
        <v>47</v>
      </c>
      <c r="M92" t="s">
        <v>592</v>
      </c>
      <c r="N92" t="s">
        <v>564</v>
      </c>
      <c r="O92">
        <v>47</v>
      </c>
    </row>
    <row r="93" spans="1:18" x14ac:dyDescent="0.2">
      <c r="A93" t="s">
        <v>178</v>
      </c>
      <c r="B93" t="s">
        <v>565</v>
      </c>
      <c r="C93" t="s">
        <v>591</v>
      </c>
      <c r="D93">
        <v>7</v>
      </c>
      <c r="E93">
        <v>37</v>
      </c>
      <c r="F93">
        <f t="shared" si="1"/>
        <v>44</v>
      </c>
      <c r="I93" t="s">
        <v>592</v>
      </c>
      <c r="J93" t="s">
        <v>564</v>
      </c>
      <c r="K93">
        <v>47</v>
      </c>
      <c r="M93" t="s">
        <v>592</v>
      </c>
      <c r="N93" t="s">
        <v>564</v>
      </c>
      <c r="O93">
        <v>47</v>
      </c>
    </row>
    <row r="94" spans="1:18" x14ac:dyDescent="0.2">
      <c r="A94" t="s">
        <v>179</v>
      </c>
      <c r="B94" t="s">
        <v>565</v>
      </c>
      <c r="C94" t="s">
        <v>591</v>
      </c>
      <c r="D94">
        <v>8</v>
      </c>
      <c r="E94">
        <v>36</v>
      </c>
      <c r="F94">
        <f t="shared" si="1"/>
        <v>44</v>
      </c>
      <c r="I94" t="s">
        <v>592</v>
      </c>
      <c r="J94" t="s">
        <v>565</v>
      </c>
      <c r="K94">
        <v>81</v>
      </c>
      <c r="M94" t="s">
        <v>592</v>
      </c>
      <c r="N94" t="s">
        <v>565</v>
      </c>
      <c r="O94">
        <v>81</v>
      </c>
      <c r="P94">
        <f>SUM(O94:O99)</f>
        <v>347</v>
      </c>
      <c r="Q94">
        <f>AVERAGE(O94:O99)</f>
        <v>57.833333333333336</v>
      </c>
      <c r="R94" t="s">
        <v>850</v>
      </c>
    </row>
    <row r="95" spans="1:18" x14ac:dyDescent="0.2">
      <c r="A95" t="s">
        <v>180</v>
      </c>
      <c r="B95" t="s">
        <v>565</v>
      </c>
      <c r="C95" t="s">
        <v>801</v>
      </c>
      <c r="D95">
        <v>15</v>
      </c>
      <c r="E95">
        <v>33</v>
      </c>
      <c r="F95">
        <f t="shared" si="1"/>
        <v>48</v>
      </c>
      <c r="I95" t="s">
        <v>592</v>
      </c>
      <c r="J95" t="s">
        <v>565</v>
      </c>
      <c r="K95">
        <v>48</v>
      </c>
      <c r="M95" t="s">
        <v>592</v>
      </c>
      <c r="N95" t="s">
        <v>565</v>
      </c>
      <c r="O95">
        <v>48</v>
      </c>
    </row>
    <row r="96" spans="1:18" x14ac:dyDescent="0.2">
      <c r="A96" t="s">
        <v>181</v>
      </c>
      <c r="B96" t="s">
        <v>565</v>
      </c>
      <c r="C96" t="s">
        <v>801</v>
      </c>
      <c r="D96">
        <v>9</v>
      </c>
      <c r="E96">
        <v>37</v>
      </c>
      <c r="F96">
        <f t="shared" si="1"/>
        <v>46</v>
      </c>
      <c r="I96" t="s">
        <v>592</v>
      </c>
      <c r="J96" t="s">
        <v>565</v>
      </c>
      <c r="K96">
        <v>46</v>
      </c>
      <c r="M96" t="s">
        <v>592</v>
      </c>
      <c r="N96" t="s">
        <v>565</v>
      </c>
      <c r="O96">
        <v>46</v>
      </c>
    </row>
    <row r="97" spans="1:18" x14ac:dyDescent="0.2">
      <c r="A97" t="s">
        <v>182</v>
      </c>
      <c r="B97" t="s">
        <v>565</v>
      </c>
      <c r="C97" t="s">
        <v>801</v>
      </c>
      <c r="D97">
        <v>6</v>
      </c>
      <c r="E97">
        <v>38</v>
      </c>
      <c r="F97">
        <f t="shared" si="1"/>
        <v>44</v>
      </c>
      <c r="I97" t="s">
        <v>592</v>
      </c>
      <c r="J97" t="s">
        <v>565</v>
      </c>
      <c r="K97">
        <v>47</v>
      </c>
      <c r="M97" t="s">
        <v>592</v>
      </c>
      <c r="N97" t="s">
        <v>565</v>
      </c>
      <c r="O97">
        <v>47</v>
      </c>
    </row>
    <row r="98" spans="1:18" x14ac:dyDescent="0.2">
      <c r="A98" t="s">
        <v>183</v>
      </c>
      <c r="B98" t="s">
        <v>565</v>
      </c>
      <c r="C98" t="s">
        <v>801</v>
      </c>
      <c r="D98">
        <v>18</v>
      </c>
      <c r="E98">
        <v>40</v>
      </c>
      <c r="F98">
        <f t="shared" si="1"/>
        <v>58</v>
      </c>
      <c r="I98" t="s">
        <v>592</v>
      </c>
      <c r="J98" t="s">
        <v>565</v>
      </c>
      <c r="K98">
        <v>56</v>
      </c>
      <c r="M98" t="s">
        <v>592</v>
      </c>
      <c r="N98" t="s">
        <v>565</v>
      </c>
      <c r="O98">
        <v>56</v>
      </c>
    </row>
    <row r="99" spans="1:18" x14ac:dyDescent="0.2">
      <c r="A99" t="s">
        <v>184</v>
      </c>
      <c r="B99" t="s">
        <v>565</v>
      </c>
      <c r="C99" t="s">
        <v>801</v>
      </c>
      <c r="D99">
        <v>11</v>
      </c>
      <c r="E99">
        <v>35</v>
      </c>
      <c r="F99">
        <f t="shared" si="1"/>
        <v>46</v>
      </c>
      <c r="I99" t="s">
        <v>592</v>
      </c>
      <c r="J99" t="s">
        <v>565</v>
      </c>
      <c r="K99">
        <v>69</v>
      </c>
      <c r="M99" t="s">
        <v>592</v>
      </c>
      <c r="N99" t="s">
        <v>565</v>
      </c>
      <c r="O99">
        <v>69</v>
      </c>
    </row>
    <row r="100" spans="1:18" x14ac:dyDescent="0.2">
      <c r="A100" t="s">
        <v>185</v>
      </c>
      <c r="B100" t="s">
        <v>565</v>
      </c>
      <c r="C100" t="s">
        <v>592</v>
      </c>
      <c r="D100">
        <v>45</v>
      </c>
      <c r="E100">
        <v>36</v>
      </c>
      <c r="F100">
        <f t="shared" si="1"/>
        <v>81</v>
      </c>
      <c r="I100" t="s">
        <v>593</v>
      </c>
      <c r="J100" t="s">
        <v>564</v>
      </c>
      <c r="K100">
        <v>46</v>
      </c>
      <c r="M100" t="s">
        <v>593</v>
      </c>
      <c r="N100" t="s">
        <v>564</v>
      </c>
      <c r="O100">
        <v>46</v>
      </c>
      <c r="P100">
        <f>SUM(O100:O105)</f>
        <v>351</v>
      </c>
      <c r="Q100">
        <f>AVERAGE(O100:O105)</f>
        <v>58.5</v>
      </c>
      <c r="R100" t="s">
        <v>851</v>
      </c>
    </row>
    <row r="101" spans="1:18" x14ac:dyDescent="0.2">
      <c r="A101" t="s">
        <v>186</v>
      </c>
      <c r="B101" t="s">
        <v>565</v>
      </c>
      <c r="C101" t="s">
        <v>592</v>
      </c>
      <c r="D101">
        <v>10</v>
      </c>
      <c r="E101">
        <v>38</v>
      </c>
      <c r="F101">
        <f t="shared" si="1"/>
        <v>48</v>
      </c>
      <c r="I101" t="s">
        <v>593</v>
      </c>
      <c r="J101" t="s">
        <v>564</v>
      </c>
      <c r="K101">
        <v>97</v>
      </c>
      <c r="M101" t="s">
        <v>593</v>
      </c>
      <c r="N101" t="s">
        <v>564</v>
      </c>
      <c r="O101">
        <v>97</v>
      </c>
    </row>
    <row r="102" spans="1:18" x14ac:dyDescent="0.2">
      <c r="A102" t="s">
        <v>187</v>
      </c>
      <c r="B102" t="s">
        <v>565</v>
      </c>
      <c r="C102" t="s">
        <v>592</v>
      </c>
      <c r="D102">
        <v>8</v>
      </c>
      <c r="E102">
        <v>38</v>
      </c>
      <c r="F102">
        <f t="shared" si="1"/>
        <v>46</v>
      </c>
      <c r="I102" t="s">
        <v>593</v>
      </c>
      <c r="J102" t="s">
        <v>564</v>
      </c>
      <c r="K102">
        <v>61</v>
      </c>
      <c r="M102" t="s">
        <v>593</v>
      </c>
      <c r="N102" t="s">
        <v>564</v>
      </c>
      <c r="O102">
        <v>61</v>
      </c>
    </row>
    <row r="103" spans="1:18" x14ac:dyDescent="0.2">
      <c r="A103" t="s">
        <v>188</v>
      </c>
      <c r="B103" t="s">
        <v>565</v>
      </c>
      <c r="C103" t="s">
        <v>592</v>
      </c>
      <c r="D103">
        <v>9</v>
      </c>
      <c r="E103">
        <v>38</v>
      </c>
      <c r="F103">
        <f t="shared" si="1"/>
        <v>47</v>
      </c>
      <c r="I103" t="s">
        <v>593</v>
      </c>
      <c r="J103" t="s">
        <v>564</v>
      </c>
      <c r="K103">
        <v>48</v>
      </c>
      <c r="M103" t="s">
        <v>593</v>
      </c>
      <c r="N103" t="s">
        <v>564</v>
      </c>
      <c r="O103">
        <v>48</v>
      </c>
    </row>
    <row r="104" spans="1:18" x14ac:dyDescent="0.2">
      <c r="A104" t="s">
        <v>189</v>
      </c>
      <c r="B104" t="s">
        <v>565</v>
      </c>
      <c r="C104" t="s">
        <v>592</v>
      </c>
      <c r="D104">
        <v>18</v>
      </c>
      <c r="E104">
        <v>38</v>
      </c>
      <c r="F104">
        <f t="shared" si="1"/>
        <v>56</v>
      </c>
      <c r="I104" t="s">
        <v>593</v>
      </c>
      <c r="J104" t="s">
        <v>564</v>
      </c>
      <c r="K104">
        <v>47</v>
      </c>
      <c r="M104" t="s">
        <v>593</v>
      </c>
      <c r="N104" t="s">
        <v>564</v>
      </c>
      <c r="O104">
        <v>47</v>
      </c>
    </row>
    <row r="105" spans="1:18" x14ac:dyDescent="0.2">
      <c r="A105" t="s">
        <v>190</v>
      </c>
      <c r="B105" t="s">
        <v>565</v>
      </c>
      <c r="C105" t="s">
        <v>592</v>
      </c>
      <c r="D105">
        <v>16</v>
      </c>
      <c r="E105">
        <v>53</v>
      </c>
      <c r="F105">
        <f t="shared" si="1"/>
        <v>69</v>
      </c>
      <c r="I105" t="s">
        <v>593</v>
      </c>
      <c r="J105" t="s">
        <v>564</v>
      </c>
      <c r="K105">
        <v>52</v>
      </c>
      <c r="M105" t="s">
        <v>593</v>
      </c>
      <c r="N105" t="s">
        <v>564</v>
      </c>
      <c r="O105">
        <v>52</v>
      </c>
    </row>
    <row r="106" spans="1:18" x14ac:dyDescent="0.2">
      <c r="A106" t="s">
        <v>191</v>
      </c>
      <c r="B106" t="s">
        <v>565</v>
      </c>
      <c r="C106" t="s">
        <v>593</v>
      </c>
      <c r="D106">
        <v>10</v>
      </c>
      <c r="E106">
        <v>51</v>
      </c>
      <c r="F106">
        <f t="shared" si="1"/>
        <v>61</v>
      </c>
      <c r="I106" t="s">
        <v>593</v>
      </c>
      <c r="J106" t="s">
        <v>565</v>
      </c>
      <c r="K106">
        <v>61</v>
      </c>
      <c r="M106" t="s">
        <v>593</v>
      </c>
      <c r="N106" t="s">
        <v>565</v>
      </c>
      <c r="O106">
        <v>61</v>
      </c>
      <c r="P106">
        <f>SUM(O106:O111)</f>
        <v>387</v>
      </c>
      <c r="Q106">
        <f>AVERAGE(O106:O111)</f>
        <v>64.5</v>
      </c>
      <c r="R106" t="s">
        <v>852</v>
      </c>
    </row>
    <row r="107" spans="1:18" x14ac:dyDescent="0.2">
      <c r="A107" t="s">
        <v>192</v>
      </c>
      <c r="B107" t="s">
        <v>565</v>
      </c>
      <c r="C107" t="s">
        <v>593</v>
      </c>
      <c r="D107">
        <v>15</v>
      </c>
      <c r="E107">
        <v>53</v>
      </c>
      <c r="F107">
        <f t="shared" si="1"/>
        <v>68</v>
      </c>
      <c r="I107" t="s">
        <v>593</v>
      </c>
      <c r="J107" t="s">
        <v>565</v>
      </c>
      <c r="K107">
        <v>68</v>
      </c>
      <c r="M107" t="s">
        <v>593</v>
      </c>
      <c r="N107" t="s">
        <v>565</v>
      </c>
      <c r="O107">
        <v>68</v>
      </c>
    </row>
    <row r="108" spans="1:18" x14ac:dyDescent="0.2">
      <c r="A108" t="s">
        <v>193</v>
      </c>
      <c r="B108" t="s">
        <v>565</v>
      </c>
      <c r="C108" t="s">
        <v>593</v>
      </c>
      <c r="D108">
        <v>10</v>
      </c>
      <c r="E108">
        <v>48</v>
      </c>
      <c r="F108">
        <f t="shared" si="1"/>
        <v>58</v>
      </c>
      <c r="I108" t="s">
        <v>593</v>
      </c>
      <c r="J108" t="s">
        <v>565</v>
      </c>
      <c r="K108">
        <v>58</v>
      </c>
      <c r="M108" t="s">
        <v>593</v>
      </c>
      <c r="N108" t="s">
        <v>565</v>
      </c>
      <c r="O108">
        <v>58</v>
      </c>
    </row>
    <row r="109" spans="1:18" x14ac:dyDescent="0.2">
      <c r="A109" t="s">
        <v>194</v>
      </c>
      <c r="B109" t="s">
        <v>565</v>
      </c>
      <c r="C109" t="s">
        <v>593</v>
      </c>
      <c r="D109">
        <v>12</v>
      </c>
      <c r="E109">
        <v>62</v>
      </c>
      <c r="F109">
        <f t="shared" si="1"/>
        <v>74</v>
      </c>
      <c r="I109" t="s">
        <v>593</v>
      </c>
      <c r="J109" t="s">
        <v>565</v>
      </c>
      <c r="K109">
        <v>74</v>
      </c>
      <c r="M109" t="s">
        <v>593</v>
      </c>
      <c r="N109" t="s">
        <v>565</v>
      </c>
      <c r="O109">
        <v>74</v>
      </c>
    </row>
    <row r="110" spans="1:18" x14ac:dyDescent="0.2">
      <c r="A110" t="s">
        <v>195</v>
      </c>
      <c r="B110" t="s">
        <v>565</v>
      </c>
      <c r="C110" t="s">
        <v>593</v>
      </c>
      <c r="D110">
        <v>33</v>
      </c>
      <c r="E110">
        <v>37</v>
      </c>
      <c r="F110">
        <f t="shared" si="1"/>
        <v>70</v>
      </c>
      <c r="I110" t="s">
        <v>593</v>
      </c>
      <c r="J110" t="s">
        <v>565</v>
      </c>
      <c r="K110">
        <v>70</v>
      </c>
      <c r="M110" t="s">
        <v>593</v>
      </c>
      <c r="N110" t="s">
        <v>565</v>
      </c>
      <c r="O110">
        <v>70</v>
      </c>
    </row>
    <row r="111" spans="1:18" x14ac:dyDescent="0.2">
      <c r="A111" t="s">
        <v>196</v>
      </c>
      <c r="B111" t="s">
        <v>565</v>
      </c>
      <c r="C111" t="s">
        <v>593</v>
      </c>
      <c r="D111">
        <v>9</v>
      </c>
      <c r="E111">
        <v>47</v>
      </c>
      <c r="F111">
        <f t="shared" si="1"/>
        <v>56</v>
      </c>
      <c r="I111" t="s">
        <v>593</v>
      </c>
      <c r="J111" t="s">
        <v>565</v>
      </c>
      <c r="K111">
        <v>56</v>
      </c>
      <c r="M111" t="s">
        <v>593</v>
      </c>
      <c r="N111" t="s">
        <v>565</v>
      </c>
      <c r="O111">
        <v>56</v>
      </c>
    </row>
  </sheetData>
  <mergeCells count="1">
    <mergeCell ref="Y1:AA1"/>
  </mergeCells>
  <phoneticPr fontId="1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A2C9-FA1B-E84B-A029-B413C193CAC3}">
  <dimension ref="A1:BC111"/>
  <sheetViews>
    <sheetView zoomScale="81" zoomScaleNormal="81" workbookViewId="0">
      <selection activeCell="AA17" sqref="AA17"/>
    </sheetView>
  </sheetViews>
  <sheetFormatPr baseColWidth="10" defaultRowHeight="16" x14ac:dyDescent="0.2"/>
  <cols>
    <col min="10" max="10" width="10.83203125" style="64"/>
    <col min="14" max="14" width="10.83203125" style="64"/>
    <col min="24" max="24" width="10.83203125" style="64"/>
    <col min="26" max="28" width="11" bestFit="1" customWidth="1"/>
    <col min="29" max="29" width="10.83203125" style="64"/>
    <col min="30" max="30" width="11" bestFit="1" customWidth="1"/>
    <col min="31" max="31" width="27.83203125" customWidth="1"/>
    <col min="32" max="34" width="11" bestFit="1" customWidth="1"/>
    <col min="37" max="40" width="11" bestFit="1" customWidth="1"/>
    <col min="41" max="41" width="34" customWidth="1"/>
    <col min="42" max="42" width="27" customWidth="1"/>
    <col min="43" max="43" width="19.33203125" customWidth="1"/>
    <col min="44" max="45" width="11" bestFit="1" customWidth="1"/>
    <col min="46" max="46" width="33.33203125" customWidth="1"/>
  </cols>
  <sheetData>
    <row r="1" spans="1:37" ht="68" x14ac:dyDescent="0.2">
      <c r="A1" t="s">
        <v>611</v>
      </c>
      <c r="B1" t="s">
        <v>197</v>
      </c>
      <c r="C1" s="4" t="s">
        <v>0</v>
      </c>
      <c r="D1" s="4" t="s">
        <v>1</v>
      </c>
      <c r="E1" s="4" t="s">
        <v>644</v>
      </c>
      <c r="F1" s="4" t="s">
        <v>2</v>
      </c>
      <c r="G1" s="4" t="s">
        <v>645</v>
      </c>
      <c r="H1" s="4" t="s">
        <v>3</v>
      </c>
      <c r="I1" s="4" t="s">
        <v>4</v>
      </c>
      <c r="K1" s="4" t="s">
        <v>644</v>
      </c>
      <c r="L1" s="4" t="s">
        <v>645</v>
      </c>
      <c r="M1" s="4" t="s">
        <v>2</v>
      </c>
      <c r="O1" s="4" t="s">
        <v>666</v>
      </c>
      <c r="P1" s="4" t="s">
        <v>667</v>
      </c>
      <c r="Q1" s="4" t="s">
        <v>672</v>
      </c>
      <c r="R1" s="4" t="s">
        <v>668</v>
      </c>
      <c r="S1" s="4" t="s">
        <v>669</v>
      </c>
      <c r="T1" s="4" t="s">
        <v>673</v>
      </c>
      <c r="U1" s="4" t="s">
        <v>670</v>
      </c>
      <c r="V1" s="4" t="s">
        <v>671</v>
      </c>
      <c r="W1" s="4" t="s">
        <v>674</v>
      </c>
      <c r="Y1" s="4" t="s">
        <v>672</v>
      </c>
      <c r="Z1" s="4" t="s">
        <v>673</v>
      </c>
      <c r="AA1" s="4" t="s">
        <v>674</v>
      </c>
      <c r="AB1" s="4" t="s">
        <v>676</v>
      </c>
      <c r="AE1" s="4" t="s">
        <v>198</v>
      </c>
      <c r="AF1" s="4" t="s">
        <v>199</v>
      </c>
      <c r="AK1" s="51" t="s">
        <v>682</v>
      </c>
    </row>
    <row r="2" spans="1:37" x14ac:dyDescent="0.2">
      <c r="A2" t="s">
        <v>87</v>
      </c>
      <c r="B2" t="s">
        <v>563</v>
      </c>
      <c r="C2">
        <v>5</v>
      </c>
      <c r="D2">
        <v>5</v>
      </c>
      <c r="E2">
        <f t="shared" ref="E2:E65" si="0">C2+D2</f>
        <v>10</v>
      </c>
      <c r="F2">
        <v>260</v>
      </c>
      <c r="G2">
        <f t="shared" ref="G2:G65" si="1">H2+I2</f>
        <v>25</v>
      </c>
      <c r="H2">
        <v>4</v>
      </c>
      <c r="I2">
        <v>21</v>
      </c>
      <c r="K2">
        <v>10</v>
      </c>
      <c r="L2">
        <v>25</v>
      </c>
      <c r="M2">
        <v>260</v>
      </c>
      <c r="O2">
        <v>10</v>
      </c>
      <c r="P2">
        <v>25</v>
      </c>
      <c r="Q2">
        <f>SUM(O2:P2)</f>
        <v>35</v>
      </c>
      <c r="R2">
        <v>17</v>
      </c>
      <c r="S2">
        <v>23</v>
      </c>
      <c r="T2">
        <f>SUM(R2:S2)</f>
        <v>40</v>
      </c>
      <c r="U2">
        <v>15</v>
      </c>
      <c r="V2">
        <v>27</v>
      </c>
      <c r="W2">
        <f>SUM(U2:V2)</f>
        <v>42</v>
      </c>
      <c r="Y2">
        <v>35</v>
      </c>
      <c r="Z2">
        <v>40</v>
      </c>
      <c r="AA2">
        <v>42</v>
      </c>
      <c r="AB2">
        <v>64</v>
      </c>
      <c r="AD2" t="s">
        <v>672</v>
      </c>
      <c r="AE2" s="3">
        <f>AVERAGE(Y2:Y16)</f>
        <v>43.93333333333333</v>
      </c>
      <c r="AF2" s="3">
        <f>STDEV(Y2:Y16)</f>
        <v>13.910256579058425</v>
      </c>
      <c r="AK2" t="s">
        <v>675</v>
      </c>
    </row>
    <row r="3" spans="1:37" x14ac:dyDescent="0.2">
      <c r="A3" t="s">
        <v>88</v>
      </c>
      <c r="B3" t="s">
        <v>563</v>
      </c>
      <c r="C3">
        <v>5</v>
      </c>
      <c r="D3">
        <v>4</v>
      </c>
      <c r="E3">
        <f t="shared" si="0"/>
        <v>9</v>
      </c>
      <c r="F3">
        <v>265</v>
      </c>
      <c r="G3">
        <f t="shared" si="1"/>
        <v>23</v>
      </c>
      <c r="H3">
        <v>6</v>
      </c>
      <c r="I3">
        <v>17</v>
      </c>
      <c r="K3">
        <v>9</v>
      </c>
      <c r="L3">
        <v>23</v>
      </c>
      <c r="M3">
        <v>265</v>
      </c>
      <c r="O3">
        <v>9</v>
      </c>
      <c r="P3">
        <v>23</v>
      </c>
      <c r="Q3">
        <f t="shared" ref="Q3:Q49" si="2">SUM(O3:P3)</f>
        <v>32</v>
      </c>
      <c r="R3">
        <v>23</v>
      </c>
      <c r="S3">
        <v>39</v>
      </c>
      <c r="T3">
        <f t="shared" ref="T3:T49" si="3">SUM(R3:S3)</f>
        <v>62</v>
      </c>
      <c r="U3">
        <v>10</v>
      </c>
      <c r="V3">
        <v>25</v>
      </c>
      <c r="W3">
        <f t="shared" ref="W3:W49" si="4">SUM(U3:V3)</f>
        <v>35</v>
      </c>
      <c r="Y3">
        <v>32</v>
      </c>
      <c r="Z3">
        <v>62</v>
      </c>
      <c r="AA3">
        <v>35</v>
      </c>
      <c r="AB3">
        <v>62</v>
      </c>
      <c r="AD3" t="s">
        <v>673</v>
      </c>
      <c r="AE3" s="3">
        <f>AVERAGE(Z2:Z48)</f>
        <v>49.425531914893618</v>
      </c>
      <c r="AF3" s="3">
        <f>STDEV(Z2:Z48)</f>
        <v>11.376452952310455</v>
      </c>
      <c r="AK3" t="s">
        <v>631</v>
      </c>
    </row>
    <row r="4" spans="1:37" x14ac:dyDescent="0.2">
      <c r="A4" t="s">
        <v>89</v>
      </c>
      <c r="B4" t="s">
        <v>563</v>
      </c>
      <c r="C4">
        <v>5</v>
      </c>
      <c r="D4">
        <v>4</v>
      </c>
      <c r="E4">
        <f t="shared" si="0"/>
        <v>9</v>
      </c>
      <c r="F4">
        <v>264</v>
      </c>
      <c r="G4">
        <f t="shared" si="1"/>
        <v>23</v>
      </c>
      <c r="H4">
        <v>6</v>
      </c>
      <c r="I4">
        <v>17</v>
      </c>
      <c r="K4">
        <v>9</v>
      </c>
      <c r="L4">
        <v>23</v>
      </c>
      <c r="M4">
        <v>264</v>
      </c>
      <c r="O4">
        <v>9</v>
      </c>
      <c r="P4">
        <v>23</v>
      </c>
      <c r="Q4">
        <f t="shared" si="2"/>
        <v>32</v>
      </c>
      <c r="R4">
        <v>11</v>
      </c>
      <c r="S4">
        <v>32</v>
      </c>
      <c r="T4">
        <f t="shared" si="3"/>
        <v>43</v>
      </c>
      <c r="U4">
        <v>10</v>
      </c>
      <c r="V4">
        <v>23</v>
      </c>
      <c r="W4">
        <f t="shared" si="4"/>
        <v>33</v>
      </c>
      <c r="Y4">
        <v>32</v>
      </c>
      <c r="Z4">
        <v>43</v>
      </c>
      <c r="AA4">
        <v>33</v>
      </c>
      <c r="AB4">
        <v>81</v>
      </c>
      <c r="AD4" t="s">
        <v>674</v>
      </c>
      <c r="AE4" s="3">
        <f>AVERAGE(AA2:AA49)</f>
        <v>51.916666666666664</v>
      </c>
      <c r="AF4" s="3">
        <f>STDEV(AA2:AA49)</f>
        <v>13.559692040269589</v>
      </c>
      <c r="AK4" t="s">
        <v>680</v>
      </c>
    </row>
    <row r="5" spans="1:37" x14ac:dyDescent="0.2">
      <c r="A5" t="s">
        <v>90</v>
      </c>
      <c r="B5" t="s">
        <v>563</v>
      </c>
      <c r="C5">
        <v>5</v>
      </c>
      <c r="D5">
        <v>6</v>
      </c>
      <c r="E5">
        <f t="shared" si="0"/>
        <v>11</v>
      </c>
      <c r="F5">
        <v>262</v>
      </c>
      <c r="G5">
        <f t="shared" si="1"/>
        <v>23</v>
      </c>
      <c r="H5">
        <v>6</v>
      </c>
      <c r="I5">
        <v>17</v>
      </c>
      <c r="K5">
        <v>11</v>
      </c>
      <c r="L5">
        <v>23</v>
      </c>
      <c r="M5">
        <v>262</v>
      </c>
      <c r="O5">
        <v>11</v>
      </c>
      <c r="P5">
        <v>23</v>
      </c>
      <c r="Q5">
        <f t="shared" si="2"/>
        <v>34</v>
      </c>
      <c r="R5">
        <v>10</v>
      </c>
      <c r="S5">
        <v>22</v>
      </c>
      <c r="T5">
        <f t="shared" si="3"/>
        <v>32</v>
      </c>
      <c r="U5">
        <v>8</v>
      </c>
      <c r="V5">
        <v>23</v>
      </c>
      <c r="W5">
        <f t="shared" si="4"/>
        <v>31</v>
      </c>
      <c r="Y5">
        <v>34</v>
      </c>
      <c r="Z5">
        <v>32</v>
      </c>
      <c r="AA5">
        <v>31</v>
      </c>
      <c r="AB5">
        <v>47</v>
      </c>
      <c r="AD5" t="s">
        <v>678</v>
      </c>
      <c r="AE5" s="3">
        <f>AVERAGE(AB2:AB76)</f>
        <v>65.44</v>
      </c>
      <c r="AF5" s="3">
        <f>STDEV(AB2:AB76)</f>
        <v>16.525361344538499</v>
      </c>
      <c r="AK5" t="s">
        <v>681</v>
      </c>
    </row>
    <row r="6" spans="1:37" x14ac:dyDescent="0.2">
      <c r="A6" t="s">
        <v>91</v>
      </c>
      <c r="B6" t="s">
        <v>563</v>
      </c>
      <c r="C6">
        <v>5</v>
      </c>
      <c r="D6">
        <v>3</v>
      </c>
      <c r="E6">
        <f t="shared" si="0"/>
        <v>8</v>
      </c>
      <c r="F6">
        <v>264</v>
      </c>
      <c r="G6">
        <f t="shared" si="1"/>
        <v>24</v>
      </c>
      <c r="H6">
        <v>6</v>
      </c>
      <c r="I6">
        <v>18</v>
      </c>
      <c r="K6">
        <v>8</v>
      </c>
      <c r="L6">
        <v>24</v>
      </c>
      <c r="M6">
        <v>264</v>
      </c>
      <c r="O6">
        <v>8</v>
      </c>
      <c r="P6">
        <v>24</v>
      </c>
      <c r="Q6">
        <f t="shared" si="2"/>
        <v>32</v>
      </c>
      <c r="R6">
        <v>26</v>
      </c>
      <c r="S6">
        <v>37</v>
      </c>
      <c r="T6">
        <f t="shared" si="3"/>
        <v>63</v>
      </c>
      <c r="U6">
        <v>10</v>
      </c>
      <c r="V6">
        <v>23</v>
      </c>
      <c r="W6">
        <f t="shared" si="4"/>
        <v>33</v>
      </c>
      <c r="Y6">
        <v>32</v>
      </c>
      <c r="Z6">
        <v>63</v>
      </c>
      <c r="AA6">
        <v>33</v>
      </c>
      <c r="AB6">
        <v>77</v>
      </c>
      <c r="AK6" s="51" t="s">
        <v>632</v>
      </c>
    </row>
    <row r="7" spans="1:37" x14ac:dyDescent="0.2">
      <c r="A7" t="s">
        <v>92</v>
      </c>
      <c r="B7" t="s">
        <v>563</v>
      </c>
      <c r="C7">
        <v>5</v>
      </c>
      <c r="D7">
        <v>9</v>
      </c>
      <c r="E7">
        <f t="shared" si="0"/>
        <v>14</v>
      </c>
      <c r="F7">
        <v>256</v>
      </c>
      <c r="G7">
        <f t="shared" si="1"/>
        <v>24</v>
      </c>
      <c r="H7">
        <v>5</v>
      </c>
      <c r="I7">
        <v>19</v>
      </c>
      <c r="K7">
        <v>14</v>
      </c>
      <c r="L7">
        <v>24</v>
      </c>
      <c r="M7">
        <v>256</v>
      </c>
      <c r="O7">
        <v>14</v>
      </c>
      <c r="P7">
        <v>24</v>
      </c>
      <c r="Q7">
        <f t="shared" si="2"/>
        <v>38</v>
      </c>
      <c r="R7">
        <v>9</v>
      </c>
      <c r="S7">
        <v>32</v>
      </c>
      <c r="T7">
        <f t="shared" si="3"/>
        <v>41</v>
      </c>
      <c r="U7">
        <v>12</v>
      </c>
      <c r="V7">
        <v>30</v>
      </c>
      <c r="W7">
        <f t="shared" si="4"/>
        <v>42</v>
      </c>
      <c r="Y7">
        <v>38</v>
      </c>
      <c r="Z7">
        <v>41</v>
      </c>
      <c r="AA7">
        <v>42</v>
      </c>
      <c r="AB7">
        <v>82</v>
      </c>
      <c r="AK7" t="s">
        <v>639</v>
      </c>
    </row>
    <row r="8" spans="1:37" x14ac:dyDescent="0.2">
      <c r="A8" t="s">
        <v>93</v>
      </c>
      <c r="B8" t="s">
        <v>563</v>
      </c>
      <c r="C8">
        <v>4</v>
      </c>
      <c r="D8">
        <v>4</v>
      </c>
      <c r="E8">
        <f t="shared" si="0"/>
        <v>8</v>
      </c>
      <c r="F8">
        <v>265</v>
      </c>
      <c r="G8">
        <f t="shared" si="1"/>
        <v>23</v>
      </c>
      <c r="H8">
        <v>5</v>
      </c>
      <c r="I8">
        <v>18</v>
      </c>
      <c r="K8">
        <v>8</v>
      </c>
      <c r="L8">
        <v>23</v>
      </c>
      <c r="M8">
        <v>265</v>
      </c>
      <c r="O8">
        <v>8</v>
      </c>
      <c r="P8">
        <v>23</v>
      </c>
      <c r="Q8">
        <f t="shared" si="2"/>
        <v>31</v>
      </c>
      <c r="R8">
        <v>7</v>
      </c>
      <c r="S8">
        <v>33</v>
      </c>
      <c r="T8">
        <f t="shared" si="3"/>
        <v>40</v>
      </c>
      <c r="U8">
        <v>11</v>
      </c>
      <c r="V8">
        <v>34</v>
      </c>
      <c r="W8">
        <f t="shared" si="4"/>
        <v>45</v>
      </c>
      <c r="Y8">
        <v>31</v>
      </c>
      <c r="Z8">
        <v>40</v>
      </c>
      <c r="AA8">
        <v>45</v>
      </c>
      <c r="AB8">
        <v>58</v>
      </c>
      <c r="AK8" t="s">
        <v>640</v>
      </c>
    </row>
    <row r="9" spans="1:37" x14ac:dyDescent="0.2">
      <c r="A9" t="s">
        <v>94</v>
      </c>
      <c r="B9" t="s">
        <v>563</v>
      </c>
      <c r="C9">
        <v>5</v>
      </c>
      <c r="D9">
        <v>3</v>
      </c>
      <c r="E9">
        <f t="shared" si="0"/>
        <v>8</v>
      </c>
      <c r="F9">
        <v>250</v>
      </c>
      <c r="G9">
        <f t="shared" si="1"/>
        <v>37</v>
      </c>
      <c r="H9">
        <v>3</v>
      </c>
      <c r="I9">
        <v>34</v>
      </c>
      <c r="K9">
        <v>8</v>
      </c>
      <c r="L9">
        <v>37</v>
      </c>
      <c r="M9">
        <v>250</v>
      </c>
      <c r="O9">
        <v>8</v>
      </c>
      <c r="P9">
        <v>37</v>
      </c>
      <c r="Q9">
        <f t="shared" si="2"/>
        <v>45</v>
      </c>
      <c r="R9">
        <v>4</v>
      </c>
      <c r="S9">
        <v>32</v>
      </c>
      <c r="T9">
        <f t="shared" si="3"/>
        <v>36</v>
      </c>
      <c r="U9">
        <v>13</v>
      </c>
      <c r="V9">
        <v>39</v>
      </c>
      <c r="W9">
        <f t="shared" si="4"/>
        <v>52</v>
      </c>
      <c r="Y9">
        <v>45</v>
      </c>
      <c r="Z9">
        <v>36</v>
      </c>
      <c r="AA9">
        <v>52</v>
      </c>
      <c r="AB9">
        <v>60</v>
      </c>
      <c r="AK9" t="s">
        <v>659</v>
      </c>
    </row>
    <row r="10" spans="1:37" x14ac:dyDescent="0.2">
      <c r="A10" t="s">
        <v>95</v>
      </c>
      <c r="B10" t="s">
        <v>563</v>
      </c>
      <c r="C10">
        <v>5</v>
      </c>
      <c r="D10">
        <v>4</v>
      </c>
      <c r="E10">
        <f t="shared" si="0"/>
        <v>9</v>
      </c>
      <c r="F10">
        <v>248</v>
      </c>
      <c r="G10">
        <f t="shared" si="1"/>
        <v>36</v>
      </c>
      <c r="H10">
        <v>5</v>
      </c>
      <c r="I10">
        <v>31</v>
      </c>
      <c r="K10">
        <v>9</v>
      </c>
      <c r="L10">
        <v>36</v>
      </c>
      <c r="M10">
        <v>248</v>
      </c>
      <c r="O10">
        <v>9</v>
      </c>
      <c r="P10">
        <v>36</v>
      </c>
      <c r="Q10">
        <f t="shared" si="2"/>
        <v>45</v>
      </c>
      <c r="R10">
        <v>9</v>
      </c>
      <c r="S10">
        <v>32</v>
      </c>
      <c r="T10">
        <f t="shared" si="3"/>
        <v>41</v>
      </c>
      <c r="U10">
        <v>8</v>
      </c>
      <c r="V10">
        <v>39</v>
      </c>
      <c r="W10">
        <f t="shared" si="4"/>
        <v>47</v>
      </c>
      <c r="Y10">
        <v>45</v>
      </c>
      <c r="Z10">
        <v>41</v>
      </c>
      <c r="AA10">
        <v>47</v>
      </c>
      <c r="AB10">
        <v>58</v>
      </c>
      <c r="AK10" t="s">
        <v>677</v>
      </c>
    </row>
    <row r="11" spans="1:37" x14ac:dyDescent="0.2">
      <c r="A11" t="s">
        <v>96</v>
      </c>
      <c r="B11" t="s">
        <v>563</v>
      </c>
      <c r="C11">
        <v>7</v>
      </c>
      <c r="D11">
        <v>5</v>
      </c>
      <c r="E11">
        <f t="shared" si="0"/>
        <v>12</v>
      </c>
      <c r="F11">
        <v>245</v>
      </c>
      <c r="G11">
        <f t="shared" si="1"/>
        <v>35</v>
      </c>
      <c r="H11">
        <v>2</v>
      </c>
      <c r="I11">
        <v>33</v>
      </c>
      <c r="K11">
        <v>12</v>
      </c>
      <c r="L11">
        <v>35</v>
      </c>
      <c r="M11">
        <v>245</v>
      </c>
      <c r="O11">
        <v>12</v>
      </c>
      <c r="P11">
        <v>35</v>
      </c>
      <c r="Q11">
        <f t="shared" si="2"/>
        <v>47</v>
      </c>
      <c r="R11">
        <v>8</v>
      </c>
      <c r="S11">
        <v>32</v>
      </c>
      <c r="T11">
        <f t="shared" si="3"/>
        <v>40</v>
      </c>
      <c r="U11">
        <v>46</v>
      </c>
      <c r="V11">
        <v>43</v>
      </c>
      <c r="W11">
        <f t="shared" si="4"/>
        <v>89</v>
      </c>
      <c r="Y11">
        <v>47</v>
      </c>
      <c r="Z11">
        <v>40</v>
      </c>
      <c r="AA11">
        <v>89</v>
      </c>
      <c r="AB11">
        <v>60</v>
      </c>
      <c r="AK11" t="s">
        <v>744</v>
      </c>
    </row>
    <row r="12" spans="1:37" x14ac:dyDescent="0.2">
      <c r="A12" t="s">
        <v>97</v>
      </c>
      <c r="B12" t="s">
        <v>563</v>
      </c>
      <c r="C12">
        <v>2</v>
      </c>
      <c r="D12">
        <v>5</v>
      </c>
      <c r="E12">
        <f t="shared" si="0"/>
        <v>7</v>
      </c>
      <c r="F12">
        <v>222</v>
      </c>
      <c r="G12">
        <f t="shared" si="1"/>
        <v>67</v>
      </c>
      <c r="H12">
        <v>26</v>
      </c>
      <c r="I12">
        <v>41</v>
      </c>
      <c r="K12">
        <v>7</v>
      </c>
      <c r="L12">
        <v>67</v>
      </c>
      <c r="M12">
        <v>222</v>
      </c>
      <c r="O12">
        <v>7</v>
      </c>
      <c r="P12">
        <v>67</v>
      </c>
      <c r="Q12">
        <f t="shared" si="2"/>
        <v>74</v>
      </c>
      <c r="R12">
        <v>9</v>
      </c>
      <c r="S12">
        <v>35</v>
      </c>
      <c r="T12">
        <f t="shared" si="3"/>
        <v>44</v>
      </c>
      <c r="U12">
        <v>7</v>
      </c>
      <c r="V12">
        <v>82</v>
      </c>
      <c r="W12">
        <f t="shared" si="4"/>
        <v>89</v>
      </c>
      <c r="Y12">
        <v>74</v>
      </c>
      <c r="Z12">
        <v>44</v>
      </c>
      <c r="AA12">
        <v>89</v>
      </c>
      <c r="AB12">
        <v>54</v>
      </c>
      <c r="AK12" t="s">
        <v>748</v>
      </c>
    </row>
    <row r="13" spans="1:37" x14ac:dyDescent="0.2">
      <c r="A13" t="s">
        <v>98</v>
      </c>
      <c r="B13" t="s">
        <v>563</v>
      </c>
      <c r="C13">
        <v>7</v>
      </c>
      <c r="D13">
        <v>33</v>
      </c>
      <c r="E13">
        <f t="shared" si="0"/>
        <v>40</v>
      </c>
      <c r="F13">
        <v>221</v>
      </c>
      <c r="G13">
        <f t="shared" si="1"/>
        <v>35</v>
      </c>
      <c r="H13">
        <v>3</v>
      </c>
      <c r="I13">
        <v>32</v>
      </c>
      <c r="K13">
        <v>40</v>
      </c>
      <c r="L13">
        <v>35</v>
      </c>
      <c r="M13">
        <v>221</v>
      </c>
      <c r="O13">
        <v>40</v>
      </c>
      <c r="P13">
        <v>35</v>
      </c>
      <c r="Q13">
        <f t="shared" si="2"/>
        <v>75</v>
      </c>
      <c r="R13">
        <v>25</v>
      </c>
      <c r="S13">
        <v>33</v>
      </c>
      <c r="T13">
        <f t="shared" si="3"/>
        <v>58</v>
      </c>
      <c r="U13">
        <v>7</v>
      </c>
      <c r="V13">
        <v>36</v>
      </c>
      <c r="W13">
        <f t="shared" si="4"/>
        <v>43</v>
      </c>
      <c r="Y13">
        <v>75</v>
      </c>
      <c r="Z13">
        <v>58</v>
      </c>
      <c r="AA13">
        <v>43</v>
      </c>
      <c r="AB13">
        <v>56</v>
      </c>
      <c r="AK13" t="s">
        <v>752</v>
      </c>
    </row>
    <row r="14" spans="1:37" x14ac:dyDescent="0.2">
      <c r="A14" t="s">
        <v>99</v>
      </c>
      <c r="B14" t="s">
        <v>563</v>
      </c>
      <c r="C14">
        <v>1</v>
      </c>
      <c r="D14">
        <v>4</v>
      </c>
      <c r="E14">
        <f t="shared" si="0"/>
        <v>5</v>
      </c>
      <c r="F14">
        <v>250</v>
      </c>
      <c r="G14">
        <f t="shared" si="1"/>
        <v>40</v>
      </c>
      <c r="H14">
        <v>4</v>
      </c>
      <c r="I14">
        <v>36</v>
      </c>
      <c r="K14">
        <v>5</v>
      </c>
      <c r="L14">
        <v>40</v>
      </c>
      <c r="M14">
        <v>250</v>
      </c>
      <c r="O14">
        <v>5</v>
      </c>
      <c r="P14">
        <v>40</v>
      </c>
      <c r="Q14">
        <f t="shared" si="2"/>
        <v>45</v>
      </c>
      <c r="R14">
        <v>12</v>
      </c>
      <c r="S14">
        <v>21</v>
      </c>
      <c r="T14">
        <f t="shared" si="3"/>
        <v>33</v>
      </c>
      <c r="U14">
        <v>31</v>
      </c>
      <c r="V14">
        <v>43</v>
      </c>
      <c r="W14">
        <f t="shared" si="4"/>
        <v>74</v>
      </c>
      <c r="Y14">
        <v>45</v>
      </c>
      <c r="Z14">
        <v>33</v>
      </c>
      <c r="AA14">
        <v>74</v>
      </c>
      <c r="AB14">
        <v>92</v>
      </c>
    </row>
    <row r="15" spans="1:37" x14ac:dyDescent="0.2">
      <c r="A15" t="s">
        <v>100</v>
      </c>
      <c r="B15" t="s">
        <v>563</v>
      </c>
      <c r="C15">
        <v>1</v>
      </c>
      <c r="D15">
        <v>6</v>
      </c>
      <c r="E15">
        <f t="shared" si="0"/>
        <v>7</v>
      </c>
      <c r="F15">
        <v>248</v>
      </c>
      <c r="G15">
        <f t="shared" si="1"/>
        <v>40</v>
      </c>
      <c r="H15">
        <v>5</v>
      </c>
      <c r="I15">
        <v>35</v>
      </c>
      <c r="K15">
        <v>7</v>
      </c>
      <c r="L15">
        <v>40</v>
      </c>
      <c r="M15">
        <v>248</v>
      </c>
      <c r="O15">
        <v>7</v>
      </c>
      <c r="P15">
        <v>40</v>
      </c>
      <c r="Q15">
        <f t="shared" si="2"/>
        <v>47</v>
      </c>
      <c r="R15">
        <v>9</v>
      </c>
      <c r="S15">
        <v>40</v>
      </c>
      <c r="T15">
        <f t="shared" si="3"/>
        <v>49</v>
      </c>
      <c r="U15">
        <v>12</v>
      </c>
      <c r="V15">
        <v>40</v>
      </c>
      <c r="W15">
        <f t="shared" si="4"/>
        <v>52</v>
      </c>
      <c r="Y15">
        <v>47</v>
      </c>
      <c r="Z15">
        <v>49</v>
      </c>
      <c r="AA15">
        <v>52</v>
      </c>
      <c r="AB15">
        <v>56</v>
      </c>
      <c r="AK15" s="51" t="s">
        <v>634</v>
      </c>
    </row>
    <row r="16" spans="1:37" x14ac:dyDescent="0.2">
      <c r="A16" t="s">
        <v>101</v>
      </c>
      <c r="B16" t="s">
        <v>563</v>
      </c>
      <c r="C16">
        <v>1</v>
      </c>
      <c r="D16">
        <v>7</v>
      </c>
      <c r="E16">
        <f t="shared" si="0"/>
        <v>8</v>
      </c>
      <c r="F16">
        <v>247</v>
      </c>
      <c r="G16">
        <f t="shared" si="1"/>
        <v>39</v>
      </c>
      <c r="H16">
        <v>4</v>
      </c>
      <c r="I16">
        <v>35</v>
      </c>
      <c r="K16">
        <v>8</v>
      </c>
      <c r="L16">
        <v>39</v>
      </c>
      <c r="M16">
        <v>247</v>
      </c>
      <c r="O16">
        <v>8</v>
      </c>
      <c r="P16">
        <v>39</v>
      </c>
      <c r="Q16">
        <f t="shared" si="2"/>
        <v>47</v>
      </c>
      <c r="R16">
        <v>32</v>
      </c>
      <c r="S16">
        <v>32</v>
      </c>
      <c r="T16">
        <f t="shared" si="3"/>
        <v>64</v>
      </c>
      <c r="U16">
        <v>8</v>
      </c>
      <c r="V16">
        <v>35</v>
      </c>
      <c r="W16">
        <f t="shared" si="4"/>
        <v>43</v>
      </c>
      <c r="Y16">
        <v>47</v>
      </c>
      <c r="Z16">
        <v>64</v>
      </c>
      <c r="AA16">
        <v>43</v>
      </c>
      <c r="AB16">
        <v>96</v>
      </c>
      <c r="AK16" t="s">
        <v>749</v>
      </c>
    </row>
    <row r="17" spans="1:50" s="81" customFormat="1" ht="25" customHeight="1" x14ac:dyDescent="0.2">
      <c r="A17" s="81" t="s">
        <v>102</v>
      </c>
      <c r="B17" s="81" t="s">
        <v>564</v>
      </c>
      <c r="C17" s="81">
        <v>4</v>
      </c>
      <c r="D17" s="81">
        <v>13</v>
      </c>
      <c r="E17" s="81">
        <f t="shared" si="0"/>
        <v>17</v>
      </c>
      <c r="F17" s="81">
        <v>256</v>
      </c>
      <c r="G17" s="81">
        <f t="shared" si="1"/>
        <v>23</v>
      </c>
      <c r="H17" s="81">
        <v>7</v>
      </c>
      <c r="I17" s="81">
        <v>16</v>
      </c>
      <c r="J17" s="82"/>
      <c r="K17" s="81">
        <v>17</v>
      </c>
      <c r="L17" s="81">
        <v>23</v>
      </c>
      <c r="M17" s="81">
        <v>256</v>
      </c>
      <c r="N17" s="82"/>
      <c r="Q17" s="81">
        <f t="shared" si="2"/>
        <v>0</v>
      </c>
      <c r="R17" s="81">
        <v>12</v>
      </c>
      <c r="S17" s="81">
        <v>29</v>
      </c>
      <c r="T17" s="81">
        <f t="shared" si="3"/>
        <v>41</v>
      </c>
      <c r="U17" s="81">
        <v>14</v>
      </c>
      <c r="V17" s="81">
        <v>32</v>
      </c>
      <c r="W17" s="81">
        <f t="shared" si="4"/>
        <v>46</v>
      </c>
      <c r="X17" s="82"/>
      <c r="Z17" s="81">
        <v>41</v>
      </c>
      <c r="AA17" s="81">
        <v>46</v>
      </c>
      <c r="AB17" s="81">
        <v>96</v>
      </c>
      <c r="AC17" s="82"/>
      <c r="AK17" s="79" t="s">
        <v>750</v>
      </c>
      <c r="AT17" s="83"/>
    </row>
    <row r="18" spans="1:50" x14ac:dyDescent="0.2">
      <c r="A18" t="s">
        <v>103</v>
      </c>
      <c r="B18" t="s">
        <v>564</v>
      </c>
      <c r="C18">
        <v>14</v>
      </c>
      <c r="D18">
        <v>9</v>
      </c>
      <c r="E18">
        <f t="shared" si="0"/>
        <v>23</v>
      </c>
      <c r="F18">
        <v>232</v>
      </c>
      <c r="G18">
        <f t="shared" si="1"/>
        <v>39</v>
      </c>
      <c r="H18">
        <v>4</v>
      </c>
      <c r="I18">
        <v>35</v>
      </c>
      <c r="K18">
        <v>23</v>
      </c>
      <c r="L18">
        <v>39</v>
      </c>
      <c r="M18">
        <v>232</v>
      </c>
      <c r="Q18">
        <f t="shared" si="2"/>
        <v>0</v>
      </c>
      <c r="R18">
        <v>11</v>
      </c>
      <c r="S18">
        <v>40</v>
      </c>
      <c r="T18">
        <f t="shared" si="3"/>
        <v>51</v>
      </c>
      <c r="U18">
        <v>32</v>
      </c>
      <c r="V18">
        <v>32</v>
      </c>
      <c r="W18">
        <f t="shared" si="4"/>
        <v>64</v>
      </c>
      <c r="Z18">
        <v>51</v>
      </c>
      <c r="AA18">
        <v>64</v>
      </c>
      <c r="AB18">
        <v>50</v>
      </c>
    </row>
    <row r="19" spans="1:50" x14ac:dyDescent="0.2">
      <c r="A19" t="s">
        <v>104</v>
      </c>
      <c r="B19" t="s">
        <v>564</v>
      </c>
      <c r="C19">
        <v>5</v>
      </c>
      <c r="D19">
        <v>6</v>
      </c>
      <c r="E19">
        <f t="shared" si="0"/>
        <v>11</v>
      </c>
      <c r="F19">
        <v>252</v>
      </c>
      <c r="G19">
        <f t="shared" si="1"/>
        <v>32</v>
      </c>
      <c r="H19">
        <v>11</v>
      </c>
      <c r="I19">
        <v>21</v>
      </c>
      <c r="K19">
        <v>11</v>
      </c>
      <c r="L19">
        <v>32</v>
      </c>
      <c r="M19">
        <v>252</v>
      </c>
      <c r="Q19">
        <f t="shared" si="2"/>
        <v>0</v>
      </c>
      <c r="R19">
        <v>17</v>
      </c>
      <c r="S19">
        <v>52</v>
      </c>
      <c r="T19">
        <f t="shared" si="3"/>
        <v>69</v>
      </c>
      <c r="U19">
        <v>30</v>
      </c>
      <c r="V19">
        <v>32</v>
      </c>
      <c r="W19">
        <f t="shared" si="4"/>
        <v>62</v>
      </c>
      <c r="Z19">
        <v>69</v>
      </c>
      <c r="AA19">
        <v>62</v>
      </c>
      <c r="AB19">
        <v>54</v>
      </c>
    </row>
    <row r="20" spans="1:50" x14ac:dyDescent="0.2">
      <c r="A20" t="s">
        <v>105</v>
      </c>
      <c r="B20" t="s">
        <v>564</v>
      </c>
      <c r="C20">
        <v>4</v>
      </c>
      <c r="D20">
        <v>6</v>
      </c>
      <c r="E20">
        <f t="shared" si="0"/>
        <v>10</v>
      </c>
      <c r="F20">
        <v>263</v>
      </c>
      <c r="G20">
        <f t="shared" si="1"/>
        <v>22</v>
      </c>
      <c r="H20">
        <v>5</v>
      </c>
      <c r="I20">
        <v>17</v>
      </c>
      <c r="K20">
        <v>10</v>
      </c>
      <c r="L20">
        <v>22</v>
      </c>
      <c r="M20">
        <v>263</v>
      </c>
      <c r="Q20">
        <f t="shared" si="2"/>
        <v>0</v>
      </c>
      <c r="R20">
        <v>8</v>
      </c>
      <c r="S20">
        <v>33</v>
      </c>
      <c r="T20">
        <f t="shared" si="3"/>
        <v>41</v>
      </c>
      <c r="U20">
        <v>8</v>
      </c>
      <c r="V20">
        <v>38</v>
      </c>
      <c r="W20">
        <f t="shared" si="4"/>
        <v>46</v>
      </c>
      <c r="Z20">
        <v>41</v>
      </c>
      <c r="AA20">
        <v>46</v>
      </c>
      <c r="AB20">
        <v>59</v>
      </c>
    </row>
    <row r="21" spans="1:50" x14ac:dyDescent="0.2">
      <c r="A21" t="s">
        <v>106</v>
      </c>
      <c r="B21" t="s">
        <v>564</v>
      </c>
      <c r="C21">
        <v>15</v>
      </c>
      <c r="D21">
        <v>11</v>
      </c>
      <c r="E21">
        <f t="shared" si="0"/>
        <v>26</v>
      </c>
      <c r="F21">
        <v>143</v>
      </c>
      <c r="G21">
        <f t="shared" si="1"/>
        <v>37</v>
      </c>
      <c r="H21">
        <v>10</v>
      </c>
      <c r="I21">
        <v>27</v>
      </c>
      <c r="K21">
        <v>26</v>
      </c>
      <c r="L21">
        <v>37</v>
      </c>
      <c r="M21">
        <v>143</v>
      </c>
      <c r="Q21">
        <f t="shared" si="2"/>
        <v>0</v>
      </c>
      <c r="R21">
        <v>15</v>
      </c>
      <c r="S21">
        <v>35</v>
      </c>
      <c r="T21">
        <f t="shared" si="3"/>
        <v>50</v>
      </c>
      <c r="U21">
        <v>6</v>
      </c>
      <c r="V21">
        <v>38</v>
      </c>
      <c r="W21">
        <f t="shared" si="4"/>
        <v>44</v>
      </c>
      <c r="Z21">
        <v>50</v>
      </c>
      <c r="AA21">
        <v>44</v>
      </c>
      <c r="AB21">
        <v>52</v>
      </c>
    </row>
    <row r="22" spans="1:50" x14ac:dyDescent="0.2">
      <c r="A22" t="s">
        <v>107</v>
      </c>
      <c r="B22" t="s">
        <v>564</v>
      </c>
      <c r="C22">
        <v>6</v>
      </c>
      <c r="D22">
        <v>3</v>
      </c>
      <c r="E22">
        <f t="shared" si="0"/>
        <v>9</v>
      </c>
      <c r="F22">
        <v>250</v>
      </c>
      <c r="G22">
        <f t="shared" si="1"/>
        <v>32</v>
      </c>
      <c r="H22">
        <v>11</v>
      </c>
      <c r="I22">
        <v>21</v>
      </c>
      <c r="K22">
        <v>9</v>
      </c>
      <c r="L22">
        <v>32</v>
      </c>
      <c r="M22">
        <v>250</v>
      </c>
      <c r="Q22">
        <f t="shared" si="2"/>
        <v>0</v>
      </c>
      <c r="R22">
        <v>6</v>
      </c>
      <c r="S22">
        <v>35</v>
      </c>
      <c r="T22">
        <f t="shared" si="3"/>
        <v>41</v>
      </c>
      <c r="U22">
        <v>11</v>
      </c>
      <c r="V22">
        <v>35</v>
      </c>
      <c r="W22">
        <f t="shared" si="4"/>
        <v>46</v>
      </c>
      <c r="Z22">
        <v>41</v>
      </c>
      <c r="AA22">
        <v>46</v>
      </c>
      <c r="AB22">
        <v>57</v>
      </c>
      <c r="AV22" s="67"/>
      <c r="AW22" s="67"/>
      <c r="AX22" s="67"/>
    </row>
    <row r="23" spans="1:50" x14ac:dyDescent="0.2">
      <c r="A23" t="s">
        <v>108</v>
      </c>
      <c r="B23" t="s">
        <v>564</v>
      </c>
      <c r="C23">
        <v>4</v>
      </c>
      <c r="D23">
        <v>3</v>
      </c>
      <c r="E23">
        <f t="shared" si="0"/>
        <v>7</v>
      </c>
      <c r="F23">
        <v>254</v>
      </c>
      <c r="G23">
        <f t="shared" si="1"/>
        <v>33</v>
      </c>
      <c r="H23">
        <v>4</v>
      </c>
      <c r="I23">
        <v>29</v>
      </c>
      <c r="K23">
        <v>7</v>
      </c>
      <c r="L23">
        <v>33</v>
      </c>
      <c r="M23">
        <v>254</v>
      </c>
      <c r="Q23">
        <f t="shared" si="2"/>
        <v>0</v>
      </c>
      <c r="R23">
        <v>23</v>
      </c>
      <c r="S23">
        <v>33</v>
      </c>
      <c r="T23">
        <f t="shared" si="3"/>
        <v>56</v>
      </c>
      <c r="U23">
        <v>6</v>
      </c>
      <c r="V23">
        <v>37</v>
      </c>
      <c r="W23">
        <f t="shared" si="4"/>
        <v>43</v>
      </c>
      <c r="Z23">
        <v>56</v>
      </c>
      <c r="AA23">
        <v>43</v>
      </c>
      <c r="AB23">
        <v>52</v>
      </c>
      <c r="AK23" s="51" t="s">
        <v>629</v>
      </c>
    </row>
    <row r="24" spans="1:50" x14ac:dyDescent="0.2">
      <c r="A24" t="s">
        <v>109</v>
      </c>
      <c r="B24" t="s">
        <v>564</v>
      </c>
      <c r="C24">
        <v>4</v>
      </c>
      <c r="D24">
        <v>0</v>
      </c>
      <c r="E24">
        <f t="shared" si="0"/>
        <v>4</v>
      </c>
      <c r="F24">
        <v>259</v>
      </c>
      <c r="G24">
        <f t="shared" si="1"/>
        <v>32</v>
      </c>
      <c r="H24">
        <v>4</v>
      </c>
      <c r="I24">
        <v>28</v>
      </c>
      <c r="K24">
        <v>4</v>
      </c>
      <c r="L24">
        <v>32</v>
      </c>
      <c r="M24">
        <v>259</v>
      </c>
      <c r="Q24">
        <f t="shared" si="2"/>
        <v>0</v>
      </c>
      <c r="R24">
        <v>11</v>
      </c>
      <c r="S24">
        <v>38</v>
      </c>
      <c r="T24">
        <f t="shared" si="3"/>
        <v>49</v>
      </c>
      <c r="U24">
        <v>6</v>
      </c>
      <c r="V24">
        <v>36</v>
      </c>
      <c r="W24">
        <f t="shared" si="4"/>
        <v>42</v>
      </c>
      <c r="Z24">
        <v>49</v>
      </c>
      <c r="AA24">
        <v>42</v>
      </c>
      <c r="AB24">
        <v>73</v>
      </c>
      <c r="AK24" t="s">
        <v>683</v>
      </c>
    </row>
    <row r="25" spans="1:50" x14ac:dyDescent="0.2">
      <c r="A25" t="s">
        <v>110</v>
      </c>
      <c r="B25" t="s">
        <v>564</v>
      </c>
      <c r="C25">
        <v>4</v>
      </c>
      <c r="D25">
        <v>5</v>
      </c>
      <c r="E25">
        <f t="shared" si="0"/>
        <v>9</v>
      </c>
      <c r="F25">
        <v>254</v>
      </c>
      <c r="G25">
        <f t="shared" si="1"/>
        <v>32</v>
      </c>
      <c r="H25">
        <v>4</v>
      </c>
      <c r="I25">
        <v>28</v>
      </c>
      <c r="K25">
        <v>9</v>
      </c>
      <c r="L25">
        <v>32</v>
      </c>
      <c r="M25">
        <v>254</v>
      </c>
      <c r="Q25">
        <f t="shared" si="2"/>
        <v>0</v>
      </c>
      <c r="R25">
        <v>7</v>
      </c>
      <c r="S25">
        <v>57</v>
      </c>
      <c r="T25">
        <f t="shared" si="3"/>
        <v>64</v>
      </c>
      <c r="U25">
        <v>7</v>
      </c>
      <c r="V25">
        <v>40</v>
      </c>
      <c r="W25">
        <f t="shared" si="4"/>
        <v>47</v>
      </c>
      <c r="Z25">
        <v>64</v>
      </c>
      <c r="AA25">
        <v>47</v>
      </c>
      <c r="AB25">
        <v>58</v>
      </c>
      <c r="AK25" t="s">
        <v>751</v>
      </c>
    </row>
    <row r="26" spans="1:50" x14ac:dyDescent="0.2">
      <c r="A26" t="s">
        <v>111</v>
      </c>
      <c r="B26" t="s">
        <v>564</v>
      </c>
      <c r="C26">
        <v>4</v>
      </c>
      <c r="D26">
        <v>4</v>
      </c>
      <c r="E26">
        <f t="shared" si="0"/>
        <v>8</v>
      </c>
      <c r="F26">
        <v>256</v>
      </c>
      <c r="G26">
        <f t="shared" si="1"/>
        <v>32</v>
      </c>
      <c r="H26">
        <v>4</v>
      </c>
      <c r="I26">
        <v>28</v>
      </c>
      <c r="K26">
        <v>8</v>
      </c>
      <c r="L26">
        <v>32</v>
      </c>
      <c r="M26">
        <v>256</v>
      </c>
      <c r="Q26">
        <f t="shared" si="2"/>
        <v>0</v>
      </c>
      <c r="R26">
        <v>8</v>
      </c>
      <c r="S26">
        <v>39</v>
      </c>
      <c r="T26">
        <f t="shared" si="3"/>
        <v>47</v>
      </c>
      <c r="U26">
        <v>11</v>
      </c>
      <c r="V26">
        <v>34</v>
      </c>
      <c r="W26">
        <f t="shared" si="4"/>
        <v>45</v>
      </c>
      <c r="Z26">
        <v>47</v>
      </c>
      <c r="AA26">
        <v>45</v>
      </c>
      <c r="AB26">
        <v>69</v>
      </c>
      <c r="AK26" t="s">
        <v>664</v>
      </c>
    </row>
    <row r="27" spans="1:50" x14ac:dyDescent="0.2">
      <c r="A27" t="s">
        <v>112</v>
      </c>
      <c r="B27" t="s">
        <v>564</v>
      </c>
      <c r="C27">
        <v>5</v>
      </c>
      <c r="D27">
        <v>4</v>
      </c>
      <c r="E27">
        <f t="shared" si="0"/>
        <v>9</v>
      </c>
      <c r="F27">
        <v>251</v>
      </c>
      <c r="G27">
        <f t="shared" si="1"/>
        <v>35</v>
      </c>
      <c r="H27">
        <v>5</v>
      </c>
      <c r="I27">
        <v>30</v>
      </c>
      <c r="K27">
        <v>9</v>
      </c>
      <c r="L27">
        <v>35</v>
      </c>
      <c r="M27">
        <v>251</v>
      </c>
      <c r="Q27">
        <f t="shared" si="2"/>
        <v>0</v>
      </c>
      <c r="R27">
        <v>11</v>
      </c>
      <c r="S27">
        <v>37</v>
      </c>
      <c r="T27">
        <f t="shared" si="3"/>
        <v>48</v>
      </c>
      <c r="U27">
        <v>16</v>
      </c>
      <c r="V27">
        <v>36</v>
      </c>
      <c r="W27">
        <f t="shared" si="4"/>
        <v>52</v>
      </c>
      <c r="Z27">
        <v>48</v>
      </c>
      <c r="AA27">
        <v>52</v>
      </c>
      <c r="AB27">
        <v>59</v>
      </c>
      <c r="AK27" t="s">
        <v>684</v>
      </c>
    </row>
    <row r="28" spans="1:50" x14ac:dyDescent="0.2">
      <c r="A28" t="s">
        <v>113</v>
      </c>
      <c r="B28" t="s">
        <v>564</v>
      </c>
      <c r="C28">
        <v>8</v>
      </c>
      <c r="D28">
        <v>17</v>
      </c>
      <c r="E28">
        <f t="shared" si="0"/>
        <v>25</v>
      </c>
      <c r="F28">
        <v>238</v>
      </c>
      <c r="G28">
        <f t="shared" si="1"/>
        <v>33</v>
      </c>
      <c r="H28">
        <v>4</v>
      </c>
      <c r="I28">
        <v>29</v>
      </c>
      <c r="K28">
        <v>25</v>
      </c>
      <c r="L28">
        <v>33</v>
      </c>
      <c r="M28">
        <v>238</v>
      </c>
      <c r="Q28">
        <f t="shared" si="2"/>
        <v>0</v>
      </c>
      <c r="R28">
        <v>8</v>
      </c>
      <c r="S28">
        <v>36</v>
      </c>
      <c r="T28">
        <f t="shared" si="3"/>
        <v>44</v>
      </c>
      <c r="U28">
        <v>9</v>
      </c>
      <c r="V28">
        <v>33</v>
      </c>
      <c r="W28">
        <f t="shared" si="4"/>
        <v>42</v>
      </c>
      <c r="Z28">
        <v>44</v>
      </c>
      <c r="AA28">
        <v>42</v>
      </c>
      <c r="AB28">
        <v>111</v>
      </c>
    </row>
    <row r="29" spans="1:50" x14ac:dyDescent="0.2">
      <c r="A29" t="s">
        <v>114</v>
      </c>
      <c r="B29" t="s">
        <v>564</v>
      </c>
      <c r="C29">
        <v>6</v>
      </c>
      <c r="D29">
        <v>6</v>
      </c>
      <c r="E29">
        <f t="shared" si="0"/>
        <v>12</v>
      </c>
      <c r="F29">
        <v>263</v>
      </c>
      <c r="G29">
        <f t="shared" si="1"/>
        <v>21</v>
      </c>
      <c r="H29">
        <v>3</v>
      </c>
      <c r="I29">
        <v>18</v>
      </c>
      <c r="K29">
        <v>12</v>
      </c>
      <c r="L29">
        <v>21</v>
      </c>
      <c r="M29">
        <v>263</v>
      </c>
      <c r="Q29">
        <f t="shared" si="2"/>
        <v>0</v>
      </c>
      <c r="R29">
        <v>6</v>
      </c>
      <c r="S29">
        <v>37</v>
      </c>
      <c r="T29">
        <f t="shared" si="3"/>
        <v>43</v>
      </c>
      <c r="U29">
        <v>9</v>
      </c>
      <c r="V29">
        <v>38</v>
      </c>
      <c r="W29">
        <f t="shared" si="4"/>
        <v>47</v>
      </c>
      <c r="Z29">
        <v>43</v>
      </c>
      <c r="AA29">
        <v>47</v>
      </c>
      <c r="AB29">
        <v>65</v>
      </c>
    </row>
    <row r="30" spans="1:50" x14ac:dyDescent="0.2">
      <c r="A30" t="s">
        <v>115</v>
      </c>
      <c r="B30" t="s">
        <v>564</v>
      </c>
      <c r="C30">
        <v>5</v>
      </c>
      <c r="D30">
        <v>4</v>
      </c>
      <c r="E30">
        <f t="shared" si="0"/>
        <v>9</v>
      </c>
      <c r="F30">
        <v>245</v>
      </c>
      <c r="G30">
        <f t="shared" si="1"/>
        <v>40</v>
      </c>
      <c r="H30">
        <v>20</v>
      </c>
      <c r="I30">
        <v>20</v>
      </c>
      <c r="K30">
        <v>9</v>
      </c>
      <c r="L30">
        <v>40</v>
      </c>
      <c r="M30">
        <v>245</v>
      </c>
      <c r="Q30">
        <f t="shared" si="2"/>
        <v>0</v>
      </c>
      <c r="R30">
        <v>7</v>
      </c>
      <c r="S30">
        <v>35</v>
      </c>
      <c r="T30">
        <f t="shared" si="3"/>
        <v>42</v>
      </c>
      <c r="U30">
        <v>10</v>
      </c>
      <c r="V30">
        <v>42</v>
      </c>
      <c r="W30">
        <f t="shared" si="4"/>
        <v>52</v>
      </c>
      <c r="Z30">
        <v>42</v>
      </c>
      <c r="AA30">
        <v>52</v>
      </c>
      <c r="AB30">
        <v>103</v>
      </c>
      <c r="AK30" t="s">
        <v>695</v>
      </c>
    </row>
    <row r="31" spans="1:50" x14ac:dyDescent="0.2">
      <c r="A31" t="s">
        <v>116</v>
      </c>
      <c r="B31" t="s">
        <v>564</v>
      </c>
      <c r="C31">
        <v>9</v>
      </c>
      <c r="D31">
        <v>23</v>
      </c>
      <c r="E31">
        <f t="shared" si="0"/>
        <v>32</v>
      </c>
      <c r="F31">
        <v>220</v>
      </c>
      <c r="G31">
        <f t="shared" si="1"/>
        <v>32</v>
      </c>
      <c r="H31">
        <v>12</v>
      </c>
      <c r="I31">
        <v>20</v>
      </c>
      <c r="K31">
        <v>32</v>
      </c>
      <c r="L31">
        <v>32</v>
      </c>
      <c r="M31">
        <v>220</v>
      </c>
      <c r="Q31">
        <f t="shared" si="2"/>
        <v>0</v>
      </c>
      <c r="R31">
        <v>10</v>
      </c>
      <c r="S31">
        <v>35</v>
      </c>
      <c r="T31">
        <f t="shared" si="3"/>
        <v>45</v>
      </c>
      <c r="U31">
        <v>7</v>
      </c>
      <c r="V31">
        <v>37</v>
      </c>
      <c r="W31">
        <f t="shared" si="4"/>
        <v>44</v>
      </c>
      <c r="Z31">
        <v>45</v>
      </c>
      <c r="AA31">
        <v>44</v>
      </c>
      <c r="AB31">
        <v>91</v>
      </c>
      <c r="AK31" t="s">
        <v>696</v>
      </c>
    </row>
    <row r="32" spans="1:50" x14ac:dyDescent="0.2">
      <c r="A32" t="s">
        <v>117</v>
      </c>
      <c r="B32" t="s">
        <v>564</v>
      </c>
      <c r="C32">
        <v>7</v>
      </c>
      <c r="D32">
        <v>5</v>
      </c>
      <c r="E32">
        <f t="shared" si="0"/>
        <v>12</v>
      </c>
      <c r="F32">
        <v>253</v>
      </c>
      <c r="G32">
        <f t="shared" si="1"/>
        <v>29</v>
      </c>
      <c r="H32">
        <v>11</v>
      </c>
      <c r="I32">
        <v>18</v>
      </c>
      <c r="K32">
        <v>12</v>
      </c>
      <c r="L32">
        <v>29</v>
      </c>
      <c r="M32">
        <v>253</v>
      </c>
      <c r="Q32">
        <f t="shared" si="2"/>
        <v>0</v>
      </c>
      <c r="R32">
        <v>10</v>
      </c>
      <c r="S32">
        <v>28</v>
      </c>
      <c r="T32">
        <f t="shared" si="3"/>
        <v>38</v>
      </c>
      <c r="U32">
        <v>8</v>
      </c>
      <c r="V32">
        <v>36</v>
      </c>
      <c r="W32">
        <f t="shared" si="4"/>
        <v>44</v>
      </c>
      <c r="Z32">
        <v>38</v>
      </c>
      <c r="AA32">
        <v>44</v>
      </c>
      <c r="AB32">
        <v>86</v>
      </c>
      <c r="AD32" s="4"/>
      <c r="AE32" t="s">
        <v>756</v>
      </c>
      <c r="AF32" s="4"/>
      <c r="AG32" s="4"/>
      <c r="AH32" s="4"/>
    </row>
    <row r="33" spans="1:50" x14ac:dyDescent="0.2">
      <c r="A33" t="s">
        <v>118</v>
      </c>
      <c r="B33" t="s">
        <v>564</v>
      </c>
      <c r="C33">
        <v>5</v>
      </c>
      <c r="D33">
        <v>6</v>
      </c>
      <c r="E33">
        <f t="shared" si="0"/>
        <v>11</v>
      </c>
      <c r="F33">
        <v>245</v>
      </c>
      <c r="G33">
        <f t="shared" si="1"/>
        <v>40</v>
      </c>
      <c r="H33">
        <v>20</v>
      </c>
      <c r="I33">
        <v>20</v>
      </c>
      <c r="K33">
        <v>11</v>
      </c>
      <c r="L33">
        <v>40</v>
      </c>
      <c r="M33">
        <v>245</v>
      </c>
      <c r="Q33">
        <f t="shared" si="2"/>
        <v>0</v>
      </c>
      <c r="R33">
        <v>7</v>
      </c>
      <c r="S33">
        <v>38</v>
      </c>
      <c r="T33">
        <f t="shared" si="3"/>
        <v>45</v>
      </c>
      <c r="U33">
        <v>15</v>
      </c>
      <c r="V33">
        <v>33</v>
      </c>
      <c r="W33">
        <f t="shared" si="4"/>
        <v>48</v>
      </c>
      <c r="Z33">
        <v>45</v>
      </c>
      <c r="AA33">
        <v>48</v>
      </c>
      <c r="AB33">
        <v>64</v>
      </c>
      <c r="AE33" t="s">
        <v>698</v>
      </c>
    </row>
    <row r="34" spans="1:50" ht="17" thickBot="1" x14ac:dyDescent="0.25">
      <c r="A34" t="s">
        <v>119</v>
      </c>
      <c r="B34" t="s">
        <v>564</v>
      </c>
      <c r="C34">
        <v>6</v>
      </c>
      <c r="D34">
        <v>11</v>
      </c>
      <c r="E34">
        <f t="shared" si="0"/>
        <v>17</v>
      </c>
      <c r="F34">
        <v>226</v>
      </c>
      <c r="G34">
        <f t="shared" si="1"/>
        <v>52</v>
      </c>
      <c r="H34">
        <v>29</v>
      </c>
      <c r="I34">
        <v>23</v>
      </c>
      <c r="K34">
        <v>17</v>
      </c>
      <c r="L34">
        <v>52</v>
      </c>
      <c r="M34">
        <v>226</v>
      </c>
      <c r="Q34">
        <f t="shared" si="2"/>
        <v>0</v>
      </c>
      <c r="R34">
        <v>11</v>
      </c>
      <c r="S34">
        <v>56</v>
      </c>
      <c r="T34">
        <f t="shared" si="3"/>
        <v>67</v>
      </c>
      <c r="U34">
        <v>9</v>
      </c>
      <c r="V34">
        <v>37</v>
      </c>
      <c r="W34">
        <f t="shared" si="4"/>
        <v>46</v>
      </c>
      <c r="Z34">
        <v>67</v>
      </c>
      <c r="AA34">
        <v>46</v>
      </c>
      <c r="AB34">
        <v>82</v>
      </c>
      <c r="AE34" t="s">
        <v>754</v>
      </c>
      <c r="AQ34" s="67"/>
      <c r="AR34" s="67"/>
      <c r="AS34" s="67"/>
    </row>
    <row r="35" spans="1:50" x14ac:dyDescent="0.2">
      <c r="A35" t="s">
        <v>120</v>
      </c>
      <c r="B35" t="s">
        <v>564</v>
      </c>
      <c r="C35">
        <v>5</v>
      </c>
      <c r="D35">
        <v>3</v>
      </c>
      <c r="E35">
        <f t="shared" si="0"/>
        <v>8</v>
      </c>
      <c r="F35">
        <v>254</v>
      </c>
      <c r="G35">
        <f t="shared" si="1"/>
        <v>33</v>
      </c>
      <c r="H35">
        <v>3</v>
      </c>
      <c r="I35">
        <v>30</v>
      </c>
      <c r="K35">
        <v>8</v>
      </c>
      <c r="L35">
        <v>33</v>
      </c>
      <c r="M35">
        <v>254</v>
      </c>
      <c r="Q35">
        <f t="shared" si="2"/>
        <v>0</v>
      </c>
      <c r="R35">
        <v>9</v>
      </c>
      <c r="S35">
        <v>35</v>
      </c>
      <c r="T35">
        <f t="shared" si="3"/>
        <v>44</v>
      </c>
      <c r="U35">
        <v>6</v>
      </c>
      <c r="V35">
        <v>38</v>
      </c>
      <c r="W35">
        <f t="shared" si="4"/>
        <v>44</v>
      </c>
      <c r="Z35">
        <v>44</v>
      </c>
      <c r="AA35">
        <v>44</v>
      </c>
      <c r="AB35">
        <v>61</v>
      </c>
      <c r="AE35" s="8"/>
      <c r="AF35" s="8" t="s">
        <v>672</v>
      </c>
      <c r="AG35" s="8" t="s">
        <v>673</v>
      </c>
      <c r="AJ35" s="67"/>
      <c r="AK35" s="67"/>
      <c r="AL35" s="67"/>
      <c r="AM35" s="67"/>
      <c r="AN35" s="67"/>
    </row>
    <row r="36" spans="1:50" x14ac:dyDescent="0.2">
      <c r="A36" t="s">
        <v>121</v>
      </c>
      <c r="B36" t="s">
        <v>564</v>
      </c>
      <c r="C36">
        <v>6</v>
      </c>
      <c r="D36">
        <v>9</v>
      </c>
      <c r="E36">
        <f t="shared" si="0"/>
        <v>15</v>
      </c>
      <c r="F36">
        <v>246</v>
      </c>
      <c r="G36">
        <f t="shared" si="1"/>
        <v>35</v>
      </c>
      <c r="H36">
        <v>4</v>
      </c>
      <c r="I36">
        <v>31</v>
      </c>
      <c r="K36">
        <v>15</v>
      </c>
      <c r="L36">
        <v>35</v>
      </c>
      <c r="M36">
        <v>246</v>
      </c>
      <c r="Q36">
        <f t="shared" si="2"/>
        <v>0</v>
      </c>
      <c r="R36">
        <v>9</v>
      </c>
      <c r="S36">
        <v>37</v>
      </c>
      <c r="T36">
        <f t="shared" si="3"/>
        <v>46</v>
      </c>
      <c r="U36">
        <v>18</v>
      </c>
      <c r="V36">
        <v>40</v>
      </c>
      <c r="W36">
        <f t="shared" si="4"/>
        <v>58</v>
      </c>
      <c r="Z36">
        <v>46</v>
      </c>
      <c r="AA36">
        <v>58</v>
      </c>
      <c r="AB36">
        <v>101</v>
      </c>
      <c r="AE36" t="s">
        <v>218</v>
      </c>
      <c r="AF36">
        <v>43.93333333333333</v>
      </c>
      <c r="AG36">
        <v>49.425531914893618</v>
      </c>
      <c r="AV36" s="67"/>
      <c r="AW36" s="67"/>
      <c r="AX36" s="67"/>
    </row>
    <row r="37" spans="1:50" x14ac:dyDescent="0.2">
      <c r="A37" t="s">
        <v>122</v>
      </c>
      <c r="B37" t="s">
        <v>564</v>
      </c>
      <c r="C37">
        <v>5</v>
      </c>
      <c r="D37">
        <v>1</v>
      </c>
      <c r="E37">
        <f t="shared" si="0"/>
        <v>6</v>
      </c>
      <c r="F37">
        <v>254</v>
      </c>
      <c r="G37">
        <f t="shared" si="1"/>
        <v>35</v>
      </c>
      <c r="H37">
        <v>4</v>
      </c>
      <c r="I37">
        <v>31</v>
      </c>
      <c r="K37">
        <v>6</v>
      </c>
      <c r="L37">
        <v>35</v>
      </c>
      <c r="M37">
        <v>254</v>
      </c>
      <c r="Q37">
        <f t="shared" si="2"/>
        <v>0</v>
      </c>
      <c r="R37">
        <v>22</v>
      </c>
      <c r="S37">
        <v>36</v>
      </c>
      <c r="T37">
        <f t="shared" si="3"/>
        <v>58</v>
      </c>
      <c r="U37">
        <v>11</v>
      </c>
      <c r="V37">
        <v>35</v>
      </c>
      <c r="W37">
        <f t="shared" si="4"/>
        <v>46</v>
      </c>
      <c r="Z37">
        <v>58</v>
      </c>
      <c r="AA37">
        <v>46</v>
      </c>
      <c r="AB37">
        <v>62</v>
      </c>
      <c r="AE37" t="s">
        <v>208</v>
      </c>
      <c r="AF37">
        <v>193.49523809523816</v>
      </c>
      <c r="AG37">
        <v>129.42368177613326</v>
      </c>
    </row>
    <row r="38" spans="1:50" x14ac:dyDescent="0.2">
      <c r="A38" t="s">
        <v>123</v>
      </c>
      <c r="B38" t="s">
        <v>564</v>
      </c>
      <c r="C38">
        <v>5</v>
      </c>
      <c r="D38">
        <v>18</v>
      </c>
      <c r="E38">
        <f t="shared" si="0"/>
        <v>23</v>
      </c>
      <c r="F38">
        <v>239</v>
      </c>
      <c r="G38">
        <f t="shared" si="1"/>
        <v>33</v>
      </c>
      <c r="H38">
        <v>3</v>
      </c>
      <c r="I38">
        <v>30</v>
      </c>
      <c r="K38">
        <v>23</v>
      </c>
      <c r="L38">
        <v>33</v>
      </c>
      <c r="M38">
        <v>239</v>
      </c>
      <c r="Q38">
        <f t="shared" si="2"/>
        <v>0</v>
      </c>
      <c r="R38">
        <v>21</v>
      </c>
      <c r="S38">
        <v>34</v>
      </c>
      <c r="T38">
        <f t="shared" si="3"/>
        <v>55</v>
      </c>
      <c r="U38">
        <v>45</v>
      </c>
      <c r="V38">
        <v>36</v>
      </c>
      <c r="W38">
        <f t="shared" si="4"/>
        <v>81</v>
      </c>
      <c r="Z38">
        <v>55</v>
      </c>
      <c r="AA38">
        <v>81</v>
      </c>
      <c r="AB38">
        <v>56</v>
      </c>
      <c r="AE38" t="s">
        <v>219</v>
      </c>
      <c r="AF38">
        <v>15</v>
      </c>
      <c r="AG38">
        <v>47</v>
      </c>
    </row>
    <row r="39" spans="1:50" x14ac:dyDescent="0.2">
      <c r="A39" t="s">
        <v>124</v>
      </c>
      <c r="B39" t="s">
        <v>564</v>
      </c>
      <c r="C39">
        <v>8</v>
      </c>
      <c r="D39">
        <v>3</v>
      </c>
      <c r="E39">
        <f t="shared" si="0"/>
        <v>11</v>
      </c>
      <c r="F39">
        <v>247</v>
      </c>
      <c r="G39">
        <f t="shared" si="1"/>
        <v>38</v>
      </c>
      <c r="H39">
        <v>3</v>
      </c>
      <c r="I39">
        <v>35</v>
      </c>
      <c r="K39">
        <v>11</v>
      </c>
      <c r="L39">
        <v>38</v>
      </c>
      <c r="M39">
        <v>247</v>
      </c>
      <c r="Q39">
        <f t="shared" si="2"/>
        <v>0</v>
      </c>
      <c r="R39">
        <v>16</v>
      </c>
      <c r="S39">
        <v>37</v>
      </c>
      <c r="T39">
        <f t="shared" si="3"/>
        <v>53</v>
      </c>
      <c r="U39">
        <v>10</v>
      </c>
      <c r="V39">
        <v>38</v>
      </c>
      <c r="W39">
        <f t="shared" si="4"/>
        <v>48</v>
      </c>
      <c r="Z39">
        <v>53</v>
      </c>
      <c r="AA39">
        <v>48</v>
      </c>
      <c r="AB39">
        <v>54</v>
      </c>
      <c r="AE39" t="s">
        <v>212</v>
      </c>
      <c r="AF39">
        <v>14</v>
      </c>
      <c r="AG39">
        <v>46</v>
      </c>
    </row>
    <row r="40" spans="1:50" x14ac:dyDescent="0.2">
      <c r="A40" t="s">
        <v>125</v>
      </c>
      <c r="B40" t="s">
        <v>564</v>
      </c>
      <c r="C40">
        <v>5</v>
      </c>
      <c r="D40">
        <v>2</v>
      </c>
      <c r="E40">
        <f t="shared" si="0"/>
        <v>7</v>
      </c>
      <c r="F40">
        <v>231</v>
      </c>
      <c r="G40">
        <f t="shared" si="1"/>
        <v>57</v>
      </c>
      <c r="H40">
        <v>19</v>
      </c>
      <c r="I40">
        <v>38</v>
      </c>
      <c r="K40">
        <v>7</v>
      </c>
      <c r="L40">
        <v>57</v>
      </c>
      <c r="M40">
        <v>231</v>
      </c>
      <c r="Q40">
        <f t="shared" si="2"/>
        <v>0</v>
      </c>
      <c r="R40">
        <v>10</v>
      </c>
      <c r="S40">
        <v>45</v>
      </c>
      <c r="T40">
        <f t="shared" si="3"/>
        <v>55</v>
      </c>
      <c r="U40">
        <v>8</v>
      </c>
      <c r="V40">
        <v>38</v>
      </c>
      <c r="W40">
        <f t="shared" si="4"/>
        <v>46</v>
      </c>
      <c r="Z40">
        <v>55</v>
      </c>
      <c r="AA40">
        <v>46</v>
      </c>
      <c r="AB40">
        <v>81</v>
      </c>
      <c r="AE40" t="s">
        <v>214</v>
      </c>
      <c r="AF40">
        <v>1.4950528020824716</v>
      </c>
    </row>
    <row r="41" spans="1:50" x14ac:dyDescent="0.2">
      <c r="A41" t="s">
        <v>126</v>
      </c>
      <c r="B41" t="s">
        <v>564</v>
      </c>
      <c r="C41">
        <v>6</v>
      </c>
      <c r="D41">
        <v>2</v>
      </c>
      <c r="E41">
        <f t="shared" si="0"/>
        <v>8</v>
      </c>
      <c r="F41">
        <v>247</v>
      </c>
      <c r="G41">
        <f t="shared" si="1"/>
        <v>39</v>
      </c>
      <c r="H41">
        <v>7</v>
      </c>
      <c r="I41">
        <v>32</v>
      </c>
      <c r="K41">
        <v>8</v>
      </c>
      <c r="L41">
        <v>39</v>
      </c>
      <c r="M41">
        <v>247</v>
      </c>
      <c r="Q41">
        <f t="shared" si="2"/>
        <v>0</v>
      </c>
      <c r="R41">
        <v>12</v>
      </c>
      <c r="S41">
        <v>35</v>
      </c>
      <c r="T41">
        <f t="shared" si="3"/>
        <v>47</v>
      </c>
      <c r="U41">
        <v>9</v>
      </c>
      <c r="V41">
        <v>38</v>
      </c>
      <c r="W41">
        <f t="shared" si="4"/>
        <v>47</v>
      </c>
      <c r="Z41">
        <v>47</v>
      </c>
      <c r="AA41">
        <v>47</v>
      </c>
      <c r="AB41">
        <v>66</v>
      </c>
      <c r="AE41" t="s">
        <v>699</v>
      </c>
      <c r="AF41">
        <v>0.15118885411318869</v>
      </c>
    </row>
    <row r="42" spans="1:50" ht="17" thickBot="1" x14ac:dyDescent="0.25">
      <c r="A42" t="s">
        <v>127</v>
      </c>
      <c r="B42" t="s">
        <v>564</v>
      </c>
      <c r="C42">
        <v>5</v>
      </c>
      <c r="D42">
        <v>6</v>
      </c>
      <c r="E42">
        <f t="shared" si="0"/>
        <v>11</v>
      </c>
      <c r="F42">
        <v>246</v>
      </c>
      <c r="G42">
        <f t="shared" si="1"/>
        <v>37</v>
      </c>
      <c r="H42">
        <v>6</v>
      </c>
      <c r="I42">
        <v>31</v>
      </c>
      <c r="K42">
        <v>11</v>
      </c>
      <c r="L42">
        <v>37</v>
      </c>
      <c r="M42">
        <v>246</v>
      </c>
      <c r="Q42">
        <f t="shared" si="2"/>
        <v>0</v>
      </c>
      <c r="R42">
        <v>8</v>
      </c>
      <c r="S42">
        <v>39</v>
      </c>
      <c r="T42">
        <f t="shared" si="3"/>
        <v>47</v>
      </c>
      <c r="U42">
        <v>18</v>
      </c>
      <c r="V42">
        <v>38</v>
      </c>
      <c r="W42">
        <f t="shared" si="4"/>
        <v>56</v>
      </c>
      <c r="Z42">
        <v>47</v>
      </c>
      <c r="AA42">
        <v>56</v>
      </c>
      <c r="AB42">
        <v>101</v>
      </c>
      <c r="AE42" s="7" t="s">
        <v>700</v>
      </c>
      <c r="AF42" s="7">
        <v>1.9131644156443324</v>
      </c>
      <c r="AG42" s="7"/>
      <c r="AJ42" s="67"/>
      <c r="AK42" s="67"/>
      <c r="AL42" s="67"/>
      <c r="AM42" s="67"/>
      <c r="AN42" s="67"/>
      <c r="AO42" s="67"/>
      <c r="AP42" s="67"/>
    </row>
    <row r="43" spans="1:50" x14ac:dyDescent="0.2">
      <c r="A43" t="s">
        <v>128</v>
      </c>
      <c r="B43" t="s">
        <v>564</v>
      </c>
      <c r="C43">
        <v>5</v>
      </c>
      <c r="D43">
        <v>3</v>
      </c>
      <c r="E43">
        <f t="shared" si="0"/>
        <v>8</v>
      </c>
      <c r="F43">
        <v>250</v>
      </c>
      <c r="G43">
        <f t="shared" si="1"/>
        <v>36</v>
      </c>
      <c r="H43">
        <v>7</v>
      </c>
      <c r="I43">
        <v>29</v>
      </c>
      <c r="K43">
        <v>8</v>
      </c>
      <c r="L43">
        <v>36</v>
      </c>
      <c r="M43">
        <v>250</v>
      </c>
      <c r="Q43">
        <f t="shared" si="2"/>
        <v>0</v>
      </c>
      <c r="R43">
        <v>10</v>
      </c>
      <c r="S43">
        <v>36</v>
      </c>
      <c r="T43">
        <f t="shared" si="3"/>
        <v>46</v>
      </c>
      <c r="U43">
        <v>16</v>
      </c>
      <c r="V43">
        <v>53</v>
      </c>
      <c r="W43">
        <f t="shared" si="4"/>
        <v>69</v>
      </c>
      <c r="Z43">
        <v>46</v>
      </c>
      <c r="AA43">
        <v>69</v>
      </c>
      <c r="AB43">
        <v>78</v>
      </c>
      <c r="AE43" t="s">
        <v>755</v>
      </c>
    </row>
    <row r="44" spans="1:50" x14ac:dyDescent="0.2">
      <c r="A44" t="s">
        <v>129</v>
      </c>
      <c r="B44" t="s">
        <v>564</v>
      </c>
      <c r="C44">
        <v>5</v>
      </c>
      <c r="D44">
        <v>1</v>
      </c>
      <c r="E44">
        <f t="shared" si="0"/>
        <v>6</v>
      </c>
      <c r="F44">
        <v>250</v>
      </c>
      <c r="G44">
        <f t="shared" si="1"/>
        <v>37</v>
      </c>
      <c r="H44">
        <v>5</v>
      </c>
      <c r="I44">
        <v>32</v>
      </c>
      <c r="K44">
        <v>6</v>
      </c>
      <c r="L44">
        <v>37</v>
      </c>
      <c r="M44">
        <v>250</v>
      </c>
      <c r="Q44">
        <f t="shared" si="2"/>
        <v>0</v>
      </c>
      <c r="R44">
        <v>10</v>
      </c>
      <c r="S44">
        <v>87</v>
      </c>
      <c r="T44">
        <f t="shared" si="3"/>
        <v>97</v>
      </c>
      <c r="U44">
        <v>10</v>
      </c>
      <c r="V44">
        <v>51</v>
      </c>
      <c r="W44">
        <f t="shared" si="4"/>
        <v>61</v>
      </c>
      <c r="Z44">
        <v>97</v>
      </c>
      <c r="AA44">
        <v>61</v>
      </c>
      <c r="AB44">
        <v>90</v>
      </c>
    </row>
    <row r="45" spans="1:50" x14ac:dyDescent="0.2">
      <c r="A45" t="s">
        <v>130</v>
      </c>
      <c r="B45" t="s">
        <v>564</v>
      </c>
      <c r="C45">
        <v>5</v>
      </c>
      <c r="D45">
        <v>2</v>
      </c>
      <c r="E45">
        <f t="shared" si="0"/>
        <v>7</v>
      </c>
      <c r="F45">
        <v>252</v>
      </c>
      <c r="G45">
        <f t="shared" si="1"/>
        <v>35</v>
      </c>
      <c r="H45">
        <v>5</v>
      </c>
      <c r="I45">
        <v>30</v>
      </c>
      <c r="K45">
        <v>7</v>
      </c>
      <c r="L45">
        <v>35</v>
      </c>
      <c r="M45">
        <v>252</v>
      </c>
      <c r="Q45">
        <f t="shared" si="2"/>
        <v>0</v>
      </c>
      <c r="R45">
        <v>12</v>
      </c>
      <c r="S45">
        <v>49</v>
      </c>
      <c r="T45">
        <f t="shared" si="3"/>
        <v>61</v>
      </c>
      <c r="U45">
        <v>15</v>
      </c>
      <c r="V45">
        <v>53</v>
      </c>
      <c r="W45">
        <f t="shared" si="4"/>
        <v>68</v>
      </c>
      <c r="Z45">
        <v>61</v>
      </c>
      <c r="AA45">
        <v>68</v>
      </c>
      <c r="AB45">
        <v>57</v>
      </c>
      <c r="AE45" t="s">
        <v>209</v>
      </c>
    </row>
    <row r="46" spans="1:50" x14ac:dyDescent="0.2">
      <c r="A46" t="s">
        <v>131</v>
      </c>
      <c r="B46" t="s">
        <v>564</v>
      </c>
      <c r="C46">
        <v>5</v>
      </c>
      <c r="D46">
        <v>5</v>
      </c>
      <c r="E46">
        <f t="shared" si="0"/>
        <v>10</v>
      </c>
      <c r="F46">
        <v>249</v>
      </c>
      <c r="G46">
        <f t="shared" si="1"/>
        <v>35</v>
      </c>
      <c r="H46">
        <v>5</v>
      </c>
      <c r="I46">
        <v>30</v>
      </c>
      <c r="K46">
        <v>10</v>
      </c>
      <c r="L46">
        <v>35</v>
      </c>
      <c r="M46">
        <v>249</v>
      </c>
      <c r="Q46">
        <f t="shared" si="2"/>
        <v>0</v>
      </c>
      <c r="R46">
        <v>10</v>
      </c>
      <c r="S46">
        <v>38</v>
      </c>
      <c r="T46">
        <f t="shared" si="3"/>
        <v>48</v>
      </c>
      <c r="U46">
        <v>10</v>
      </c>
      <c r="V46">
        <v>48</v>
      </c>
      <c r="W46">
        <f t="shared" si="4"/>
        <v>58</v>
      </c>
      <c r="Z46">
        <v>48</v>
      </c>
      <c r="AA46">
        <v>58</v>
      </c>
      <c r="AB46">
        <v>58</v>
      </c>
      <c r="AE46" t="s">
        <v>621</v>
      </c>
    </row>
    <row r="47" spans="1:50" x14ac:dyDescent="0.2">
      <c r="A47" t="s">
        <v>132</v>
      </c>
      <c r="B47" t="s">
        <v>564</v>
      </c>
      <c r="C47">
        <v>4</v>
      </c>
      <c r="D47">
        <v>6</v>
      </c>
      <c r="E47">
        <f t="shared" si="0"/>
        <v>10</v>
      </c>
      <c r="F47">
        <v>257</v>
      </c>
      <c r="G47">
        <f t="shared" si="1"/>
        <v>28</v>
      </c>
      <c r="H47">
        <v>9</v>
      </c>
      <c r="I47">
        <v>19</v>
      </c>
      <c r="K47">
        <v>10</v>
      </c>
      <c r="L47">
        <v>28</v>
      </c>
      <c r="M47">
        <v>257</v>
      </c>
      <c r="Q47">
        <f t="shared" si="2"/>
        <v>0</v>
      </c>
      <c r="R47">
        <v>11</v>
      </c>
      <c r="S47">
        <v>36</v>
      </c>
      <c r="T47">
        <f t="shared" si="3"/>
        <v>47</v>
      </c>
      <c r="U47">
        <v>12</v>
      </c>
      <c r="V47">
        <v>62</v>
      </c>
      <c r="W47">
        <f t="shared" si="4"/>
        <v>74</v>
      </c>
      <c r="Z47">
        <v>47</v>
      </c>
      <c r="AA47">
        <v>74</v>
      </c>
      <c r="AB47">
        <v>52</v>
      </c>
    </row>
    <row r="48" spans="1:50" ht="17" thickBot="1" x14ac:dyDescent="0.25">
      <c r="A48" t="s">
        <v>133</v>
      </c>
      <c r="B48" t="s">
        <v>564</v>
      </c>
      <c r="C48">
        <v>5</v>
      </c>
      <c r="D48">
        <v>2</v>
      </c>
      <c r="E48">
        <f t="shared" si="0"/>
        <v>7</v>
      </c>
      <c r="F48">
        <v>250</v>
      </c>
      <c r="G48">
        <f t="shared" si="1"/>
        <v>38</v>
      </c>
      <c r="H48">
        <v>5</v>
      </c>
      <c r="I48">
        <v>33</v>
      </c>
      <c r="K48">
        <v>7</v>
      </c>
      <c r="L48">
        <v>38</v>
      </c>
      <c r="M48">
        <v>250</v>
      </c>
      <c r="Q48">
        <f t="shared" si="2"/>
        <v>0</v>
      </c>
      <c r="R48">
        <v>10</v>
      </c>
      <c r="S48">
        <v>42</v>
      </c>
      <c r="T48">
        <f t="shared" si="3"/>
        <v>52</v>
      </c>
      <c r="U48">
        <v>33</v>
      </c>
      <c r="V48">
        <v>37</v>
      </c>
      <c r="W48">
        <f t="shared" si="4"/>
        <v>70</v>
      </c>
      <c r="Z48">
        <v>52</v>
      </c>
      <c r="AA48">
        <v>70</v>
      </c>
      <c r="AB48">
        <v>50</v>
      </c>
      <c r="AE48" t="s">
        <v>204</v>
      </c>
    </row>
    <row r="49" spans="1:55" x14ac:dyDescent="0.2">
      <c r="A49" t="s">
        <v>134</v>
      </c>
      <c r="B49" t="s">
        <v>564</v>
      </c>
      <c r="C49">
        <v>6</v>
      </c>
      <c r="D49">
        <v>5</v>
      </c>
      <c r="E49">
        <f t="shared" si="0"/>
        <v>11</v>
      </c>
      <c r="F49">
        <v>228</v>
      </c>
      <c r="G49">
        <f t="shared" si="1"/>
        <v>56</v>
      </c>
      <c r="H49">
        <v>22</v>
      </c>
      <c r="I49">
        <v>34</v>
      </c>
      <c r="K49">
        <v>11</v>
      </c>
      <c r="L49">
        <v>56</v>
      </c>
      <c r="M49">
        <v>228</v>
      </c>
      <c r="Q49">
        <f t="shared" si="2"/>
        <v>0</v>
      </c>
      <c r="T49">
        <f t="shared" si="3"/>
        <v>0</v>
      </c>
      <c r="U49">
        <v>9</v>
      </c>
      <c r="V49">
        <v>47</v>
      </c>
      <c r="W49">
        <f t="shared" si="4"/>
        <v>56</v>
      </c>
      <c r="AA49">
        <v>56</v>
      </c>
      <c r="AB49">
        <v>73</v>
      </c>
      <c r="AE49" s="8" t="s">
        <v>622</v>
      </c>
      <c r="AF49" s="8" t="s">
        <v>205</v>
      </c>
      <c r="AG49" s="8" t="s">
        <v>206</v>
      </c>
      <c r="AH49" s="8" t="s">
        <v>207</v>
      </c>
      <c r="AI49" s="8" t="s">
        <v>208</v>
      </c>
    </row>
    <row r="50" spans="1:55" x14ac:dyDescent="0.2">
      <c r="A50" t="s">
        <v>135</v>
      </c>
      <c r="B50" t="s">
        <v>564</v>
      </c>
      <c r="C50">
        <v>5</v>
      </c>
      <c r="D50">
        <v>4</v>
      </c>
      <c r="E50">
        <f t="shared" si="0"/>
        <v>9</v>
      </c>
      <c r="F50">
        <v>252</v>
      </c>
      <c r="G50">
        <f t="shared" si="1"/>
        <v>35</v>
      </c>
      <c r="H50">
        <v>3</v>
      </c>
      <c r="I50">
        <v>32</v>
      </c>
      <c r="K50">
        <v>9</v>
      </c>
      <c r="L50">
        <v>35</v>
      </c>
      <c r="M50">
        <v>252</v>
      </c>
      <c r="AB50">
        <v>91</v>
      </c>
      <c r="AE50" t="s">
        <v>672</v>
      </c>
      <c r="AF50">
        <v>15</v>
      </c>
      <c r="AG50">
        <v>659</v>
      </c>
      <c r="AH50">
        <v>43.93333333333333</v>
      </c>
      <c r="AI50">
        <v>193.49523809523816</v>
      </c>
      <c r="AQ50" s="67"/>
      <c r="AR50" s="67"/>
      <c r="AS50" s="67"/>
      <c r="AT50" s="67"/>
      <c r="AU50" s="67"/>
      <c r="AV50" s="67"/>
      <c r="AW50" s="67"/>
    </row>
    <row r="51" spans="1:55" x14ac:dyDescent="0.2">
      <c r="A51" t="s">
        <v>136</v>
      </c>
      <c r="B51" t="s">
        <v>564</v>
      </c>
      <c r="C51">
        <v>6</v>
      </c>
      <c r="D51">
        <v>3</v>
      </c>
      <c r="E51">
        <f t="shared" si="0"/>
        <v>9</v>
      </c>
      <c r="F51">
        <v>250</v>
      </c>
      <c r="G51">
        <f t="shared" si="1"/>
        <v>37</v>
      </c>
      <c r="H51">
        <v>4</v>
      </c>
      <c r="I51">
        <v>33</v>
      </c>
      <c r="K51">
        <v>9</v>
      </c>
      <c r="L51">
        <v>37</v>
      </c>
      <c r="M51">
        <v>250</v>
      </c>
      <c r="AB51">
        <v>49</v>
      </c>
      <c r="AE51" t="s">
        <v>673</v>
      </c>
      <c r="AF51">
        <v>47</v>
      </c>
      <c r="AG51">
        <v>2323</v>
      </c>
      <c r="AH51">
        <v>49.425531914893618</v>
      </c>
      <c r="AI51">
        <v>129.42368177613326</v>
      </c>
    </row>
    <row r="52" spans="1:55" x14ac:dyDescent="0.2">
      <c r="A52" t="s">
        <v>137</v>
      </c>
      <c r="B52" t="s">
        <v>564</v>
      </c>
      <c r="C52">
        <v>5</v>
      </c>
      <c r="D52">
        <v>17</v>
      </c>
      <c r="E52">
        <f t="shared" si="0"/>
        <v>22</v>
      </c>
      <c r="F52">
        <v>232</v>
      </c>
      <c r="G52">
        <f t="shared" si="1"/>
        <v>36</v>
      </c>
      <c r="H52">
        <v>6</v>
      </c>
      <c r="I52">
        <v>30</v>
      </c>
      <c r="K52">
        <v>22</v>
      </c>
      <c r="L52">
        <v>36</v>
      </c>
      <c r="M52">
        <v>232</v>
      </c>
      <c r="AB52">
        <v>56</v>
      </c>
      <c r="AE52" t="s">
        <v>674</v>
      </c>
      <c r="AF52">
        <v>48</v>
      </c>
      <c r="AG52">
        <v>2492</v>
      </c>
      <c r="AH52">
        <v>51.916666666666664</v>
      </c>
      <c r="AI52">
        <v>183.86524822695046</v>
      </c>
      <c r="AL52" s="67"/>
      <c r="AM52" s="67"/>
      <c r="AN52" s="67"/>
      <c r="AO52" s="67"/>
      <c r="AP52" s="67"/>
      <c r="AQ52" s="67"/>
      <c r="AR52" s="67"/>
    </row>
    <row r="53" spans="1:55" ht="17" thickBot="1" x14ac:dyDescent="0.25">
      <c r="A53" t="s">
        <v>138</v>
      </c>
      <c r="B53" t="s">
        <v>564</v>
      </c>
      <c r="C53">
        <v>4</v>
      </c>
      <c r="D53">
        <v>17</v>
      </c>
      <c r="E53">
        <f t="shared" si="0"/>
        <v>21</v>
      </c>
      <c r="F53">
        <v>239</v>
      </c>
      <c r="G53">
        <f t="shared" si="1"/>
        <v>34</v>
      </c>
      <c r="H53">
        <v>3</v>
      </c>
      <c r="I53">
        <v>31</v>
      </c>
      <c r="K53">
        <v>21</v>
      </c>
      <c r="L53">
        <v>34</v>
      </c>
      <c r="M53">
        <v>239</v>
      </c>
      <c r="AB53">
        <v>49</v>
      </c>
      <c r="AE53" s="7" t="s">
        <v>676</v>
      </c>
      <c r="AF53" s="7">
        <v>75</v>
      </c>
      <c r="AG53" s="7">
        <v>4908</v>
      </c>
      <c r="AH53" s="7">
        <v>65.44</v>
      </c>
      <c r="AI53" s="7">
        <v>273.08756756756731</v>
      </c>
    </row>
    <row r="54" spans="1:55" x14ac:dyDescent="0.2">
      <c r="A54" t="s">
        <v>139</v>
      </c>
      <c r="B54" t="s">
        <v>564</v>
      </c>
      <c r="C54">
        <v>4</v>
      </c>
      <c r="D54">
        <v>12</v>
      </c>
      <c r="E54">
        <f t="shared" si="0"/>
        <v>16</v>
      </c>
      <c r="F54">
        <v>243</v>
      </c>
      <c r="G54">
        <f t="shared" si="1"/>
        <v>37</v>
      </c>
      <c r="H54">
        <v>5</v>
      </c>
      <c r="I54">
        <v>32</v>
      </c>
      <c r="K54">
        <v>16</v>
      </c>
      <c r="L54">
        <v>37</v>
      </c>
      <c r="M54">
        <v>243</v>
      </c>
      <c r="AB54">
        <v>56</v>
      </c>
    </row>
    <row r="55" spans="1:55" x14ac:dyDescent="0.2">
      <c r="A55" t="s">
        <v>140</v>
      </c>
      <c r="B55" t="s">
        <v>564</v>
      </c>
      <c r="C55">
        <v>6</v>
      </c>
      <c r="D55">
        <v>4</v>
      </c>
      <c r="E55">
        <f t="shared" si="0"/>
        <v>10</v>
      </c>
      <c r="F55">
        <v>241</v>
      </c>
      <c r="G55">
        <f t="shared" si="1"/>
        <v>45</v>
      </c>
      <c r="H55">
        <v>10</v>
      </c>
      <c r="I55">
        <v>35</v>
      </c>
      <c r="K55">
        <v>10</v>
      </c>
      <c r="L55">
        <v>45</v>
      </c>
      <c r="M55">
        <v>241</v>
      </c>
      <c r="AB55">
        <v>71</v>
      </c>
      <c r="AY55" s="74"/>
    </row>
    <row r="56" spans="1:55" ht="17" thickBot="1" x14ac:dyDescent="0.25">
      <c r="A56" t="s">
        <v>141</v>
      </c>
      <c r="B56" t="s">
        <v>564</v>
      </c>
      <c r="C56">
        <v>5</v>
      </c>
      <c r="D56">
        <v>7</v>
      </c>
      <c r="E56">
        <f t="shared" si="0"/>
        <v>12</v>
      </c>
      <c r="F56">
        <v>247</v>
      </c>
      <c r="G56">
        <f t="shared" si="1"/>
        <v>35</v>
      </c>
      <c r="H56">
        <v>4</v>
      </c>
      <c r="I56">
        <v>31</v>
      </c>
      <c r="K56">
        <v>12</v>
      </c>
      <c r="L56">
        <v>35</v>
      </c>
      <c r="M56">
        <v>247</v>
      </c>
      <c r="AB56">
        <v>74</v>
      </c>
      <c r="AE56" t="s">
        <v>209</v>
      </c>
      <c r="AT56" s="67"/>
      <c r="AU56" s="67"/>
      <c r="AV56" s="67"/>
      <c r="AW56" s="67"/>
      <c r="AX56" s="67"/>
      <c r="AY56" s="67"/>
      <c r="AZ56" s="67"/>
      <c r="BA56" s="67"/>
      <c r="BB56" s="67"/>
      <c r="BC56" s="67"/>
    </row>
    <row r="57" spans="1:55" x14ac:dyDescent="0.2">
      <c r="A57" t="s">
        <v>142</v>
      </c>
      <c r="B57" t="s">
        <v>564</v>
      </c>
      <c r="C57">
        <v>4</v>
      </c>
      <c r="D57">
        <v>4</v>
      </c>
      <c r="E57">
        <f t="shared" si="0"/>
        <v>8</v>
      </c>
      <c r="F57">
        <v>249</v>
      </c>
      <c r="G57">
        <f t="shared" si="1"/>
        <v>39</v>
      </c>
      <c r="H57">
        <v>6</v>
      </c>
      <c r="I57">
        <v>33</v>
      </c>
      <c r="K57">
        <v>8</v>
      </c>
      <c r="L57">
        <v>39</v>
      </c>
      <c r="M57">
        <v>249</v>
      </c>
      <c r="AB57">
        <v>52</v>
      </c>
      <c r="AE57" s="8" t="s">
        <v>210</v>
      </c>
      <c r="AF57" s="8" t="s">
        <v>211</v>
      </c>
      <c r="AG57" s="8" t="s">
        <v>212</v>
      </c>
      <c r="AH57" s="8" t="s">
        <v>213</v>
      </c>
      <c r="AI57" s="8" t="s">
        <v>214</v>
      </c>
      <c r="AJ57" s="8" t="s">
        <v>215</v>
      </c>
      <c r="AK57" s="8" t="s">
        <v>216</v>
      </c>
      <c r="BC57" s="74"/>
    </row>
    <row r="58" spans="1:55" x14ac:dyDescent="0.2">
      <c r="A58" t="s">
        <v>143</v>
      </c>
      <c r="B58" t="s">
        <v>564</v>
      </c>
      <c r="C58">
        <v>5</v>
      </c>
      <c r="D58">
        <v>5</v>
      </c>
      <c r="E58">
        <f t="shared" si="0"/>
        <v>10</v>
      </c>
      <c r="F58">
        <v>250</v>
      </c>
      <c r="G58">
        <f t="shared" si="1"/>
        <v>36</v>
      </c>
      <c r="H58">
        <v>3</v>
      </c>
      <c r="I58">
        <v>33</v>
      </c>
      <c r="K58">
        <v>10</v>
      </c>
      <c r="L58">
        <v>36</v>
      </c>
      <c r="M58">
        <v>250</v>
      </c>
      <c r="AB58">
        <v>54</v>
      </c>
      <c r="AE58" t="s">
        <v>623</v>
      </c>
      <c r="AF58">
        <v>11696.814422081618</v>
      </c>
      <c r="AG58">
        <v>3</v>
      </c>
      <c r="AH58">
        <v>3898.9381406938724</v>
      </c>
      <c r="AI58">
        <v>18.812569106131988</v>
      </c>
      <c r="AJ58">
        <v>1.1499204198281151E-10</v>
      </c>
      <c r="AK58">
        <v>2.6545130079062256</v>
      </c>
      <c r="AL58" s="67"/>
      <c r="AM58" s="67"/>
      <c r="AN58" s="67"/>
      <c r="AO58" s="67"/>
      <c r="AP58" s="67"/>
      <c r="AQ58" s="67"/>
      <c r="AR58" s="67"/>
      <c r="BC58" s="74"/>
    </row>
    <row r="59" spans="1:55" x14ac:dyDescent="0.2">
      <c r="A59" t="s">
        <v>144</v>
      </c>
      <c r="B59" t="s">
        <v>564</v>
      </c>
      <c r="C59">
        <v>4</v>
      </c>
      <c r="D59">
        <v>6</v>
      </c>
      <c r="E59">
        <f t="shared" si="0"/>
        <v>10</v>
      </c>
      <c r="F59">
        <v>198</v>
      </c>
      <c r="G59">
        <f t="shared" si="1"/>
        <v>87</v>
      </c>
      <c r="H59">
        <v>40</v>
      </c>
      <c r="I59">
        <v>47</v>
      </c>
      <c r="K59">
        <v>10</v>
      </c>
      <c r="L59">
        <v>87</v>
      </c>
      <c r="M59">
        <v>198</v>
      </c>
      <c r="AB59">
        <v>46</v>
      </c>
      <c r="AE59" t="s">
        <v>624</v>
      </c>
      <c r="AF59">
        <v>37512.569361702132</v>
      </c>
      <c r="AG59">
        <v>181</v>
      </c>
      <c r="AH59">
        <v>207.25176442929356</v>
      </c>
      <c r="BC59" s="74"/>
    </row>
    <row r="60" spans="1:55" x14ac:dyDescent="0.2">
      <c r="A60" t="s">
        <v>145</v>
      </c>
      <c r="B60" t="s">
        <v>564</v>
      </c>
      <c r="C60">
        <v>4</v>
      </c>
      <c r="D60">
        <v>8</v>
      </c>
      <c r="E60">
        <f t="shared" si="0"/>
        <v>12</v>
      </c>
      <c r="F60">
        <v>228</v>
      </c>
      <c r="G60">
        <f t="shared" si="1"/>
        <v>49</v>
      </c>
      <c r="H60">
        <v>12</v>
      </c>
      <c r="I60">
        <v>37</v>
      </c>
      <c r="K60">
        <v>12</v>
      </c>
      <c r="L60">
        <v>49</v>
      </c>
      <c r="M60">
        <v>228</v>
      </c>
      <c r="AB60">
        <v>45</v>
      </c>
    </row>
    <row r="61" spans="1:55" ht="17" thickBot="1" x14ac:dyDescent="0.25">
      <c r="A61" t="s">
        <v>146</v>
      </c>
      <c r="B61" t="s">
        <v>564</v>
      </c>
      <c r="C61">
        <v>4</v>
      </c>
      <c r="D61">
        <v>6</v>
      </c>
      <c r="E61">
        <f t="shared" si="0"/>
        <v>10</v>
      </c>
      <c r="F61">
        <v>248</v>
      </c>
      <c r="G61">
        <f t="shared" si="1"/>
        <v>38</v>
      </c>
      <c r="H61">
        <v>5</v>
      </c>
      <c r="I61">
        <v>33</v>
      </c>
      <c r="K61">
        <v>10</v>
      </c>
      <c r="L61">
        <v>38</v>
      </c>
      <c r="M61">
        <v>248</v>
      </c>
      <c r="AB61">
        <v>54</v>
      </c>
      <c r="AE61" s="7" t="s">
        <v>217</v>
      </c>
      <c r="AF61" s="7">
        <v>49209.383783783749</v>
      </c>
      <c r="AG61" s="7">
        <v>184</v>
      </c>
      <c r="AH61" s="7"/>
      <c r="AI61" s="7"/>
      <c r="AJ61" s="7"/>
      <c r="AK61" s="7"/>
    </row>
    <row r="62" spans="1:55" x14ac:dyDescent="0.2">
      <c r="A62" t="s">
        <v>147</v>
      </c>
      <c r="B62" t="s">
        <v>564</v>
      </c>
      <c r="C62">
        <v>6</v>
      </c>
      <c r="D62">
        <v>5</v>
      </c>
      <c r="E62">
        <f t="shared" si="0"/>
        <v>11</v>
      </c>
      <c r="F62">
        <v>246</v>
      </c>
      <c r="G62">
        <f t="shared" si="1"/>
        <v>36</v>
      </c>
      <c r="H62">
        <v>3</v>
      </c>
      <c r="I62">
        <v>33</v>
      </c>
      <c r="K62">
        <v>11</v>
      </c>
      <c r="L62">
        <v>36</v>
      </c>
      <c r="M62">
        <v>246</v>
      </c>
      <c r="AB62">
        <v>57</v>
      </c>
      <c r="AO62" t="s">
        <v>759</v>
      </c>
    </row>
    <row r="63" spans="1:55" x14ac:dyDescent="0.2">
      <c r="A63" t="s">
        <v>148</v>
      </c>
      <c r="B63" t="s">
        <v>564</v>
      </c>
      <c r="C63">
        <v>4</v>
      </c>
      <c r="D63">
        <v>6</v>
      </c>
      <c r="E63">
        <f t="shared" si="0"/>
        <v>10</v>
      </c>
      <c r="F63">
        <v>243</v>
      </c>
      <c r="G63">
        <f t="shared" si="1"/>
        <v>42</v>
      </c>
      <c r="H63">
        <v>9</v>
      </c>
      <c r="I63">
        <v>33</v>
      </c>
      <c r="K63">
        <v>10</v>
      </c>
      <c r="L63">
        <v>42</v>
      </c>
      <c r="M63">
        <v>243</v>
      </c>
      <c r="AB63">
        <v>67</v>
      </c>
    </row>
    <row r="64" spans="1:55" ht="17" thickBot="1" x14ac:dyDescent="0.25">
      <c r="A64" t="s">
        <v>149</v>
      </c>
      <c r="B64" t="s">
        <v>565</v>
      </c>
      <c r="C64">
        <v>7</v>
      </c>
      <c r="D64">
        <v>8</v>
      </c>
      <c r="E64">
        <f t="shared" si="0"/>
        <v>15</v>
      </c>
      <c r="F64">
        <v>242</v>
      </c>
      <c r="G64">
        <f t="shared" si="1"/>
        <v>27</v>
      </c>
      <c r="H64">
        <v>9</v>
      </c>
      <c r="I64">
        <v>18</v>
      </c>
      <c r="K64">
        <v>15</v>
      </c>
      <c r="L64">
        <v>27</v>
      </c>
      <c r="M64">
        <v>242</v>
      </c>
      <c r="AB64">
        <v>56</v>
      </c>
      <c r="AE64" s="76" t="s">
        <v>713</v>
      </c>
      <c r="AF64" s="76"/>
      <c r="AG64" s="76"/>
      <c r="AH64" s="76"/>
      <c r="AI64" s="76"/>
      <c r="AJ64" s="76"/>
      <c r="AK64" s="76"/>
      <c r="AL64" s="76"/>
      <c r="AM64" s="76"/>
      <c r="AO64" s="76" t="s">
        <v>725</v>
      </c>
      <c r="AP64" s="76"/>
      <c r="AQ64" s="76"/>
      <c r="AR64" s="76"/>
    </row>
    <row r="65" spans="1:50" ht="17" thickTop="1" x14ac:dyDescent="0.2">
      <c r="A65" t="s">
        <v>150</v>
      </c>
      <c r="B65" t="s">
        <v>565</v>
      </c>
      <c r="C65">
        <v>5</v>
      </c>
      <c r="D65">
        <v>5</v>
      </c>
      <c r="E65">
        <f t="shared" si="0"/>
        <v>10</v>
      </c>
      <c r="F65">
        <v>258</v>
      </c>
      <c r="G65">
        <f t="shared" si="1"/>
        <v>25</v>
      </c>
      <c r="H65">
        <v>8</v>
      </c>
      <c r="I65">
        <v>17</v>
      </c>
      <c r="K65">
        <v>10</v>
      </c>
      <c r="L65">
        <v>25</v>
      </c>
      <c r="M65">
        <v>258</v>
      </c>
      <c r="AB65">
        <v>53</v>
      </c>
      <c r="AO65" s="71" t="s">
        <v>726</v>
      </c>
      <c r="AP65" s="71" t="s">
        <v>727</v>
      </c>
      <c r="AQ65" s="71" t="s">
        <v>728</v>
      </c>
      <c r="AR65" s="71" t="s">
        <v>729</v>
      </c>
    </row>
    <row r="66" spans="1:50" ht="17" thickBot="1" x14ac:dyDescent="0.25">
      <c r="A66" t="s">
        <v>151</v>
      </c>
      <c r="B66" t="s">
        <v>565</v>
      </c>
      <c r="C66">
        <v>5</v>
      </c>
      <c r="D66">
        <v>5</v>
      </c>
      <c r="E66">
        <f t="shared" ref="E66:E111" si="5">C66+D66</f>
        <v>10</v>
      </c>
      <c r="F66">
        <v>263</v>
      </c>
      <c r="G66">
        <f t="shared" ref="G66:G111" si="6">H66+I66</f>
        <v>23</v>
      </c>
      <c r="H66">
        <v>6</v>
      </c>
      <c r="I66">
        <v>17</v>
      </c>
      <c r="K66">
        <v>10</v>
      </c>
      <c r="L66">
        <v>23</v>
      </c>
      <c r="M66">
        <v>263</v>
      </c>
      <c r="AB66">
        <v>49</v>
      </c>
      <c r="AE66" t="s">
        <v>714</v>
      </c>
      <c r="AJ66" t="s">
        <v>715</v>
      </c>
      <c r="AK66">
        <v>0.05</v>
      </c>
      <c r="AO66" t="str">
        <f>Y1</f>
        <v>any loss of alleles for S1</v>
      </c>
      <c r="AP66">
        <f>AVERAGE(Y2:Y76)</f>
        <v>43.93333333333333</v>
      </c>
      <c r="AQ66" s="67">
        <f>COUNT(Y2:Y76)</f>
        <v>15</v>
      </c>
      <c r="AR66" s="67">
        <f>_xlfn.STDEV.S(Y2:Y76)</f>
        <v>13.910256579058425</v>
      </c>
      <c r="AS66" s="67"/>
    </row>
    <row r="67" spans="1:50" ht="17" thickTop="1" x14ac:dyDescent="0.2">
      <c r="A67" t="s">
        <v>152</v>
      </c>
      <c r="B67" t="s">
        <v>565</v>
      </c>
      <c r="C67">
        <v>4</v>
      </c>
      <c r="D67">
        <v>4</v>
      </c>
      <c r="E67">
        <f t="shared" si="5"/>
        <v>8</v>
      </c>
      <c r="F67">
        <v>264</v>
      </c>
      <c r="G67">
        <f t="shared" si="6"/>
        <v>23</v>
      </c>
      <c r="H67">
        <v>6</v>
      </c>
      <c r="I67">
        <v>17</v>
      </c>
      <c r="K67">
        <v>8</v>
      </c>
      <c r="L67">
        <v>23</v>
      </c>
      <c r="M67">
        <v>264</v>
      </c>
      <c r="AB67">
        <v>52</v>
      </c>
      <c r="AE67" s="71" t="s">
        <v>716</v>
      </c>
      <c r="AF67" s="71" t="s">
        <v>205</v>
      </c>
      <c r="AG67" s="71" t="s">
        <v>206</v>
      </c>
      <c r="AH67" s="71" t="s">
        <v>218</v>
      </c>
      <c r="AI67" s="71" t="s">
        <v>208</v>
      </c>
      <c r="AJ67" s="71" t="s">
        <v>211</v>
      </c>
      <c r="AK67" s="71" t="s">
        <v>717</v>
      </c>
      <c r="AL67" s="71" t="s">
        <v>718</v>
      </c>
      <c r="AM67" s="71" t="s">
        <v>719</v>
      </c>
      <c r="AO67" t="str">
        <f>Z1</f>
        <v>any loss of alleles for S2</v>
      </c>
      <c r="AP67">
        <f>AVERAGE(Z2:Z76)</f>
        <v>49.425531914893618</v>
      </c>
      <c r="AQ67">
        <f>COUNT(Z2:Z76)</f>
        <v>47</v>
      </c>
      <c r="AR67">
        <f>_xlfn.STDEV.S(Z2:Z76)</f>
        <v>11.376452952310455</v>
      </c>
    </row>
    <row r="68" spans="1:50" x14ac:dyDescent="0.2">
      <c r="A68" t="s">
        <v>153</v>
      </c>
      <c r="B68" t="s">
        <v>565</v>
      </c>
      <c r="C68">
        <v>6</v>
      </c>
      <c r="D68">
        <v>4</v>
      </c>
      <c r="E68">
        <f t="shared" si="5"/>
        <v>10</v>
      </c>
      <c r="F68">
        <v>260</v>
      </c>
      <c r="G68">
        <f t="shared" si="6"/>
        <v>23</v>
      </c>
      <c r="H68">
        <v>5</v>
      </c>
      <c r="I68">
        <v>18</v>
      </c>
      <c r="K68">
        <v>10</v>
      </c>
      <c r="L68">
        <v>23</v>
      </c>
      <c r="M68">
        <v>260</v>
      </c>
      <c r="AB68">
        <v>47</v>
      </c>
      <c r="AE68" t="str">
        <f>Y1</f>
        <v>any loss of alleles for S1</v>
      </c>
      <c r="AF68">
        <f>COUNT(Y2:Y76)</f>
        <v>15</v>
      </c>
      <c r="AG68">
        <f>SUM(Y2:Y76)</f>
        <v>659</v>
      </c>
      <c r="AH68">
        <f>AVERAGE(Y2:Y76)</f>
        <v>43.93333333333333</v>
      </c>
      <c r="AI68">
        <f>_xlfn.VAR.S(Y2:Y76)</f>
        <v>193.49523809523816</v>
      </c>
      <c r="AJ68">
        <f>DEVSQ(Y2:Y76)</f>
        <v>2708.9333333333334</v>
      </c>
      <c r="AK68">
        <f>SQRT(AH76/AF68)</f>
        <v>3.7170935279175095</v>
      </c>
      <c r="AL68">
        <f>AH68-AK68*_xlfn.T.INV.2T(AK66,AG76)</f>
        <v>36.598924062358662</v>
      </c>
      <c r="AM68">
        <f>AH68+AK68*_xlfn.T.INV.2T(AK66,AG76)</f>
        <v>51.267742604307998</v>
      </c>
      <c r="AO68" t="str">
        <f>AA1</f>
        <v>any loss of alleles for S3</v>
      </c>
      <c r="AP68">
        <f>AVERAGE(AA2:AA76)</f>
        <v>51.916666666666664</v>
      </c>
      <c r="AQ68">
        <f>COUNT(AA2:AA76)</f>
        <v>48</v>
      </c>
      <c r="AR68">
        <f>_xlfn.STDEV.S(AA2:AA76)</f>
        <v>13.559692040269589</v>
      </c>
    </row>
    <row r="69" spans="1:50" x14ac:dyDescent="0.2">
      <c r="A69" t="s">
        <v>154</v>
      </c>
      <c r="B69" t="s">
        <v>565</v>
      </c>
      <c r="C69">
        <v>8</v>
      </c>
      <c r="D69">
        <v>4</v>
      </c>
      <c r="E69">
        <f t="shared" si="5"/>
        <v>12</v>
      </c>
      <c r="F69">
        <v>250</v>
      </c>
      <c r="G69">
        <f t="shared" si="6"/>
        <v>30</v>
      </c>
      <c r="H69">
        <v>8</v>
      </c>
      <c r="I69">
        <v>22</v>
      </c>
      <c r="K69">
        <v>12</v>
      </c>
      <c r="L69">
        <v>30</v>
      </c>
      <c r="M69">
        <v>250</v>
      </c>
      <c r="AB69">
        <v>51</v>
      </c>
      <c r="AE69" t="str">
        <f>Z1</f>
        <v>any loss of alleles for S2</v>
      </c>
      <c r="AF69">
        <f>COUNT(Z2:Z76)</f>
        <v>47</v>
      </c>
      <c r="AG69">
        <f>SUM(Z2:Z76)</f>
        <v>2323</v>
      </c>
      <c r="AH69">
        <f>AVERAGE(Z2:Z76)</f>
        <v>49.425531914893618</v>
      </c>
      <c r="AI69">
        <f>_xlfn.VAR.S(Z2:Z76)</f>
        <v>129.42368177613326</v>
      </c>
      <c r="AJ69">
        <f>DEVSQ(Z2:Z76)</f>
        <v>5953.489361702128</v>
      </c>
      <c r="AK69">
        <f>SQRT(AH76/AF69)</f>
        <v>2.0999076191904025</v>
      </c>
      <c r="AL69">
        <f>AH69-AK69*_xlfn.T.INV.2T(AK66,AG76)</f>
        <v>45.282084408204398</v>
      </c>
      <c r="AM69">
        <f>AH69+AK69*_xlfn.T.INV.2T(AK66,AG76)</f>
        <v>53.568979421582839</v>
      </c>
      <c r="AO69" t="str">
        <f>AB1</f>
        <v>any loss of alleles for 40 generations</v>
      </c>
      <c r="AP69">
        <f>AVERAGE(AB2:AB76)</f>
        <v>65.44</v>
      </c>
      <c r="AQ69">
        <f>COUNT(AB2:AB76)</f>
        <v>75</v>
      </c>
      <c r="AR69">
        <f>_xlfn.STDEV.S(AB2:AB76)</f>
        <v>16.525361344538499</v>
      </c>
    </row>
    <row r="70" spans="1:50" x14ac:dyDescent="0.2">
      <c r="A70" t="s">
        <v>155</v>
      </c>
      <c r="B70" t="s">
        <v>565</v>
      </c>
      <c r="C70">
        <v>8</v>
      </c>
      <c r="D70">
        <v>3</v>
      </c>
      <c r="E70">
        <f t="shared" si="5"/>
        <v>11</v>
      </c>
      <c r="F70">
        <v>250</v>
      </c>
      <c r="G70">
        <f t="shared" si="6"/>
        <v>34</v>
      </c>
      <c r="H70">
        <v>4</v>
      </c>
      <c r="I70">
        <v>30</v>
      </c>
      <c r="K70">
        <v>11</v>
      </c>
      <c r="L70">
        <v>34</v>
      </c>
      <c r="M70">
        <v>250</v>
      </c>
      <c r="AB70">
        <v>50</v>
      </c>
      <c r="AE70" t="str">
        <f>AA1</f>
        <v>any loss of alleles for S3</v>
      </c>
      <c r="AF70">
        <f>COUNT(AA2:AA76)</f>
        <v>48</v>
      </c>
      <c r="AG70">
        <f>SUM(AA2:AA76)</f>
        <v>2492</v>
      </c>
      <c r="AH70">
        <f>AVERAGE(AA2:AA76)</f>
        <v>51.916666666666664</v>
      </c>
      <c r="AI70">
        <f>_xlfn.VAR.S(AA2:AA76)</f>
        <v>183.86524822695046</v>
      </c>
      <c r="AJ70">
        <f>DEVSQ(AA2:AA76)</f>
        <v>8641.6666666666679</v>
      </c>
      <c r="AK70">
        <f>SQRT(AH76/AF70)</f>
        <v>2.0779184517870157</v>
      </c>
      <c r="AL70">
        <f>AH70-AK70*_xlfn.T.INV.2T(AK66,AG76)</f>
        <v>47.816607240490654</v>
      </c>
      <c r="AM70">
        <f>AH70+AK70*_xlfn.T.INV.2T(AK66,AG76)</f>
        <v>56.016726092842674</v>
      </c>
      <c r="AO70" s="72"/>
      <c r="AP70" s="72"/>
      <c r="AQ70" s="72"/>
      <c r="AR70" s="72"/>
    </row>
    <row r="71" spans="1:50" ht="17" thickBot="1" x14ac:dyDescent="0.25">
      <c r="A71" t="s">
        <v>156</v>
      </c>
      <c r="B71" t="s">
        <v>565</v>
      </c>
      <c r="C71">
        <v>5</v>
      </c>
      <c r="D71">
        <v>8</v>
      </c>
      <c r="E71">
        <f t="shared" si="5"/>
        <v>13</v>
      </c>
      <c r="F71">
        <v>244</v>
      </c>
      <c r="G71">
        <f t="shared" si="6"/>
        <v>39</v>
      </c>
      <c r="H71">
        <v>8</v>
      </c>
      <c r="I71">
        <v>31</v>
      </c>
      <c r="K71">
        <v>13</v>
      </c>
      <c r="L71">
        <v>39</v>
      </c>
      <c r="M71">
        <v>244</v>
      </c>
      <c r="AB71">
        <v>102</v>
      </c>
      <c r="AE71" t="str">
        <f>AB1</f>
        <v>any loss of alleles for 40 generations</v>
      </c>
      <c r="AF71">
        <f>COUNT(AB2:AB76)</f>
        <v>75</v>
      </c>
      <c r="AG71">
        <f>SUM(AB2:AB76)</f>
        <v>4908</v>
      </c>
      <c r="AH71">
        <f>AVERAGE(AB2:AB76)</f>
        <v>65.44</v>
      </c>
      <c r="AI71">
        <f>_xlfn.VAR.S(AB2:AB76)</f>
        <v>273.08756756756731</v>
      </c>
      <c r="AJ71">
        <f>DEVSQ(AB2:AB76)</f>
        <v>20208.480000000003</v>
      </c>
      <c r="AK71">
        <f>SQRT(AH76/AF71)</f>
        <v>1.6623347614296127</v>
      </c>
      <c r="AL71">
        <f>AH71-AK71*_xlfn.T.INV.2T(AK66,AG76)</f>
        <v>62.159952459059191</v>
      </c>
      <c r="AM71">
        <f>AH71+AK71*_xlfn.T.INV.2T(AK66,AG76)</f>
        <v>68.720047540940811</v>
      </c>
      <c r="AO71" s="76" t="s">
        <v>730</v>
      </c>
      <c r="AP71" s="76"/>
      <c r="AQ71" s="76"/>
      <c r="AR71" s="76"/>
      <c r="AS71" s="76"/>
      <c r="AT71" s="170" t="s">
        <v>731</v>
      </c>
      <c r="AU71" s="76">
        <v>0.05</v>
      </c>
      <c r="AV71" s="76"/>
      <c r="AW71" s="76"/>
      <c r="AX71" s="76"/>
    </row>
    <row r="72" spans="1:50" ht="17" thickTop="1" x14ac:dyDescent="0.2">
      <c r="A72" t="s">
        <v>157</v>
      </c>
      <c r="B72" t="s">
        <v>565</v>
      </c>
      <c r="C72">
        <v>5</v>
      </c>
      <c r="D72">
        <v>3</v>
      </c>
      <c r="E72">
        <f t="shared" si="5"/>
        <v>8</v>
      </c>
      <c r="F72">
        <v>244</v>
      </c>
      <c r="G72">
        <f t="shared" si="6"/>
        <v>39</v>
      </c>
      <c r="H72">
        <v>8</v>
      </c>
      <c r="I72">
        <v>31</v>
      </c>
      <c r="K72">
        <v>8</v>
      </c>
      <c r="L72">
        <v>39</v>
      </c>
      <c r="M72">
        <v>244</v>
      </c>
      <c r="AB72">
        <v>50</v>
      </c>
      <c r="AE72" s="72"/>
      <c r="AF72" s="72"/>
      <c r="AG72" s="72"/>
      <c r="AH72" s="72"/>
      <c r="AI72" s="72"/>
      <c r="AJ72" s="72"/>
      <c r="AK72" s="72"/>
      <c r="AL72" s="72"/>
      <c r="AM72" s="72"/>
      <c r="AO72" s="71" t="str">
        <f t="array" ref="AO72:AX78">[1]!REGWQ(Y1:AB76,TRUE,AU71)</f>
        <v>group 1</v>
      </c>
      <c r="AP72" s="71" t="str">
        <v>group 2</v>
      </c>
      <c r="AQ72" s="71" t="str">
        <v>index 1</v>
      </c>
      <c r="AR72" s="71" t="str">
        <v>index 2</v>
      </c>
      <c r="AS72" s="71" t="str">
        <v>mean</v>
      </c>
      <c r="AT72" s="71" t="str">
        <v>q-stat</v>
      </c>
      <c r="AU72" s="71" t="str">
        <v>alpha</v>
      </c>
      <c r="AV72" s="71" t="str">
        <v>q-crit</v>
      </c>
      <c r="AW72" s="71" t="str">
        <v>p-value</v>
      </c>
      <c r="AX72" s="71" t="str">
        <v>sig</v>
      </c>
    </row>
    <row r="73" spans="1:50" ht="17" thickBot="1" x14ac:dyDescent="0.25">
      <c r="A73" t="s">
        <v>158</v>
      </c>
      <c r="B73" t="s">
        <v>565</v>
      </c>
      <c r="C73">
        <v>11</v>
      </c>
      <c r="D73">
        <v>35</v>
      </c>
      <c r="E73">
        <f t="shared" si="5"/>
        <v>46</v>
      </c>
      <c r="F73">
        <v>206</v>
      </c>
      <c r="G73">
        <f t="shared" si="6"/>
        <v>43</v>
      </c>
      <c r="H73">
        <v>11</v>
      </c>
      <c r="I73">
        <v>32</v>
      </c>
      <c r="K73">
        <v>46</v>
      </c>
      <c r="L73">
        <v>43</v>
      </c>
      <c r="M73">
        <v>206</v>
      </c>
      <c r="AB73">
        <v>62</v>
      </c>
      <c r="AE73" t="s">
        <v>209</v>
      </c>
      <c r="AO73" t="str">
        <v>any loss of alleles for 40 generations</v>
      </c>
      <c r="AP73" t="str">
        <v>any loss of alleles for S3</v>
      </c>
      <c r="AQ73">
        <v>1</v>
      </c>
      <c r="AR73">
        <v>2</v>
      </c>
      <c r="AS73">
        <v>13.523333333333333</v>
      </c>
      <c r="AT73">
        <v>10.403317057100873</v>
      </c>
      <c r="AU73">
        <v>2.5320565519103666E-2</v>
      </c>
      <c r="AV73">
        <v>3.1788109428366615</v>
      </c>
      <c r="AW73" s="28">
        <v>1.9115820037995945E-12</v>
      </c>
      <c r="AX73" s="160" t="str">
        <v>yes</v>
      </c>
    </row>
    <row r="74" spans="1:50" ht="17" thickTop="1" x14ac:dyDescent="0.2">
      <c r="A74" t="s">
        <v>159</v>
      </c>
      <c r="B74" t="s">
        <v>565</v>
      </c>
      <c r="C74">
        <v>4</v>
      </c>
      <c r="D74">
        <v>3</v>
      </c>
      <c r="E74">
        <f t="shared" si="5"/>
        <v>7</v>
      </c>
      <c r="F74">
        <v>205</v>
      </c>
      <c r="G74">
        <f t="shared" si="6"/>
        <v>82</v>
      </c>
      <c r="H74">
        <v>40</v>
      </c>
      <c r="I74">
        <v>42</v>
      </c>
      <c r="K74">
        <v>7</v>
      </c>
      <c r="L74">
        <v>82</v>
      </c>
      <c r="M74">
        <v>205</v>
      </c>
      <c r="AB74">
        <v>69</v>
      </c>
      <c r="AE74" s="71" t="s">
        <v>720</v>
      </c>
      <c r="AF74" s="71" t="s">
        <v>211</v>
      </c>
      <c r="AG74" s="71" t="s">
        <v>212</v>
      </c>
      <c r="AH74" s="71" t="s">
        <v>213</v>
      </c>
      <c r="AI74" s="71" t="s">
        <v>214</v>
      </c>
      <c r="AJ74" s="71" t="s">
        <v>721</v>
      </c>
      <c r="AK74" s="71" t="s">
        <v>722</v>
      </c>
      <c r="AL74" s="71" t="s">
        <v>723</v>
      </c>
      <c r="AM74" s="71" t="s">
        <v>724</v>
      </c>
      <c r="AO74" t="str">
        <v>any loss of alleles for 40 generations</v>
      </c>
      <c r="AP74" t="str">
        <v>any loss of alleles for S2</v>
      </c>
      <c r="AQ74">
        <v>1</v>
      </c>
      <c r="AR74">
        <v>3</v>
      </c>
      <c r="AS74">
        <v>16.01446808510638</v>
      </c>
      <c r="AT74">
        <v>12.319713260304516</v>
      </c>
      <c r="AU74">
        <v>0.05</v>
      </c>
      <c r="AV74">
        <v>3.331027027027027</v>
      </c>
      <c r="AW74" s="28">
        <v>4.3631764867768652E-14</v>
      </c>
      <c r="AX74" s="160" t="str">
        <v>yes</v>
      </c>
    </row>
    <row r="75" spans="1:50" x14ac:dyDescent="0.2">
      <c r="A75" t="s">
        <v>160</v>
      </c>
      <c r="B75" t="s">
        <v>565</v>
      </c>
      <c r="C75">
        <v>5</v>
      </c>
      <c r="D75">
        <v>2</v>
      </c>
      <c r="E75">
        <f t="shared" si="5"/>
        <v>7</v>
      </c>
      <c r="F75">
        <v>252</v>
      </c>
      <c r="G75">
        <f t="shared" si="6"/>
        <v>36</v>
      </c>
      <c r="H75">
        <v>5</v>
      </c>
      <c r="I75">
        <v>31</v>
      </c>
      <c r="K75">
        <v>7</v>
      </c>
      <c r="L75">
        <v>36</v>
      </c>
      <c r="M75">
        <v>252</v>
      </c>
      <c r="AB75">
        <v>63</v>
      </c>
      <c r="AE75" t="s">
        <v>623</v>
      </c>
      <c r="AF75">
        <f>AF77-AF76</f>
        <v>11696.814422081618</v>
      </c>
      <c r="AG75">
        <f>COUNTA(AE68:AE71)-1</f>
        <v>3</v>
      </c>
      <c r="AH75">
        <f>AF75/AG75</f>
        <v>3898.9381406938724</v>
      </c>
      <c r="AI75">
        <f>AH75/AH76</f>
        <v>18.812569106131988</v>
      </c>
      <c r="AJ75" s="28">
        <f>_xlfn.F.DIST.RT(AI75,AG75,AG76)</f>
        <v>1.1499204198281151E-10</v>
      </c>
      <c r="AK75">
        <f>AF75/AF77</f>
        <v>0.23769479564050416</v>
      </c>
      <c r="AL75">
        <f>SQRT(DEVSQ(AH68:AH71)/(AH76*AG75))</f>
        <v>0.63473239392087333</v>
      </c>
      <c r="AM75">
        <f>(AF77-AG77*AH76)/(AF77+AH76)</f>
        <v>0.22411600882841204</v>
      </c>
      <c r="AO75" t="str">
        <v>any loss of alleles for 40 generations</v>
      </c>
      <c r="AP75" t="str">
        <v>any loss of alleles for S1</v>
      </c>
      <c r="AQ75">
        <v>1</v>
      </c>
      <c r="AR75">
        <v>4</v>
      </c>
      <c r="AS75">
        <v>21.506666666666668</v>
      </c>
      <c r="AT75">
        <v>16.544787195566879</v>
      </c>
      <c r="AU75">
        <v>0.05</v>
      </c>
      <c r="AV75">
        <v>3.6540810810810811</v>
      </c>
      <c r="AW75" s="28">
        <v>4.4075854077618715E-14</v>
      </c>
      <c r="AX75" s="160" t="str">
        <v>yes</v>
      </c>
    </row>
    <row r="76" spans="1:50" x14ac:dyDescent="0.2">
      <c r="A76" t="s">
        <v>161</v>
      </c>
      <c r="B76" t="s">
        <v>565</v>
      </c>
      <c r="C76">
        <v>9</v>
      </c>
      <c r="D76">
        <v>22</v>
      </c>
      <c r="E76">
        <f t="shared" si="5"/>
        <v>31</v>
      </c>
      <c r="F76">
        <v>221</v>
      </c>
      <c r="G76">
        <f t="shared" si="6"/>
        <v>43</v>
      </c>
      <c r="H76">
        <v>23</v>
      </c>
      <c r="I76">
        <v>20</v>
      </c>
      <c r="K76">
        <v>31</v>
      </c>
      <c r="L76">
        <v>43</v>
      </c>
      <c r="M76">
        <v>221</v>
      </c>
      <c r="AB76">
        <v>59</v>
      </c>
      <c r="AE76" t="s">
        <v>624</v>
      </c>
      <c r="AF76">
        <f>SUM(AJ68:AJ71)</f>
        <v>37512.569361702132</v>
      </c>
      <c r="AG76">
        <f>AG77-AG75</f>
        <v>181</v>
      </c>
      <c r="AH76">
        <f>AF76/AG76</f>
        <v>207.25176442929356</v>
      </c>
      <c r="AO76" t="str">
        <v>any loss of alleles for S3</v>
      </c>
      <c r="AP76" t="str">
        <v>any loss of alleles for S2</v>
      </c>
      <c r="AQ76">
        <v>2</v>
      </c>
      <c r="AR76">
        <v>3</v>
      </c>
      <c r="AS76">
        <v>2.4911347517730462</v>
      </c>
      <c r="AT76">
        <v>1.9163962032036439</v>
      </c>
      <c r="AU76">
        <v>2.5320565519103666E-2</v>
      </c>
      <c r="AV76">
        <v>3.1788109428366615</v>
      </c>
      <c r="AW76">
        <v>0.17641995367978247</v>
      </c>
      <c r="AX76" s="74" t="str">
        <v>no</v>
      </c>
    </row>
    <row r="77" spans="1:50" x14ac:dyDescent="0.2">
      <c r="A77" t="s">
        <v>162</v>
      </c>
      <c r="B77" t="s">
        <v>565</v>
      </c>
      <c r="C77">
        <v>5</v>
      </c>
      <c r="D77">
        <v>7</v>
      </c>
      <c r="E77">
        <f t="shared" si="5"/>
        <v>12</v>
      </c>
      <c r="F77">
        <v>240</v>
      </c>
      <c r="G77">
        <f t="shared" si="6"/>
        <v>40</v>
      </c>
      <c r="H77">
        <v>22</v>
      </c>
      <c r="I77">
        <v>18</v>
      </c>
      <c r="K77">
        <v>12</v>
      </c>
      <c r="L77">
        <v>40</v>
      </c>
      <c r="M77">
        <v>240</v>
      </c>
      <c r="AE77" s="73" t="s">
        <v>217</v>
      </c>
      <c r="AF77" s="73">
        <f>DEVSQ(Y2:AB76)</f>
        <v>49209.383783783749</v>
      </c>
      <c r="AG77" s="73">
        <f>COUNT(Y2:AB76)-1</f>
        <v>184</v>
      </c>
      <c r="AH77" s="73">
        <f>AF77/AG77</f>
        <v>267.44230317273775</v>
      </c>
      <c r="AI77" s="73"/>
      <c r="AJ77" s="73"/>
      <c r="AK77" s="73"/>
      <c r="AL77" s="73"/>
      <c r="AM77" s="73"/>
      <c r="AO77" t="str">
        <v>any loss of alleles for S3</v>
      </c>
      <c r="AP77" t="str">
        <v>any loss of alleles for S1</v>
      </c>
      <c r="AQ77">
        <v>2</v>
      </c>
      <c r="AR77">
        <v>4</v>
      </c>
      <c r="AS77">
        <v>7.9833333333333343</v>
      </c>
      <c r="AT77">
        <v>6.1414701384660075</v>
      </c>
      <c r="AU77">
        <v>0.05</v>
      </c>
      <c r="AV77">
        <v>3.331027027027027</v>
      </c>
      <c r="AW77" s="28">
        <v>5.7389854610567781E-5</v>
      </c>
      <c r="AX77" s="160" t="str">
        <v>yes</v>
      </c>
    </row>
    <row r="78" spans="1:50" x14ac:dyDescent="0.2">
      <c r="A78" t="s">
        <v>163</v>
      </c>
      <c r="B78" t="s">
        <v>565</v>
      </c>
      <c r="C78">
        <v>4</v>
      </c>
      <c r="D78">
        <v>4</v>
      </c>
      <c r="E78">
        <f t="shared" si="5"/>
        <v>8</v>
      </c>
      <c r="F78">
        <v>250</v>
      </c>
      <c r="G78">
        <f t="shared" si="6"/>
        <v>35</v>
      </c>
      <c r="H78">
        <v>6</v>
      </c>
      <c r="I78">
        <v>29</v>
      </c>
      <c r="K78">
        <v>8</v>
      </c>
      <c r="L78">
        <v>35</v>
      </c>
      <c r="M78">
        <v>250</v>
      </c>
      <c r="AO78" s="73" t="str">
        <v>any loss of alleles for S2</v>
      </c>
      <c r="AP78" s="73" t="str">
        <v>any loss of alleles for S1</v>
      </c>
      <c r="AQ78" s="73">
        <v>3</v>
      </c>
      <c r="AR78" s="73">
        <v>4</v>
      </c>
      <c r="AS78" s="73">
        <v>5.4921985815602881</v>
      </c>
      <c r="AT78" s="73">
        <v>4.2250739352623636</v>
      </c>
      <c r="AU78" s="73">
        <v>2.5320565519103666E-2</v>
      </c>
      <c r="AV78" s="73">
        <v>3.1788109428366615</v>
      </c>
      <c r="AW78" s="77">
        <v>3.0473603502108038E-3</v>
      </c>
      <c r="AX78" s="175" t="str">
        <v>yes</v>
      </c>
    </row>
    <row r="79" spans="1:50" x14ac:dyDescent="0.2">
      <c r="A79" t="s">
        <v>164</v>
      </c>
      <c r="B79" t="s">
        <v>565</v>
      </c>
      <c r="C79">
        <v>5</v>
      </c>
      <c r="D79">
        <v>9</v>
      </c>
      <c r="E79">
        <f t="shared" si="5"/>
        <v>14</v>
      </c>
      <c r="F79">
        <v>250</v>
      </c>
      <c r="G79">
        <f t="shared" si="6"/>
        <v>32</v>
      </c>
      <c r="H79">
        <v>16</v>
      </c>
      <c r="I79">
        <v>16</v>
      </c>
      <c r="K79">
        <v>14</v>
      </c>
      <c r="L79">
        <v>32</v>
      </c>
      <c r="M79">
        <v>250</v>
      </c>
    </row>
    <row r="80" spans="1:50" x14ac:dyDescent="0.2">
      <c r="A80" t="s">
        <v>165</v>
      </c>
      <c r="B80" t="s">
        <v>565</v>
      </c>
      <c r="C80">
        <v>14</v>
      </c>
      <c r="D80">
        <v>18</v>
      </c>
      <c r="E80">
        <f t="shared" si="5"/>
        <v>32</v>
      </c>
      <c r="F80">
        <v>230</v>
      </c>
      <c r="G80">
        <f t="shared" si="6"/>
        <v>32</v>
      </c>
      <c r="H80">
        <v>12</v>
      </c>
      <c r="I80">
        <v>20</v>
      </c>
      <c r="K80">
        <v>32</v>
      </c>
      <c r="L80">
        <v>32</v>
      </c>
      <c r="M80">
        <v>230</v>
      </c>
    </row>
    <row r="81" spans="1:13" x14ac:dyDescent="0.2">
      <c r="A81" t="s">
        <v>166</v>
      </c>
      <c r="B81" t="s">
        <v>565</v>
      </c>
      <c r="C81">
        <v>10</v>
      </c>
      <c r="D81">
        <v>20</v>
      </c>
      <c r="E81">
        <f t="shared" si="5"/>
        <v>30</v>
      </c>
      <c r="F81">
        <v>232</v>
      </c>
      <c r="G81">
        <f t="shared" si="6"/>
        <v>32</v>
      </c>
      <c r="H81">
        <v>15</v>
      </c>
      <c r="I81">
        <v>17</v>
      </c>
      <c r="K81">
        <v>30</v>
      </c>
      <c r="L81">
        <v>32</v>
      </c>
      <c r="M81">
        <v>232</v>
      </c>
    </row>
    <row r="82" spans="1:13" x14ac:dyDescent="0.2">
      <c r="A82" t="s">
        <v>167</v>
      </c>
      <c r="B82" t="s">
        <v>565</v>
      </c>
      <c r="C82">
        <v>6</v>
      </c>
      <c r="D82">
        <v>2</v>
      </c>
      <c r="E82">
        <f t="shared" si="5"/>
        <v>8</v>
      </c>
      <c r="F82">
        <v>234</v>
      </c>
      <c r="G82">
        <f t="shared" si="6"/>
        <v>38</v>
      </c>
      <c r="H82">
        <v>7</v>
      </c>
      <c r="I82">
        <v>31</v>
      </c>
      <c r="K82">
        <v>8</v>
      </c>
      <c r="L82">
        <v>38</v>
      </c>
      <c r="M82">
        <v>234</v>
      </c>
    </row>
    <row r="83" spans="1:13" x14ac:dyDescent="0.2">
      <c r="A83" t="s">
        <v>168</v>
      </c>
      <c r="B83" t="s">
        <v>565</v>
      </c>
      <c r="C83">
        <v>5</v>
      </c>
      <c r="D83">
        <v>1</v>
      </c>
      <c r="E83">
        <f t="shared" si="5"/>
        <v>6</v>
      </c>
      <c r="F83">
        <v>252</v>
      </c>
      <c r="G83">
        <f t="shared" si="6"/>
        <v>38</v>
      </c>
      <c r="H83">
        <v>8</v>
      </c>
      <c r="I83">
        <v>30</v>
      </c>
      <c r="K83">
        <v>6</v>
      </c>
      <c r="L83">
        <v>38</v>
      </c>
      <c r="M83">
        <v>252</v>
      </c>
    </row>
    <row r="84" spans="1:13" x14ac:dyDescent="0.2">
      <c r="A84" t="s">
        <v>169</v>
      </c>
      <c r="B84" t="s">
        <v>565</v>
      </c>
      <c r="C84">
        <v>5</v>
      </c>
      <c r="D84">
        <v>6</v>
      </c>
      <c r="E84">
        <f t="shared" si="5"/>
        <v>11</v>
      </c>
      <c r="F84">
        <v>244</v>
      </c>
      <c r="G84">
        <f t="shared" si="6"/>
        <v>35</v>
      </c>
      <c r="H84">
        <v>4</v>
      </c>
      <c r="I84">
        <v>31</v>
      </c>
      <c r="K84">
        <v>11</v>
      </c>
      <c r="L84">
        <v>35</v>
      </c>
      <c r="M84">
        <v>244</v>
      </c>
    </row>
    <row r="85" spans="1:13" x14ac:dyDescent="0.2">
      <c r="A85" t="s">
        <v>170</v>
      </c>
      <c r="B85" t="s">
        <v>565</v>
      </c>
      <c r="C85">
        <v>5</v>
      </c>
      <c r="D85">
        <v>1</v>
      </c>
      <c r="E85">
        <f t="shared" si="5"/>
        <v>6</v>
      </c>
      <c r="F85">
        <v>252</v>
      </c>
      <c r="G85">
        <f t="shared" si="6"/>
        <v>37</v>
      </c>
      <c r="H85">
        <v>7</v>
      </c>
      <c r="I85">
        <v>30</v>
      </c>
      <c r="K85">
        <v>6</v>
      </c>
      <c r="L85">
        <v>37</v>
      </c>
      <c r="M85">
        <v>252</v>
      </c>
    </row>
    <row r="86" spans="1:13" x14ac:dyDescent="0.2">
      <c r="A86" t="s">
        <v>171</v>
      </c>
      <c r="B86" t="s">
        <v>565</v>
      </c>
      <c r="C86">
        <v>5</v>
      </c>
      <c r="D86">
        <v>1</v>
      </c>
      <c r="E86">
        <f t="shared" si="5"/>
        <v>6</v>
      </c>
      <c r="F86">
        <v>255</v>
      </c>
      <c r="G86">
        <f t="shared" si="6"/>
        <v>36</v>
      </c>
      <c r="H86">
        <v>6</v>
      </c>
      <c r="I86">
        <v>30</v>
      </c>
      <c r="K86">
        <v>6</v>
      </c>
      <c r="L86">
        <v>36</v>
      </c>
      <c r="M86">
        <v>255</v>
      </c>
    </row>
    <row r="87" spans="1:13" x14ac:dyDescent="0.2">
      <c r="A87" t="s">
        <v>172</v>
      </c>
      <c r="B87" t="s">
        <v>565</v>
      </c>
      <c r="C87">
        <v>5</v>
      </c>
      <c r="D87">
        <v>2</v>
      </c>
      <c r="E87">
        <f t="shared" si="5"/>
        <v>7</v>
      </c>
      <c r="F87">
        <v>246</v>
      </c>
      <c r="G87">
        <f t="shared" si="6"/>
        <v>40</v>
      </c>
      <c r="H87">
        <v>3</v>
      </c>
      <c r="I87">
        <v>37</v>
      </c>
      <c r="K87">
        <v>7</v>
      </c>
      <c r="L87">
        <v>40</v>
      </c>
      <c r="M87">
        <v>246</v>
      </c>
    </row>
    <row r="88" spans="1:13" x14ac:dyDescent="0.2">
      <c r="A88" t="s">
        <v>173</v>
      </c>
      <c r="B88" t="s">
        <v>565</v>
      </c>
      <c r="C88">
        <v>4</v>
      </c>
      <c r="D88">
        <v>7</v>
      </c>
      <c r="E88">
        <f t="shared" si="5"/>
        <v>11</v>
      </c>
      <c r="F88">
        <v>250</v>
      </c>
      <c r="G88">
        <f t="shared" si="6"/>
        <v>34</v>
      </c>
      <c r="H88">
        <v>5</v>
      </c>
      <c r="I88">
        <v>29</v>
      </c>
      <c r="K88">
        <v>11</v>
      </c>
      <c r="L88">
        <v>34</v>
      </c>
      <c r="M88">
        <v>250</v>
      </c>
    </row>
    <row r="89" spans="1:13" x14ac:dyDescent="0.2">
      <c r="A89" t="s">
        <v>174</v>
      </c>
      <c r="B89" t="s">
        <v>565</v>
      </c>
      <c r="C89">
        <v>5</v>
      </c>
      <c r="D89">
        <v>11</v>
      </c>
      <c r="E89">
        <f t="shared" si="5"/>
        <v>16</v>
      </c>
      <c r="F89">
        <v>240</v>
      </c>
      <c r="G89">
        <f t="shared" si="6"/>
        <v>36</v>
      </c>
      <c r="H89">
        <v>3</v>
      </c>
      <c r="I89">
        <v>33</v>
      </c>
      <c r="K89">
        <v>16</v>
      </c>
      <c r="L89">
        <v>36</v>
      </c>
      <c r="M89">
        <v>240</v>
      </c>
    </row>
    <row r="90" spans="1:13" x14ac:dyDescent="0.2">
      <c r="A90" t="s">
        <v>175</v>
      </c>
      <c r="B90" t="s">
        <v>565</v>
      </c>
      <c r="C90">
        <v>4</v>
      </c>
      <c r="D90">
        <v>5</v>
      </c>
      <c r="E90">
        <f t="shared" si="5"/>
        <v>9</v>
      </c>
      <c r="F90">
        <v>253</v>
      </c>
      <c r="G90">
        <f t="shared" si="6"/>
        <v>33</v>
      </c>
      <c r="H90">
        <v>5</v>
      </c>
      <c r="I90">
        <v>28</v>
      </c>
      <c r="K90">
        <v>9</v>
      </c>
      <c r="L90">
        <v>33</v>
      </c>
      <c r="M90">
        <v>253</v>
      </c>
    </row>
    <row r="91" spans="1:13" x14ac:dyDescent="0.2">
      <c r="A91" t="s">
        <v>176</v>
      </c>
      <c r="B91" t="s">
        <v>565</v>
      </c>
      <c r="C91">
        <v>6</v>
      </c>
      <c r="D91">
        <v>3</v>
      </c>
      <c r="E91">
        <f t="shared" si="5"/>
        <v>9</v>
      </c>
      <c r="F91">
        <v>248</v>
      </c>
      <c r="G91">
        <f t="shared" si="6"/>
        <v>38</v>
      </c>
      <c r="H91">
        <v>7</v>
      </c>
      <c r="I91">
        <v>31</v>
      </c>
      <c r="K91">
        <v>9</v>
      </c>
      <c r="L91">
        <v>38</v>
      </c>
      <c r="M91">
        <v>248</v>
      </c>
    </row>
    <row r="92" spans="1:13" x14ac:dyDescent="0.2">
      <c r="A92" t="s">
        <v>177</v>
      </c>
      <c r="B92" t="s">
        <v>565</v>
      </c>
      <c r="C92">
        <v>5</v>
      </c>
      <c r="D92">
        <v>5</v>
      </c>
      <c r="E92">
        <f t="shared" si="5"/>
        <v>10</v>
      </c>
      <c r="F92">
        <v>241</v>
      </c>
      <c r="G92">
        <f t="shared" si="6"/>
        <v>42</v>
      </c>
      <c r="H92">
        <v>14</v>
      </c>
      <c r="I92">
        <v>28</v>
      </c>
      <c r="K92">
        <v>10</v>
      </c>
      <c r="L92">
        <v>42</v>
      </c>
      <c r="M92">
        <v>241</v>
      </c>
    </row>
    <row r="93" spans="1:13" x14ac:dyDescent="0.2">
      <c r="A93" t="s">
        <v>178</v>
      </c>
      <c r="B93" t="s">
        <v>565</v>
      </c>
      <c r="C93">
        <v>6</v>
      </c>
      <c r="D93">
        <v>1</v>
      </c>
      <c r="E93">
        <f t="shared" si="5"/>
        <v>7</v>
      </c>
      <c r="F93">
        <v>247</v>
      </c>
      <c r="G93">
        <f t="shared" si="6"/>
        <v>37</v>
      </c>
      <c r="H93">
        <v>7</v>
      </c>
      <c r="I93">
        <v>30</v>
      </c>
      <c r="K93">
        <v>7</v>
      </c>
      <c r="L93">
        <v>37</v>
      </c>
      <c r="M93">
        <v>247</v>
      </c>
    </row>
    <row r="94" spans="1:13" x14ac:dyDescent="0.2">
      <c r="A94" t="s">
        <v>179</v>
      </c>
      <c r="B94" t="s">
        <v>565</v>
      </c>
      <c r="C94">
        <v>6</v>
      </c>
      <c r="D94">
        <v>2</v>
      </c>
      <c r="E94">
        <f t="shared" si="5"/>
        <v>8</v>
      </c>
      <c r="F94">
        <v>251</v>
      </c>
      <c r="G94">
        <f t="shared" si="6"/>
        <v>36</v>
      </c>
      <c r="H94">
        <v>4</v>
      </c>
      <c r="I94">
        <v>32</v>
      </c>
      <c r="K94">
        <v>8</v>
      </c>
      <c r="L94">
        <v>36</v>
      </c>
      <c r="M94">
        <v>251</v>
      </c>
    </row>
    <row r="95" spans="1:13" x14ac:dyDescent="0.2">
      <c r="A95" t="s">
        <v>180</v>
      </c>
      <c r="B95" t="s">
        <v>565</v>
      </c>
      <c r="C95">
        <v>7</v>
      </c>
      <c r="D95">
        <v>8</v>
      </c>
      <c r="E95">
        <f t="shared" si="5"/>
        <v>15</v>
      </c>
      <c r="F95">
        <v>247</v>
      </c>
      <c r="G95">
        <f t="shared" si="6"/>
        <v>33</v>
      </c>
      <c r="H95">
        <v>2</v>
      </c>
      <c r="I95">
        <v>31</v>
      </c>
      <c r="K95">
        <v>15</v>
      </c>
      <c r="L95">
        <v>33</v>
      </c>
      <c r="M95">
        <v>247</v>
      </c>
    </row>
    <row r="96" spans="1:13" x14ac:dyDescent="0.2">
      <c r="A96" t="s">
        <v>181</v>
      </c>
      <c r="B96" t="s">
        <v>565</v>
      </c>
      <c r="C96">
        <v>5</v>
      </c>
      <c r="D96">
        <v>4</v>
      </c>
      <c r="E96">
        <f t="shared" si="5"/>
        <v>9</v>
      </c>
      <c r="F96">
        <v>249</v>
      </c>
      <c r="G96">
        <f t="shared" si="6"/>
        <v>37</v>
      </c>
      <c r="H96">
        <v>4</v>
      </c>
      <c r="I96">
        <v>33</v>
      </c>
      <c r="K96">
        <v>9</v>
      </c>
      <c r="L96">
        <v>37</v>
      </c>
      <c r="M96">
        <v>249</v>
      </c>
    </row>
    <row r="97" spans="1:13" x14ac:dyDescent="0.2">
      <c r="A97" t="s">
        <v>182</v>
      </c>
      <c r="B97" t="s">
        <v>565</v>
      </c>
      <c r="C97">
        <v>5</v>
      </c>
      <c r="D97">
        <v>1</v>
      </c>
      <c r="E97">
        <f t="shared" si="5"/>
        <v>6</v>
      </c>
      <c r="F97">
        <v>251</v>
      </c>
      <c r="G97">
        <f t="shared" si="6"/>
        <v>38</v>
      </c>
      <c r="H97">
        <v>6</v>
      </c>
      <c r="I97">
        <v>32</v>
      </c>
      <c r="K97">
        <v>6</v>
      </c>
      <c r="L97">
        <v>38</v>
      </c>
      <c r="M97">
        <v>251</v>
      </c>
    </row>
    <row r="98" spans="1:13" x14ac:dyDescent="0.2">
      <c r="A98" t="s">
        <v>183</v>
      </c>
      <c r="B98" t="s">
        <v>565</v>
      </c>
      <c r="C98">
        <v>7</v>
      </c>
      <c r="D98">
        <v>11</v>
      </c>
      <c r="E98">
        <f t="shared" si="5"/>
        <v>18</v>
      </c>
      <c r="F98">
        <v>236</v>
      </c>
      <c r="G98">
        <f t="shared" si="6"/>
        <v>40</v>
      </c>
      <c r="H98">
        <v>8</v>
      </c>
      <c r="I98">
        <v>32</v>
      </c>
      <c r="K98">
        <v>18</v>
      </c>
      <c r="L98">
        <v>40</v>
      </c>
      <c r="M98">
        <v>236</v>
      </c>
    </row>
    <row r="99" spans="1:13" x14ac:dyDescent="0.2">
      <c r="A99" t="s">
        <v>184</v>
      </c>
      <c r="B99" t="s">
        <v>565</v>
      </c>
      <c r="C99">
        <v>5</v>
      </c>
      <c r="D99">
        <v>6</v>
      </c>
      <c r="E99">
        <f t="shared" si="5"/>
        <v>11</v>
      </c>
      <c r="F99">
        <v>249</v>
      </c>
      <c r="G99">
        <f t="shared" si="6"/>
        <v>35</v>
      </c>
      <c r="H99">
        <v>3</v>
      </c>
      <c r="I99">
        <v>32</v>
      </c>
      <c r="K99">
        <v>11</v>
      </c>
      <c r="L99">
        <v>35</v>
      </c>
      <c r="M99">
        <v>249</v>
      </c>
    </row>
    <row r="100" spans="1:13" x14ac:dyDescent="0.2">
      <c r="A100" t="s">
        <v>185</v>
      </c>
      <c r="B100" t="s">
        <v>565</v>
      </c>
      <c r="C100">
        <v>11</v>
      </c>
      <c r="D100">
        <v>34</v>
      </c>
      <c r="E100">
        <f t="shared" si="5"/>
        <v>45</v>
      </c>
      <c r="F100">
        <v>213</v>
      </c>
      <c r="G100">
        <f t="shared" si="6"/>
        <v>36</v>
      </c>
      <c r="H100">
        <v>6</v>
      </c>
      <c r="I100">
        <v>30</v>
      </c>
      <c r="K100">
        <v>45</v>
      </c>
      <c r="L100">
        <v>36</v>
      </c>
      <c r="M100">
        <v>213</v>
      </c>
    </row>
    <row r="101" spans="1:13" x14ac:dyDescent="0.2">
      <c r="A101" t="s">
        <v>186</v>
      </c>
      <c r="B101" t="s">
        <v>565</v>
      </c>
      <c r="C101">
        <v>4</v>
      </c>
      <c r="D101">
        <v>6</v>
      </c>
      <c r="E101">
        <f t="shared" si="5"/>
        <v>10</v>
      </c>
      <c r="F101">
        <v>247</v>
      </c>
      <c r="G101">
        <f t="shared" si="6"/>
        <v>38</v>
      </c>
      <c r="H101">
        <v>6</v>
      </c>
      <c r="I101">
        <v>32</v>
      </c>
      <c r="K101">
        <v>10</v>
      </c>
      <c r="L101">
        <v>38</v>
      </c>
      <c r="M101">
        <v>247</v>
      </c>
    </row>
    <row r="102" spans="1:13" x14ac:dyDescent="0.2">
      <c r="A102" t="s">
        <v>187</v>
      </c>
      <c r="B102" t="s">
        <v>565</v>
      </c>
      <c r="C102">
        <v>4</v>
      </c>
      <c r="D102">
        <v>4</v>
      </c>
      <c r="E102">
        <f t="shared" si="5"/>
        <v>8</v>
      </c>
      <c r="F102">
        <v>250</v>
      </c>
      <c r="G102">
        <f t="shared" si="6"/>
        <v>38</v>
      </c>
      <c r="H102">
        <v>6</v>
      </c>
      <c r="I102">
        <v>32</v>
      </c>
      <c r="K102">
        <v>8</v>
      </c>
      <c r="L102">
        <v>38</v>
      </c>
      <c r="M102">
        <v>250</v>
      </c>
    </row>
    <row r="103" spans="1:13" x14ac:dyDescent="0.2">
      <c r="A103" t="s">
        <v>188</v>
      </c>
      <c r="B103" t="s">
        <v>565</v>
      </c>
      <c r="C103">
        <v>4</v>
      </c>
      <c r="D103">
        <v>5</v>
      </c>
      <c r="E103">
        <f t="shared" si="5"/>
        <v>9</v>
      </c>
      <c r="F103">
        <v>249</v>
      </c>
      <c r="G103">
        <f t="shared" si="6"/>
        <v>38</v>
      </c>
      <c r="H103">
        <v>6</v>
      </c>
      <c r="I103">
        <v>32</v>
      </c>
      <c r="K103">
        <v>9</v>
      </c>
      <c r="L103">
        <v>38</v>
      </c>
      <c r="M103">
        <v>249</v>
      </c>
    </row>
    <row r="104" spans="1:13" x14ac:dyDescent="0.2">
      <c r="A104" t="s">
        <v>189</v>
      </c>
      <c r="B104" t="s">
        <v>565</v>
      </c>
      <c r="C104">
        <v>6</v>
      </c>
      <c r="D104">
        <v>12</v>
      </c>
      <c r="E104">
        <f t="shared" si="5"/>
        <v>18</v>
      </c>
      <c r="F104">
        <v>241</v>
      </c>
      <c r="G104">
        <f t="shared" si="6"/>
        <v>38</v>
      </c>
      <c r="H104">
        <v>6</v>
      </c>
      <c r="I104">
        <v>32</v>
      </c>
      <c r="K104">
        <v>18</v>
      </c>
      <c r="L104">
        <v>38</v>
      </c>
      <c r="M104">
        <v>241</v>
      </c>
    </row>
    <row r="105" spans="1:13" x14ac:dyDescent="0.2">
      <c r="A105" t="s">
        <v>190</v>
      </c>
      <c r="B105" t="s">
        <v>565</v>
      </c>
      <c r="C105">
        <v>6</v>
      </c>
      <c r="D105">
        <v>10</v>
      </c>
      <c r="E105">
        <f t="shared" si="5"/>
        <v>16</v>
      </c>
      <c r="F105">
        <v>226</v>
      </c>
      <c r="G105">
        <f t="shared" si="6"/>
        <v>53</v>
      </c>
      <c r="H105">
        <v>17</v>
      </c>
      <c r="I105">
        <v>36</v>
      </c>
      <c r="K105">
        <v>16</v>
      </c>
      <c r="L105">
        <v>53</v>
      </c>
      <c r="M105">
        <v>226</v>
      </c>
    </row>
    <row r="106" spans="1:13" x14ac:dyDescent="0.2">
      <c r="A106" t="s">
        <v>191</v>
      </c>
      <c r="B106" t="s">
        <v>565</v>
      </c>
      <c r="C106">
        <v>4</v>
      </c>
      <c r="D106">
        <v>6</v>
      </c>
      <c r="E106">
        <f t="shared" si="5"/>
        <v>10</v>
      </c>
      <c r="F106">
        <v>233</v>
      </c>
      <c r="G106">
        <f t="shared" si="6"/>
        <v>51</v>
      </c>
      <c r="H106">
        <v>13</v>
      </c>
      <c r="I106">
        <v>38</v>
      </c>
      <c r="K106">
        <v>10</v>
      </c>
      <c r="L106">
        <v>51</v>
      </c>
      <c r="M106">
        <v>233</v>
      </c>
    </row>
    <row r="107" spans="1:13" x14ac:dyDescent="0.2">
      <c r="A107" t="s">
        <v>192</v>
      </c>
      <c r="B107" t="s">
        <v>565</v>
      </c>
      <c r="C107">
        <v>4</v>
      </c>
      <c r="D107">
        <v>11</v>
      </c>
      <c r="E107">
        <f t="shared" si="5"/>
        <v>15</v>
      </c>
      <c r="F107">
        <v>227</v>
      </c>
      <c r="G107">
        <f t="shared" si="6"/>
        <v>53</v>
      </c>
      <c r="H107">
        <v>16</v>
      </c>
      <c r="I107">
        <v>37</v>
      </c>
      <c r="K107">
        <v>15</v>
      </c>
      <c r="L107">
        <v>53</v>
      </c>
      <c r="M107">
        <v>227</v>
      </c>
    </row>
    <row r="108" spans="1:13" x14ac:dyDescent="0.2">
      <c r="A108" t="s">
        <v>193</v>
      </c>
      <c r="B108" t="s">
        <v>565</v>
      </c>
      <c r="C108">
        <v>5</v>
      </c>
      <c r="D108">
        <v>5</v>
      </c>
      <c r="E108">
        <f t="shared" si="5"/>
        <v>10</v>
      </c>
      <c r="F108">
        <v>237</v>
      </c>
      <c r="G108">
        <f t="shared" si="6"/>
        <v>48</v>
      </c>
      <c r="H108">
        <v>10</v>
      </c>
      <c r="I108">
        <v>38</v>
      </c>
      <c r="K108">
        <v>10</v>
      </c>
      <c r="L108">
        <v>48</v>
      </c>
      <c r="M108">
        <v>237</v>
      </c>
    </row>
    <row r="109" spans="1:13" x14ac:dyDescent="0.2">
      <c r="A109" t="s">
        <v>194</v>
      </c>
      <c r="B109" t="s">
        <v>565</v>
      </c>
      <c r="C109">
        <v>5</v>
      </c>
      <c r="D109">
        <v>7</v>
      </c>
      <c r="E109">
        <f t="shared" si="5"/>
        <v>12</v>
      </c>
      <c r="F109">
        <v>223</v>
      </c>
      <c r="G109">
        <f t="shared" si="6"/>
        <v>62</v>
      </c>
      <c r="H109">
        <v>26</v>
      </c>
      <c r="I109">
        <v>36</v>
      </c>
      <c r="K109">
        <v>12</v>
      </c>
      <c r="L109">
        <v>62</v>
      </c>
      <c r="M109">
        <v>223</v>
      </c>
    </row>
    <row r="110" spans="1:13" x14ac:dyDescent="0.2">
      <c r="A110" t="s">
        <v>195</v>
      </c>
      <c r="B110" t="s">
        <v>565</v>
      </c>
      <c r="C110">
        <v>6</v>
      </c>
      <c r="D110">
        <v>27</v>
      </c>
      <c r="E110">
        <f t="shared" si="5"/>
        <v>33</v>
      </c>
      <c r="F110">
        <v>227</v>
      </c>
      <c r="G110">
        <f t="shared" si="6"/>
        <v>37</v>
      </c>
      <c r="H110">
        <v>5</v>
      </c>
      <c r="I110">
        <v>32</v>
      </c>
      <c r="K110">
        <v>33</v>
      </c>
      <c r="L110">
        <v>37</v>
      </c>
      <c r="M110">
        <v>227</v>
      </c>
    </row>
    <row r="111" spans="1:13" x14ac:dyDescent="0.2">
      <c r="A111" t="s">
        <v>196</v>
      </c>
      <c r="B111" t="s">
        <v>565</v>
      </c>
      <c r="C111">
        <v>5</v>
      </c>
      <c r="D111">
        <v>4</v>
      </c>
      <c r="E111">
        <f t="shared" si="5"/>
        <v>9</v>
      </c>
      <c r="F111">
        <v>238</v>
      </c>
      <c r="G111">
        <f t="shared" si="6"/>
        <v>47</v>
      </c>
      <c r="H111">
        <v>11</v>
      </c>
      <c r="I111">
        <v>36</v>
      </c>
      <c r="K111">
        <v>9</v>
      </c>
      <c r="L111">
        <v>47</v>
      </c>
      <c r="M111">
        <v>238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309F-F918-B043-A87A-6F4EDB4A0B97}">
  <dimension ref="B2:Z77"/>
  <sheetViews>
    <sheetView zoomScale="50" zoomScaleNormal="50" workbookViewId="0">
      <selection activeCell="M3" sqref="M3"/>
    </sheetView>
  </sheetViews>
  <sheetFormatPr baseColWidth="10" defaultRowHeight="16" x14ac:dyDescent="0.2"/>
  <sheetData>
    <row r="2" spans="2:26" ht="85" x14ac:dyDescent="0.2">
      <c r="O2" s="4" t="s">
        <v>672</v>
      </c>
      <c r="P2" s="4" t="s">
        <v>673</v>
      </c>
      <c r="Q2" s="4" t="s">
        <v>674</v>
      </c>
      <c r="R2" s="4" t="s">
        <v>676</v>
      </c>
      <c r="S2" s="4" t="s">
        <v>939</v>
      </c>
      <c r="T2" s="4" t="s">
        <v>936</v>
      </c>
      <c r="U2" s="4" t="s">
        <v>934</v>
      </c>
      <c r="V2" s="4" t="s">
        <v>935</v>
      </c>
    </row>
    <row r="3" spans="2:26" ht="68" x14ac:dyDescent="0.2">
      <c r="B3" s="4" t="s">
        <v>782</v>
      </c>
      <c r="C3" s="4" t="s">
        <v>812</v>
      </c>
      <c r="D3" s="4" t="s">
        <v>813</v>
      </c>
      <c r="E3" s="4" t="s">
        <v>814</v>
      </c>
      <c r="F3" s="4" t="s">
        <v>815</v>
      </c>
      <c r="O3">
        <v>35</v>
      </c>
      <c r="P3">
        <v>40</v>
      </c>
      <c r="Q3">
        <v>42</v>
      </c>
      <c r="R3">
        <v>64</v>
      </c>
      <c r="S3" s="165">
        <v>0.11864406779661017</v>
      </c>
      <c r="T3" s="165">
        <v>0.13559322033898305</v>
      </c>
      <c r="U3" s="165">
        <v>0.14237288135593221</v>
      </c>
      <c r="V3" s="165">
        <v>0.21694915254237288</v>
      </c>
    </row>
    <row r="4" spans="2:26" x14ac:dyDescent="0.2">
      <c r="B4">
        <v>1</v>
      </c>
      <c r="C4">
        <v>44</v>
      </c>
      <c r="E4" s="6">
        <v>13.910256579058425</v>
      </c>
      <c r="O4">
        <v>32</v>
      </c>
      <c r="P4">
        <v>62</v>
      </c>
      <c r="Q4">
        <v>35</v>
      </c>
      <c r="R4">
        <v>62</v>
      </c>
      <c r="S4" s="165">
        <v>0.10774410774410774</v>
      </c>
      <c r="T4" s="165">
        <v>0.20875420875420875</v>
      </c>
      <c r="U4" s="165">
        <v>0.11784511784511785</v>
      </c>
      <c r="V4" s="165">
        <v>0.20875420875420875</v>
      </c>
      <c r="Y4" t="s">
        <v>954</v>
      </c>
      <c r="Z4" t="s">
        <v>955</v>
      </c>
    </row>
    <row r="5" spans="2:26" x14ac:dyDescent="0.2">
      <c r="B5">
        <v>2</v>
      </c>
      <c r="C5">
        <v>49</v>
      </c>
      <c r="E5" s="6">
        <v>11.376452952310455</v>
      </c>
      <c r="O5">
        <v>32</v>
      </c>
      <c r="P5">
        <v>43</v>
      </c>
      <c r="Q5">
        <v>33</v>
      </c>
      <c r="R5">
        <v>81</v>
      </c>
      <c r="S5" s="165">
        <v>0.10810810810810811</v>
      </c>
      <c r="T5" s="165">
        <v>0.14527027027027026</v>
      </c>
      <c r="U5" s="165">
        <v>0.11148648648648649</v>
      </c>
      <c r="V5" s="165">
        <v>0.15878378378378377</v>
      </c>
      <c r="Y5" s="6">
        <v>1</v>
      </c>
      <c r="Z5" s="165">
        <f>AVERAGE(S3:S17)</f>
        <v>0.15611108340062771</v>
      </c>
    </row>
    <row r="6" spans="2:26" x14ac:dyDescent="0.2">
      <c r="B6">
        <v>3</v>
      </c>
      <c r="C6">
        <v>52</v>
      </c>
      <c r="E6" s="6">
        <v>13.559692040269589</v>
      </c>
      <c r="O6">
        <v>34</v>
      </c>
      <c r="P6">
        <v>32</v>
      </c>
      <c r="Q6">
        <v>31</v>
      </c>
      <c r="R6">
        <v>47</v>
      </c>
      <c r="S6" s="165">
        <v>0.11564625850340136</v>
      </c>
      <c r="T6" s="165">
        <v>0.10884353741496598</v>
      </c>
      <c r="U6" s="165">
        <v>0.10544217687074831</v>
      </c>
      <c r="V6" s="165">
        <v>0.27891156462585032</v>
      </c>
      <c r="Y6" s="6">
        <v>2</v>
      </c>
      <c r="Z6" s="165">
        <f>AVERAGE(T3:T49)</f>
        <v>0.16938257605349377</v>
      </c>
    </row>
    <row r="7" spans="2:26" x14ac:dyDescent="0.2">
      <c r="B7">
        <v>40</v>
      </c>
      <c r="C7">
        <v>65</v>
      </c>
      <c r="E7" s="6">
        <v>16.525361344538499</v>
      </c>
      <c r="O7">
        <v>32</v>
      </c>
      <c r="P7">
        <v>63</v>
      </c>
      <c r="Q7">
        <v>33</v>
      </c>
      <c r="R7">
        <v>77</v>
      </c>
      <c r="S7" s="165">
        <v>0.10921501706484642</v>
      </c>
      <c r="T7" s="165">
        <v>0.21501706484641639</v>
      </c>
      <c r="U7" s="165">
        <v>0.11262798634812286</v>
      </c>
      <c r="V7" s="165">
        <v>0.20477815699658702</v>
      </c>
      <c r="Y7" s="6">
        <v>3</v>
      </c>
      <c r="Z7" s="165">
        <f>AVERAGE(U3:U49)</f>
        <v>0.1799767161047407</v>
      </c>
    </row>
    <row r="8" spans="2:26" x14ac:dyDescent="0.2">
      <c r="O8">
        <v>38</v>
      </c>
      <c r="P8">
        <v>41</v>
      </c>
      <c r="Q8">
        <v>42</v>
      </c>
      <c r="R8">
        <v>82</v>
      </c>
      <c r="S8" s="165">
        <v>0.12837837837837837</v>
      </c>
      <c r="T8" s="165">
        <v>0.13851351351351351</v>
      </c>
      <c r="U8" s="165">
        <v>0.14189189189189189</v>
      </c>
      <c r="V8" s="165">
        <v>0.20270270270270271</v>
      </c>
      <c r="Y8" s="6">
        <v>40</v>
      </c>
      <c r="Z8" s="165">
        <f>AVERAGE(V3:V49)</f>
        <v>0.22383251085849099</v>
      </c>
    </row>
    <row r="9" spans="2:26" x14ac:dyDescent="0.2">
      <c r="O9">
        <v>31</v>
      </c>
      <c r="P9">
        <v>40</v>
      </c>
      <c r="Q9">
        <v>45</v>
      </c>
      <c r="R9">
        <v>58</v>
      </c>
      <c r="S9" s="165">
        <v>0.10508474576271186</v>
      </c>
      <c r="T9" s="165">
        <v>0.13559322033898305</v>
      </c>
      <c r="U9" s="165">
        <v>0.15254237288135594</v>
      </c>
      <c r="V9" s="165">
        <v>0.18983050847457628</v>
      </c>
    </row>
    <row r="10" spans="2:26" x14ac:dyDescent="0.2">
      <c r="O10">
        <v>45</v>
      </c>
      <c r="P10">
        <v>36</v>
      </c>
      <c r="Q10">
        <v>52</v>
      </c>
      <c r="R10">
        <v>60</v>
      </c>
      <c r="S10" s="165">
        <v>0.15306122448979592</v>
      </c>
      <c r="T10" s="165">
        <v>0.12244897959183673</v>
      </c>
      <c r="U10" s="165">
        <v>0.17687074829931973</v>
      </c>
      <c r="V10" s="165">
        <v>0.19047619047619047</v>
      </c>
    </row>
    <row r="11" spans="2:26" x14ac:dyDescent="0.2">
      <c r="O11">
        <v>45</v>
      </c>
      <c r="P11">
        <v>41</v>
      </c>
      <c r="Q11">
        <v>47</v>
      </c>
      <c r="R11">
        <v>58</v>
      </c>
      <c r="S11" s="165">
        <v>0.15202702702702703</v>
      </c>
      <c r="T11" s="165">
        <v>0.13851351351351351</v>
      </c>
      <c r="U11" s="165">
        <v>0.15878378378378377</v>
      </c>
      <c r="V11" s="165">
        <v>0.32432432432432434</v>
      </c>
    </row>
    <row r="12" spans="2:26" x14ac:dyDescent="0.2">
      <c r="O12">
        <v>47</v>
      </c>
      <c r="P12">
        <v>40</v>
      </c>
      <c r="Q12">
        <v>89</v>
      </c>
      <c r="R12">
        <v>60</v>
      </c>
      <c r="S12" s="165">
        <v>0.15932203389830507</v>
      </c>
      <c r="T12" s="165">
        <v>0.13559322033898305</v>
      </c>
      <c r="U12" s="165">
        <v>0.30169491525423731</v>
      </c>
      <c r="V12" s="165">
        <v>0.18305084745762712</v>
      </c>
    </row>
    <row r="13" spans="2:26" x14ac:dyDescent="0.2">
      <c r="O13">
        <v>74</v>
      </c>
      <c r="P13">
        <v>44</v>
      </c>
      <c r="Q13">
        <v>89</v>
      </c>
      <c r="R13">
        <v>54</v>
      </c>
      <c r="S13" s="165">
        <v>0.35922330097087379</v>
      </c>
      <c r="T13" s="165">
        <v>0.21359223300970873</v>
      </c>
      <c r="U13" s="165">
        <v>0.43203883495145629</v>
      </c>
      <c r="V13" s="165">
        <v>0.28640776699029125</v>
      </c>
    </row>
    <row r="14" spans="2:26" x14ac:dyDescent="0.2">
      <c r="O14">
        <v>75</v>
      </c>
      <c r="P14">
        <v>58</v>
      </c>
      <c r="Q14">
        <v>43</v>
      </c>
      <c r="R14">
        <v>56</v>
      </c>
      <c r="S14" s="165">
        <v>0.25510204081632654</v>
      </c>
      <c r="T14" s="165">
        <v>0.19727891156462585</v>
      </c>
      <c r="U14" s="165">
        <v>0.14625850340136054</v>
      </c>
      <c r="V14" s="165">
        <v>0.19387755102040816</v>
      </c>
    </row>
    <row r="15" spans="2:26" x14ac:dyDescent="0.2">
      <c r="O15">
        <v>45</v>
      </c>
      <c r="P15">
        <v>33</v>
      </c>
      <c r="Q15">
        <v>74</v>
      </c>
      <c r="R15">
        <v>92</v>
      </c>
      <c r="S15" s="165">
        <v>0.15254237288135594</v>
      </c>
      <c r="T15" s="165">
        <v>0.11186440677966102</v>
      </c>
      <c r="U15" s="165">
        <v>0.25084745762711863</v>
      </c>
      <c r="V15" s="165">
        <v>0.24745762711864408</v>
      </c>
    </row>
    <row r="16" spans="2:26" x14ac:dyDescent="0.2">
      <c r="O16">
        <v>47</v>
      </c>
      <c r="P16">
        <v>49</v>
      </c>
      <c r="Q16">
        <v>52</v>
      </c>
      <c r="R16">
        <v>56</v>
      </c>
      <c r="S16" s="165">
        <v>0.15878378378378377</v>
      </c>
      <c r="T16" s="165">
        <v>0.16554054054054054</v>
      </c>
      <c r="U16" s="165">
        <v>0.17567567567567569</v>
      </c>
      <c r="V16" s="165">
        <v>0.19594594594594594</v>
      </c>
    </row>
    <row r="17" spans="8:22" x14ac:dyDescent="0.2">
      <c r="O17">
        <v>47</v>
      </c>
      <c r="P17">
        <v>64</v>
      </c>
      <c r="Q17">
        <v>43</v>
      </c>
      <c r="R17">
        <v>96</v>
      </c>
      <c r="S17" s="165">
        <v>0.15878378378378377</v>
      </c>
      <c r="T17" s="165">
        <v>0.21621621621621623</v>
      </c>
      <c r="U17" s="165">
        <v>0.14527027027027026</v>
      </c>
      <c r="V17" s="165">
        <v>0.19932432432432431</v>
      </c>
    </row>
    <row r="18" spans="8:22" x14ac:dyDescent="0.2">
      <c r="O18" s="81"/>
      <c r="P18" s="81">
        <v>41</v>
      </c>
      <c r="Q18" s="81">
        <v>46</v>
      </c>
      <c r="R18" s="81">
        <v>96</v>
      </c>
      <c r="S18" s="165"/>
      <c r="T18" s="165">
        <v>0.13851351351351351</v>
      </c>
      <c r="U18" s="165">
        <v>0.1554054054054054</v>
      </c>
      <c r="V18" s="165">
        <v>0.375</v>
      </c>
    </row>
    <row r="19" spans="8:22" x14ac:dyDescent="0.2">
      <c r="P19">
        <v>51</v>
      </c>
      <c r="Q19">
        <v>64</v>
      </c>
      <c r="R19">
        <v>50</v>
      </c>
      <c r="S19" s="165"/>
      <c r="T19" s="165">
        <v>0.1795774647887324</v>
      </c>
      <c r="U19" s="165">
        <v>0.22535211267605634</v>
      </c>
      <c r="V19" s="165">
        <v>0.36267605633802819</v>
      </c>
    </row>
    <row r="20" spans="8:22" x14ac:dyDescent="0.2">
      <c r="P20">
        <v>69</v>
      </c>
      <c r="Q20">
        <v>62</v>
      </c>
      <c r="R20">
        <v>54</v>
      </c>
      <c r="S20" s="165"/>
      <c r="T20" s="165">
        <v>0.23469387755102042</v>
      </c>
      <c r="U20" s="165">
        <v>0.21088435374149661</v>
      </c>
      <c r="V20" s="165">
        <v>0.30952380952380953</v>
      </c>
    </row>
    <row r="21" spans="8:22" x14ac:dyDescent="0.2">
      <c r="P21">
        <v>41</v>
      </c>
      <c r="Q21">
        <v>46</v>
      </c>
      <c r="R21">
        <v>59</v>
      </c>
      <c r="S21" s="165"/>
      <c r="T21" s="165">
        <v>0.13898305084745763</v>
      </c>
      <c r="U21" s="165">
        <v>0.15593220338983052</v>
      </c>
      <c r="V21" s="165">
        <v>0.21694915254237288</v>
      </c>
    </row>
    <row r="22" spans="8:22" x14ac:dyDescent="0.2">
      <c r="P22">
        <v>50</v>
      </c>
      <c r="Q22">
        <v>44</v>
      </c>
      <c r="R22">
        <v>52</v>
      </c>
      <c r="S22" s="165"/>
      <c r="T22" s="165">
        <v>0.16891891891891891</v>
      </c>
      <c r="U22" s="165">
        <v>0.14864864864864866</v>
      </c>
      <c r="V22" s="165">
        <v>0.20608108108108109</v>
      </c>
    </row>
    <row r="23" spans="8:22" x14ac:dyDescent="0.2">
      <c r="P23">
        <v>41</v>
      </c>
      <c r="Q23">
        <v>46</v>
      </c>
      <c r="R23">
        <v>57</v>
      </c>
      <c r="S23" s="165"/>
      <c r="T23" s="165">
        <v>0.13898305084745763</v>
      </c>
      <c r="U23" s="165">
        <v>0.15593220338983052</v>
      </c>
      <c r="V23" s="165">
        <v>0.34237288135593219</v>
      </c>
    </row>
    <row r="24" spans="8:22" x14ac:dyDescent="0.2">
      <c r="P24">
        <v>56</v>
      </c>
      <c r="Q24">
        <v>43</v>
      </c>
      <c r="R24">
        <v>52</v>
      </c>
      <c r="S24" s="165"/>
      <c r="T24" s="165">
        <v>0.1891891891891892</v>
      </c>
      <c r="U24" s="165">
        <v>0.14527027027027026</v>
      </c>
      <c r="V24" s="165">
        <v>0.1891891891891892</v>
      </c>
    </row>
    <row r="25" spans="8:22" x14ac:dyDescent="0.2">
      <c r="P25">
        <v>49</v>
      </c>
      <c r="Q25">
        <v>42</v>
      </c>
      <c r="R25">
        <v>73</v>
      </c>
      <c r="S25" s="165"/>
      <c r="T25" s="165">
        <v>0.16666666666666666</v>
      </c>
      <c r="U25" s="165">
        <v>0.1598639455782313</v>
      </c>
      <c r="V25" s="165">
        <v>0.22448979591836735</v>
      </c>
    </row>
    <row r="26" spans="8:22" x14ac:dyDescent="0.2">
      <c r="H26" s="4"/>
      <c r="P26">
        <v>64</v>
      </c>
      <c r="Q26">
        <v>47</v>
      </c>
      <c r="R26">
        <v>58</v>
      </c>
      <c r="S26" s="165"/>
      <c r="T26" s="165">
        <v>0.21768707482993196</v>
      </c>
      <c r="U26" s="165">
        <v>0.15306122448979592</v>
      </c>
      <c r="V26" s="165">
        <v>0.34353741496598639</v>
      </c>
    </row>
    <row r="27" spans="8:22" x14ac:dyDescent="0.2">
      <c r="H27" s="4"/>
      <c r="P27">
        <v>47</v>
      </c>
      <c r="Q27">
        <v>45</v>
      </c>
      <c r="R27">
        <v>69</v>
      </c>
      <c r="S27" s="165"/>
      <c r="T27" s="165">
        <v>0.1598639455782313</v>
      </c>
      <c r="U27" s="165">
        <v>0.17687074829931973</v>
      </c>
      <c r="V27" s="165">
        <v>0.30612244897959184</v>
      </c>
    </row>
    <row r="28" spans="8:22" x14ac:dyDescent="0.2">
      <c r="H28" s="4"/>
      <c r="P28">
        <v>48</v>
      </c>
      <c r="Q28">
        <v>52</v>
      </c>
      <c r="R28">
        <v>59</v>
      </c>
      <c r="S28" s="165"/>
      <c r="T28" s="165">
        <v>0.16326530612244897</v>
      </c>
      <c r="U28" s="165">
        <v>0.14285714285714285</v>
      </c>
      <c r="V28" s="165">
        <v>0.19387755102040816</v>
      </c>
    </row>
    <row r="29" spans="8:22" x14ac:dyDescent="0.2">
      <c r="H29" s="4"/>
      <c r="P29">
        <v>44</v>
      </c>
      <c r="Q29">
        <v>42</v>
      </c>
      <c r="R29">
        <v>111</v>
      </c>
      <c r="S29" s="165"/>
      <c r="T29" s="165">
        <v>0.14915254237288136</v>
      </c>
      <c r="U29" s="165">
        <v>0.15932203389830507</v>
      </c>
      <c r="V29" s="165">
        <v>0.17627118644067796</v>
      </c>
    </row>
    <row r="30" spans="8:22" x14ac:dyDescent="0.2">
      <c r="P30">
        <v>43</v>
      </c>
      <c r="Q30">
        <v>47</v>
      </c>
      <c r="R30">
        <v>65</v>
      </c>
      <c r="S30" s="165"/>
      <c r="T30" s="165">
        <v>0.14527027027027026</v>
      </c>
      <c r="U30" s="165">
        <v>0.17567567567567569</v>
      </c>
      <c r="V30" s="165">
        <v>0.24662162162162163</v>
      </c>
    </row>
    <row r="31" spans="8:22" x14ac:dyDescent="0.2">
      <c r="P31">
        <v>42</v>
      </c>
      <c r="Q31">
        <v>52</v>
      </c>
      <c r="R31">
        <v>103</v>
      </c>
      <c r="S31" s="165"/>
      <c r="T31" s="165">
        <v>0.14189189189189189</v>
      </c>
      <c r="U31" s="165">
        <v>0.14864864864864866</v>
      </c>
      <c r="V31" s="165">
        <v>0.30743243243243246</v>
      </c>
    </row>
    <row r="32" spans="8:22" x14ac:dyDescent="0.2">
      <c r="P32">
        <v>45</v>
      </c>
      <c r="Q32">
        <v>44</v>
      </c>
      <c r="R32">
        <v>91</v>
      </c>
      <c r="S32" s="165"/>
      <c r="T32" s="165">
        <v>0.15517241379310345</v>
      </c>
      <c r="U32" s="165">
        <v>0.15172413793103448</v>
      </c>
      <c r="V32" s="165">
        <v>0</v>
      </c>
    </row>
    <row r="33" spans="8:22" x14ac:dyDescent="0.2">
      <c r="P33">
        <v>38</v>
      </c>
      <c r="Q33">
        <v>44</v>
      </c>
      <c r="R33">
        <v>86</v>
      </c>
      <c r="S33" s="165"/>
      <c r="T33" s="165">
        <v>0.12925170068027211</v>
      </c>
      <c r="U33" s="165">
        <v>0.16326530612244897</v>
      </c>
      <c r="V33" s="165">
        <v>0.19047619047619047</v>
      </c>
    </row>
    <row r="34" spans="8:22" x14ac:dyDescent="0.2">
      <c r="P34">
        <v>45</v>
      </c>
      <c r="Q34">
        <v>48</v>
      </c>
      <c r="R34">
        <v>64</v>
      </c>
      <c r="S34" s="165"/>
      <c r="T34" s="165">
        <v>0.15202702702702703</v>
      </c>
      <c r="U34" s="165">
        <v>0.1554054054054054</v>
      </c>
      <c r="V34" s="165">
        <v>0.1891891891891892</v>
      </c>
    </row>
    <row r="35" spans="8:22" x14ac:dyDescent="0.2">
      <c r="P35">
        <v>67</v>
      </c>
      <c r="Q35">
        <v>46</v>
      </c>
      <c r="R35">
        <v>82</v>
      </c>
      <c r="S35" s="165"/>
      <c r="T35" s="165">
        <v>0.22635135135135134</v>
      </c>
      <c r="U35" s="165">
        <v>0.14864864864864866</v>
      </c>
      <c r="V35" s="165">
        <v>0.25</v>
      </c>
    </row>
    <row r="36" spans="8:22" x14ac:dyDescent="0.2">
      <c r="H36" s="67"/>
      <c r="I36" s="67"/>
      <c r="J36" s="67"/>
      <c r="K36" s="67"/>
      <c r="L36" s="67"/>
      <c r="P36">
        <v>44</v>
      </c>
      <c r="Q36">
        <v>44</v>
      </c>
      <c r="R36">
        <v>61</v>
      </c>
      <c r="S36" s="165"/>
      <c r="T36" s="165">
        <v>0.14915254237288136</v>
      </c>
      <c r="U36" s="165">
        <v>0.19661016949152543</v>
      </c>
      <c r="V36" s="165">
        <v>0.18305084745762712</v>
      </c>
    </row>
    <row r="37" spans="8:22" x14ac:dyDescent="0.2">
      <c r="P37">
        <v>46</v>
      </c>
      <c r="Q37">
        <v>58</v>
      </c>
      <c r="R37">
        <v>101</v>
      </c>
      <c r="S37" s="165"/>
      <c r="T37" s="165">
        <v>0.15916955017301038</v>
      </c>
      <c r="U37" s="165">
        <v>0.15916955017301038</v>
      </c>
      <c r="V37" s="165">
        <v>0.15916955017301038</v>
      </c>
    </row>
    <row r="38" spans="8:22" x14ac:dyDescent="0.2">
      <c r="P38">
        <v>58</v>
      </c>
      <c r="Q38">
        <v>46</v>
      </c>
      <c r="R38">
        <v>62</v>
      </c>
      <c r="S38" s="165"/>
      <c r="T38" s="165">
        <v>0.19594594594594594</v>
      </c>
      <c r="U38" s="165">
        <v>0.27364864864864863</v>
      </c>
      <c r="V38" s="165">
        <v>0.15202702702702703</v>
      </c>
    </row>
    <row r="39" spans="8:22" x14ac:dyDescent="0.2">
      <c r="P39">
        <v>55</v>
      </c>
      <c r="Q39">
        <v>81</v>
      </c>
      <c r="R39">
        <v>56</v>
      </c>
      <c r="S39" s="165"/>
      <c r="T39" s="165">
        <v>0.1864406779661017</v>
      </c>
      <c r="U39" s="165">
        <v>0.16271186440677965</v>
      </c>
      <c r="V39" s="165">
        <v>0.19322033898305085</v>
      </c>
    </row>
    <row r="40" spans="8:22" x14ac:dyDescent="0.2">
      <c r="P40">
        <v>53</v>
      </c>
      <c r="Q40">
        <v>48</v>
      </c>
      <c r="R40">
        <v>54</v>
      </c>
      <c r="S40" s="165"/>
      <c r="T40" s="165">
        <v>0.18661971830985916</v>
      </c>
      <c r="U40" s="165">
        <v>0.1619718309859155</v>
      </c>
      <c r="V40" s="165">
        <v>0.23591549295774647</v>
      </c>
    </row>
    <row r="41" spans="8:22" x14ac:dyDescent="0.2">
      <c r="P41">
        <v>55</v>
      </c>
      <c r="Q41">
        <v>46</v>
      </c>
      <c r="R41">
        <v>81</v>
      </c>
      <c r="S41" s="165"/>
      <c r="T41" s="165">
        <v>0.18771331058020477</v>
      </c>
      <c r="U41" s="165">
        <v>0.16040955631399317</v>
      </c>
      <c r="V41" s="165">
        <v>0.19112627986348124</v>
      </c>
    </row>
    <row r="42" spans="8:22" x14ac:dyDescent="0.2">
      <c r="P42">
        <v>47</v>
      </c>
      <c r="Q42">
        <v>47</v>
      </c>
      <c r="R42">
        <v>66</v>
      </c>
      <c r="S42" s="165"/>
      <c r="T42" s="165">
        <v>0.15932203389830507</v>
      </c>
      <c r="U42" s="165">
        <v>0.18983050847457628</v>
      </c>
      <c r="V42" s="165">
        <v>0.16610169491525423</v>
      </c>
    </row>
    <row r="43" spans="8:22" x14ac:dyDescent="0.2">
      <c r="P43">
        <v>47</v>
      </c>
      <c r="Q43">
        <v>56</v>
      </c>
      <c r="R43">
        <v>101</v>
      </c>
      <c r="S43" s="165"/>
      <c r="T43" s="165">
        <v>0.16040955631399317</v>
      </c>
      <c r="U43" s="165">
        <v>0.23549488054607509</v>
      </c>
      <c r="V43" s="165">
        <v>0.17747440273037543</v>
      </c>
    </row>
    <row r="44" spans="8:22" x14ac:dyDescent="0.2">
      <c r="P44">
        <v>46</v>
      </c>
      <c r="Q44">
        <v>69</v>
      </c>
      <c r="R44">
        <v>78</v>
      </c>
      <c r="S44" s="165"/>
      <c r="T44" s="165">
        <v>0.15593220338983052</v>
      </c>
      <c r="U44" s="165">
        <v>0.20677966101694914</v>
      </c>
      <c r="V44" s="165">
        <v>0.17288135593220338</v>
      </c>
    </row>
    <row r="45" spans="8:22" x14ac:dyDescent="0.2">
      <c r="P45">
        <v>97</v>
      </c>
      <c r="Q45">
        <v>61</v>
      </c>
      <c r="R45">
        <v>90</v>
      </c>
      <c r="S45" s="165"/>
      <c r="T45" s="165">
        <v>0.32770270270270269</v>
      </c>
      <c r="U45" s="165">
        <v>0.22972972972972974</v>
      </c>
      <c r="V45" s="165">
        <v>0.16891891891891891</v>
      </c>
    </row>
    <row r="46" spans="8:22" x14ac:dyDescent="0.2">
      <c r="P46">
        <v>61</v>
      </c>
      <c r="Q46">
        <v>68</v>
      </c>
      <c r="R46">
        <v>57</v>
      </c>
      <c r="S46" s="165"/>
      <c r="T46" s="165">
        <v>0.20962199312714777</v>
      </c>
      <c r="U46" s="165">
        <v>0.19931271477663232</v>
      </c>
      <c r="V46" s="165">
        <v>0.35051546391752575</v>
      </c>
    </row>
    <row r="47" spans="8:22" x14ac:dyDescent="0.2">
      <c r="P47">
        <v>48</v>
      </c>
      <c r="Q47">
        <v>58</v>
      </c>
      <c r="R47">
        <v>58</v>
      </c>
      <c r="S47" s="165"/>
      <c r="T47" s="165">
        <v>0.16326530612244897</v>
      </c>
      <c r="U47" s="165">
        <v>0.25170068027210885</v>
      </c>
      <c r="V47" s="165">
        <v>0.21088435374149661</v>
      </c>
    </row>
    <row r="48" spans="8:22" x14ac:dyDescent="0.2">
      <c r="P48">
        <v>47</v>
      </c>
      <c r="Q48">
        <v>74</v>
      </c>
      <c r="R48">
        <v>52</v>
      </c>
      <c r="S48" s="165"/>
      <c r="T48" s="165">
        <v>0.15932203389830507</v>
      </c>
      <c r="U48" s="165">
        <v>0.23728813559322035</v>
      </c>
      <c r="V48" s="165">
        <v>0.23389830508474577</v>
      </c>
    </row>
    <row r="49" spans="8:22" x14ac:dyDescent="0.2">
      <c r="H49" s="67"/>
      <c r="I49" s="67"/>
      <c r="J49" s="67"/>
      <c r="K49" s="67"/>
      <c r="L49" s="67"/>
      <c r="P49">
        <v>52</v>
      </c>
      <c r="Q49">
        <v>70</v>
      </c>
      <c r="R49">
        <v>50</v>
      </c>
      <c r="S49" s="165"/>
      <c r="T49" s="165">
        <v>0.17627118644067796</v>
      </c>
      <c r="U49" s="165">
        <v>0.18983050847457628</v>
      </c>
      <c r="V49" s="165">
        <v>0.2135593220338983</v>
      </c>
    </row>
    <row r="50" spans="8:22" x14ac:dyDescent="0.2">
      <c r="Q50">
        <v>56</v>
      </c>
      <c r="R50">
        <v>73</v>
      </c>
    </row>
    <row r="51" spans="8:22" x14ac:dyDescent="0.2">
      <c r="R51">
        <v>91</v>
      </c>
    </row>
    <row r="52" spans="8:22" x14ac:dyDescent="0.2">
      <c r="R52">
        <v>49</v>
      </c>
    </row>
    <row r="53" spans="8:22" x14ac:dyDescent="0.2">
      <c r="R53">
        <v>56</v>
      </c>
    </row>
    <row r="54" spans="8:22" x14ac:dyDescent="0.2">
      <c r="R54">
        <v>49</v>
      </c>
    </row>
    <row r="55" spans="8:22" x14ac:dyDescent="0.2">
      <c r="R55">
        <v>56</v>
      </c>
    </row>
    <row r="56" spans="8:22" x14ac:dyDescent="0.2">
      <c r="R56">
        <v>71</v>
      </c>
    </row>
    <row r="57" spans="8:22" x14ac:dyDescent="0.2">
      <c r="R57">
        <v>74</v>
      </c>
    </row>
    <row r="58" spans="8:22" x14ac:dyDescent="0.2">
      <c r="R58">
        <v>52</v>
      </c>
    </row>
    <row r="59" spans="8:22" x14ac:dyDescent="0.2">
      <c r="R59">
        <v>54</v>
      </c>
    </row>
    <row r="60" spans="8:22" x14ac:dyDescent="0.2">
      <c r="R60">
        <v>46</v>
      </c>
    </row>
    <row r="61" spans="8:22" x14ac:dyDescent="0.2">
      <c r="R61">
        <v>45</v>
      </c>
    </row>
    <row r="62" spans="8:22" x14ac:dyDescent="0.2">
      <c r="R62">
        <v>54</v>
      </c>
    </row>
    <row r="63" spans="8:22" x14ac:dyDescent="0.2">
      <c r="R63">
        <v>57</v>
      </c>
    </row>
    <row r="64" spans="8:22" x14ac:dyDescent="0.2">
      <c r="R64">
        <v>67</v>
      </c>
    </row>
    <row r="65" spans="18:18" x14ac:dyDescent="0.2">
      <c r="R65">
        <v>56</v>
      </c>
    </row>
    <row r="66" spans="18:18" x14ac:dyDescent="0.2">
      <c r="R66">
        <v>53</v>
      </c>
    </row>
    <row r="67" spans="18:18" x14ac:dyDescent="0.2">
      <c r="R67">
        <v>49</v>
      </c>
    </row>
    <row r="68" spans="18:18" x14ac:dyDescent="0.2">
      <c r="R68">
        <v>52</v>
      </c>
    </row>
    <row r="69" spans="18:18" x14ac:dyDescent="0.2">
      <c r="R69">
        <v>47</v>
      </c>
    </row>
    <row r="70" spans="18:18" x14ac:dyDescent="0.2">
      <c r="R70">
        <v>51</v>
      </c>
    </row>
    <row r="71" spans="18:18" x14ac:dyDescent="0.2">
      <c r="R71">
        <v>50</v>
      </c>
    </row>
    <row r="72" spans="18:18" x14ac:dyDescent="0.2">
      <c r="R72">
        <v>102</v>
      </c>
    </row>
    <row r="73" spans="18:18" x14ac:dyDescent="0.2">
      <c r="R73">
        <v>50</v>
      </c>
    </row>
    <row r="74" spans="18:18" x14ac:dyDescent="0.2">
      <c r="R74">
        <v>62</v>
      </c>
    </row>
    <row r="75" spans="18:18" x14ac:dyDescent="0.2">
      <c r="R75">
        <v>69</v>
      </c>
    </row>
    <row r="76" spans="18:18" x14ac:dyDescent="0.2">
      <c r="R76">
        <v>63</v>
      </c>
    </row>
    <row r="77" spans="18:18" x14ac:dyDescent="0.2">
      <c r="R77">
        <v>59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1691-5010-6141-9DAB-54F03FDA61DB}">
  <dimension ref="A1:Z378"/>
  <sheetViews>
    <sheetView workbookViewId="0">
      <selection activeCell="V40" sqref="V40"/>
    </sheetView>
  </sheetViews>
  <sheetFormatPr baseColWidth="10" defaultRowHeight="16" x14ac:dyDescent="0.2"/>
  <cols>
    <col min="11" max="11" width="10.83203125" style="51"/>
  </cols>
  <sheetData>
    <row r="1" spans="1:26" ht="51" x14ac:dyDescent="0.2">
      <c r="A1" s="35" t="s">
        <v>197</v>
      </c>
      <c r="B1" s="35" t="s">
        <v>0</v>
      </c>
      <c r="C1" s="35" t="s">
        <v>1</v>
      </c>
      <c r="D1" s="35" t="s">
        <v>625</v>
      </c>
      <c r="E1" s="35" t="s">
        <v>2</v>
      </c>
      <c r="F1" s="35" t="s">
        <v>626</v>
      </c>
      <c r="G1" s="35" t="s">
        <v>3</v>
      </c>
      <c r="H1" s="35" t="s">
        <v>4</v>
      </c>
      <c r="L1" s="35" t="s">
        <v>197</v>
      </c>
      <c r="M1" s="35" t="s">
        <v>0</v>
      </c>
      <c r="N1" s="35" t="s">
        <v>1</v>
      </c>
      <c r="O1" s="35" t="s">
        <v>2</v>
      </c>
      <c r="P1" s="35" t="s">
        <v>3</v>
      </c>
      <c r="Q1" s="35" t="s">
        <v>4</v>
      </c>
      <c r="W1" s="16" t="s">
        <v>197</v>
      </c>
      <c r="X1" t="s">
        <v>625</v>
      </c>
      <c r="Y1" t="s">
        <v>2</v>
      </c>
      <c r="Z1" t="s">
        <v>626</v>
      </c>
    </row>
    <row r="2" spans="1:26" x14ac:dyDescent="0.2">
      <c r="A2" s="16" t="s">
        <v>574</v>
      </c>
      <c r="B2" s="16"/>
      <c r="C2" s="16"/>
      <c r="D2" s="16"/>
      <c r="E2" s="16"/>
      <c r="F2" s="16"/>
      <c r="G2" s="16"/>
      <c r="H2" s="16"/>
      <c r="M2" s="16"/>
      <c r="N2" s="16"/>
      <c r="O2" s="16"/>
      <c r="P2" s="16"/>
      <c r="Q2" s="16"/>
      <c r="W2" s="16" t="s">
        <v>574</v>
      </c>
      <c r="X2" s="6">
        <v>20.079999999999998</v>
      </c>
      <c r="Y2" s="6">
        <v>231.2</v>
      </c>
      <c r="Z2" s="6">
        <v>43.17</v>
      </c>
    </row>
    <row r="3" spans="1:26" x14ac:dyDescent="0.2">
      <c r="A3" s="16" t="s">
        <v>198</v>
      </c>
      <c r="B3" s="36">
        <v>12.33</v>
      </c>
      <c r="C3" s="37">
        <v>7.75</v>
      </c>
      <c r="D3" s="37">
        <f>B3+C3</f>
        <v>20.079999999999998</v>
      </c>
      <c r="E3" s="38">
        <v>231.2</v>
      </c>
      <c r="F3" s="38">
        <f>G3+H3</f>
        <v>43.17</v>
      </c>
      <c r="G3" s="36">
        <v>4.75</v>
      </c>
      <c r="H3" s="36">
        <v>38.42</v>
      </c>
      <c r="W3" s="16" t="s">
        <v>575</v>
      </c>
      <c r="X3" s="6">
        <v>20.28</v>
      </c>
      <c r="Y3" s="6">
        <v>226.1</v>
      </c>
      <c r="Z3" s="6">
        <v>46.73</v>
      </c>
    </row>
    <row r="4" spans="1:26" x14ac:dyDescent="0.2">
      <c r="A4" s="16" t="s">
        <v>199</v>
      </c>
      <c r="B4" s="36">
        <v>4.91</v>
      </c>
      <c r="C4" s="37">
        <v>2.8</v>
      </c>
      <c r="D4" s="37"/>
      <c r="E4" s="36">
        <v>10.93</v>
      </c>
      <c r="F4" s="36"/>
      <c r="G4" s="36">
        <v>5.07</v>
      </c>
      <c r="H4" s="36">
        <v>9.4</v>
      </c>
      <c r="L4" s="16" t="s">
        <v>199</v>
      </c>
      <c r="M4" s="36">
        <v>4.91</v>
      </c>
      <c r="N4" s="37">
        <v>2.8</v>
      </c>
      <c r="O4" s="36">
        <v>10.93</v>
      </c>
      <c r="P4" s="36">
        <v>5.07</v>
      </c>
      <c r="Q4" s="36">
        <v>9.4</v>
      </c>
      <c r="W4" s="16" t="s">
        <v>576</v>
      </c>
      <c r="X4" s="6">
        <v>27.08</v>
      </c>
      <c r="Y4" s="6">
        <v>215.3</v>
      </c>
      <c r="Z4" s="6">
        <v>52.09</v>
      </c>
    </row>
    <row r="5" spans="1:26" x14ac:dyDescent="0.2">
      <c r="A5" s="16" t="s">
        <v>200</v>
      </c>
      <c r="B5" s="36"/>
      <c r="C5" s="36"/>
      <c r="D5" s="36"/>
      <c r="E5" s="36"/>
      <c r="F5" s="36"/>
      <c r="G5" s="36"/>
      <c r="H5" s="36"/>
      <c r="L5" s="16" t="s">
        <v>200</v>
      </c>
      <c r="M5" s="36"/>
      <c r="N5" s="36"/>
      <c r="O5" s="36"/>
      <c r="P5" s="36"/>
      <c r="Q5" s="36"/>
      <c r="W5" s="16" t="s">
        <v>577</v>
      </c>
      <c r="X5" s="6">
        <v>19.5</v>
      </c>
      <c r="Y5" s="6">
        <v>224.4</v>
      </c>
      <c r="Z5" s="6">
        <v>50.8</v>
      </c>
    </row>
    <row r="6" spans="1:26" x14ac:dyDescent="0.2">
      <c r="A6" s="16"/>
      <c r="B6" s="36"/>
      <c r="C6" s="36"/>
      <c r="D6" s="36"/>
      <c r="E6" s="36"/>
      <c r="F6" s="36"/>
      <c r="G6" s="36"/>
      <c r="H6" s="36"/>
      <c r="L6" s="16"/>
      <c r="M6" s="36"/>
      <c r="N6" s="36"/>
      <c r="O6" s="36"/>
      <c r="P6" s="36"/>
      <c r="Q6" s="36"/>
      <c r="W6" s="16" t="s">
        <v>578</v>
      </c>
      <c r="X6" s="6">
        <v>22.84</v>
      </c>
      <c r="Y6" s="6">
        <v>234.42</v>
      </c>
      <c r="Z6" s="6">
        <v>37.75</v>
      </c>
    </row>
    <row r="7" spans="1:26" x14ac:dyDescent="0.2">
      <c r="A7" s="16"/>
      <c r="B7" s="36"/>
      <c r="C7" s="36"/>
      <c r="D7" s="36"/>
      <c r="E7" s="36"/>
      <c r="F7" s="36"/>
      <c r="G7" s="36"/>
      <c r="H7" s="36"/>
      <c r="L7" s="16"/>
      <c r="M7" s="36"/>
      <c r="N7" s="36"/>
      <c r="O7" s="36"/>
      <c r="P7" s="36"/>
      <c r="Q7" s="36"/>
      <c r="W7" s="16" t="s">
        <v>579</v>
      </c>
      <c r="X7" s="6">
        <v>15.09</v>
      </c>
      <c r="Y7" s="6">
        <v>243.18</v>
      </c>
      <c r="Z7" s="6">
        <v>37.36</v>
      </c>
    </row>
    <row r="8" spans="1:26" x14ac:dyDescent="0.2">
      <c r="A8" s="16"/>
      <c r="B8" s="36"/>
      <c r="C8" s="36"/>
      <c r="D8" s="36"/>
      <c r="E8" s="36"/>
      <c r="F8" s="36"/>
      <c r="G8" s="36"/>
      <c r="H8" s="36"/>
      <c r="L8" s="16" t="s">
        <v>197</v>
      </c>
      <c r="M8" s="16" t="s">
        <v>615</v>
      </c>
      <c r="N8" s="16" t="s">
        <v>616</v>
      </c>
      <c r="O8" s="16" t="s">
        <v>617</v>
      </c>
      <c r="P8" s="16" t="s">
        <v>618</v>
      </c>
      <c r="Q8" s="16" t="s">
        <v>619</v>
      </c>
      <c r="R8" s="16" t="s">
        <v>620</v>
      </c>
      <c r="W8" s="16" t="s">
        <v>580</v>
      </c>
      <c r="X8" s="6">
        <v>19.72</v>
      </c>
      <c r="Y8" s="6">
        <v>229.57</v>
      </c>
      <c r="Z8" s="6">
        <v>45.28</v>
      </c>
    </row>
    <row r="9" spans="1:26" x14ac:dyDescent="0.2">
      <c r="A9" s="16"/>
      <c r="B9" s="36"/>
      <c r="C9" s="36"/>
      <c r="D9" s="36"/>
      <c r="E9" s="36"/>
      <c r="F9" s="36"/>
      <c r="G9" s="36"/>
      <c r="H9" s="36"/>
      <c r="L9" s="16" t="s">
        <v>574</v>
      </c>
      <c r="M9" s="36">
        <v>12.33</v>
      </c>
      <c r="N9" s="37">
        <v>7.75</v>
      </c>
      <c r="O9" s="38">
        <v>231.2</v>
      </c>
      <c r="P9" s="36">
        <v>4.75</v>
      </c>
      <c r="Q9" s="36">
        <v>38.42</v>
      </c>
      <c r="R9" s="52">
        <v>13</v>
      </c>
    </row>
    <row r="10" spans="1:26" x14ac:dyDescent="0.2">
      <c r="A10" s="16"/>
      <c r="B10" s="36"/>
      <c r="C10" s="36"/>
      <c r="D10" s="36"/>
      <c r="E10" s="36"/>
      <c r="F10" s="36"/>
      <c r="G10" s="36"/>
      <c r="H10" s="36"/>
      <c r="L10" s="16" t="s">
        <v>575</v>
      </c>
      <c r="M10" s="36">
        <v>10.73</v>
      </c>
      <c r="N10" s="36">
        <v>9.5500000000000007</v>
      </c>
      <c r="O10" s="38">
        <v>226.1</v>
      </c>
      <c r="P10" s="36">
        <v>6.55</v>
      </c>
      <c r="Q10" s="36">
        <v>40.18</v>
      </c>
      <c r="R10" s="52">
        <v>13</v>
      </c>
    </row>
    <row r="11" spans="1:26" x14ac:dyDescent="0.2">
      <c r="A11" s="16"/>
      <c r="B11" s="36"/>
      <c r="C11" s="36"/>
      <c r="D11" s="36"/>
      <c r="E11" s="36"/>
      <c r="F11" s="36"/>
      <c r="G11" s="36"/>
      <c r="H11" s="36"/>
      <c r="L11" s="16" t="s">
        <v>576</v>
      </c>
      <c r="M11" s="36">
        <v>10.33</v>
      </c>
      <c r="N11" s="36">
        <v>16.75</v>
      </c>
      <c r="O11" s="38">
        <v>215.3</v>
      </c>
      <c r="P11" s="36">
        <v>8.42</v>
      </c>
      <c r="Q11" s="36">
        <v>43.67</v>
      </c>
      <c r="R11" s="52">
        <v>13</v>
      </c>
    </row>
    <row r="12" spans="1:26" x14ac:dyDescent="0.2">
      <c r="A12" s="16"/>
      <c r="B12" s="36"/>
      <c r="C12" s="36"/>
      <c r="D12" s="36"/>
      <c r="E12" s="36"/>
      <c r="F12" s="36"/>
      <c r="G12" s="36"/>
      <c r="H12" s="36"/>
      <c r="L12" s="16" t="s">
        <v>577</v>
      </c>
      <c r="M12" s="36">
        <v>11.2</v>
      </c>
      <c r="N12" s="36">
        <v>8.3000000000000007</v>
      </c>
      <c r="O12" s="36">
        <v>224.4</v>
      </c>
      <c r="P12" s="36">
        <v>11.8</v>
      </c>
      <c r="Q12" s="36">
        <v>39</v>
      </c>
      <c r="R12" s="52">
        <v>11</v>
      </c>
    </row>
    <row r="13" spans="1:26" x14ac:dyDescent="0.2">
      <c r="A13" s="16"/>
      <c r="B13" s="36"/>
      <c r="C13" s="36"/>
      <c r="D13" s="36"/>
      <c r="E13" s="36"/>
      <c r="F13" s="36"/>
      <c r="G13" s="36"/>
      <c r="H13" s="36"/>
      <c r="L13" s="16" t="s">
        <v>578</v>
      </c>
      <c r="M13" s="36">
        <v>12.92</v>
      </c>
      <c r="N13" s="36">
        <v>9.92</v>
      </c>
      <c r="O13" s="36">
        <v>234.42</v>
      </c>
      <c r="P13" s="36">
        <v>4.75</v>
      </c>
      <c r="Q13" s="36">
        <v>33</v>
      </c>
      <c r="R13" s="52">
        <v>13</v>
      </c>
    </row>
    <row r="14" spans="1:26" x14ac:dyDescent="0.2">
      <c r="A14" s="16"/>
      <c r="B14" s="36"/>
      <c r="C14" s="36"/>
      <c r="D14" s="36"/>
      <c r="E14" s="36"/>
      <c r="F14" s="36"/>
      <c r="G14" s="36"/>
      <c r="H14" s="36"/>
      <c r="L14" s="16" t="s">
        <v>579</v>
      </c>
      <c r="M14" s="36">
        <v>10.73</v>
      </c>
      <c r="N14" s="36">
        <v>4.3600000000000003</v>
      </c>
      <c r="O14" s="36">
        <v>243.18</v>
      </c>
      <c r="P14" s="36">
        <v>2.1800000000000002</v>
      </c>
      <c r="Q14" s="36">
        <v>35.18</v>
      </c>
      <c r="R14" s="52">
        <v>12</v>
      </c>
    </row>
    <row r="15" spans="1:26" x14ac:dyDescent="0.2">
      <c r="A15" s="16"/>
      <c r="B15" s="36"/>
      <c r="C15" s="36"/>
      <c r="D15" s="36"/>
      <c r="E15" s="36"/>
      <c r="F15" s="36"/>
      <c r="G15" s="36"/>
      <c r="H15" s="36"/>
      <c r="L15" s="16" t="s">
        <v>580</v>
      </c>
      <c r="M15" s="36">
        <v>12.86</v>
      </c>
      <c r="N15" s="36">
        <v>6.86</v>
      </c>
      <c r="O15" s="36">
        <v>229.57</v>
      </c>
      <c r="P15" s="36">
        <v>6.71</v>
      </c>
      <c r="Q15" s="36">
        <v>38.57</v>
      </c>
      <c r="R15" s="52">
        <v>7</v>
      </c>
    </row>
    <row r="16" spans="1:26" x14ac:dyDescent="0.2">
      <c r="A16" s="16"/>
      <c r="B16" s="36"/>
      <c r="C16" s="36"/>
      <c r="D16" s="36"/>
      <c r="E16" s="36"/>
      <c r="F16" s="36"/>
      <c r="G16" s="36"/>
      <c r="H16" s="36"/>
      <c r="L16" s="16"/>
      <c r="M16" s="36"/>
      <c r="N16" s="36"/>
      <c r="O16" s="36"/>
      <c r="P16" s="36"/>
      <c r="Q16" s="36"/>
    </row>
    <row r="17" spans="1:17" x14ac:dyDescent="0.2">
      <c r="A17" s="16" t="s">
        <v>575</v>
      </c>
      <c r="B17" s="36"/>
      <c r="C17" s="36"/>
      <c r="D17" s="36"/>
      <c r="E17" s="36"/>
      <c r="F17" s="36"/>
      <c r="G17" s="36"/>
      <c r="H17" s="36"/>
    </row>
    <row r="18" spans="1:17" x14ac:dyDescent="0.2">
      <c r="A18" s="16" t="s">
        <v>198</v>
      </c>
      <c r="B18" s="36">
        <v>10.73</v>
      </c>
      <c r="C18" s="36">
        <v>9.5500000000000007</v>
      </c>
      <c r="D18" s="36">
        <f>B18+C18</f>
        <v>20.28</v>
      </c>
      <c r="E18" s="38">
        <v>226.1</v>
      </c>
      <c r="F18" s="38">
        <f>G18+H18</f>
        <v>46.73</v>
      </c>
      <c r="G18" s="36">
        <v>6.55</v>
      </c>
      <c r="H18" s="36">
        <v>40.18</v>
      </c>
    </row>
    <row r="19" spans="1:17" x14ac:dyDescent="0.2">
      <c r="A19" s="16" t="s">
        <v>199</v>
      </c>
      <c r="B19" s="36">
        <v>5.0199999999999996</v>
      </c>
      <c r="C19" s="36">
        <v>5.89</v>
      </c>
      <c r="D19" s="36"/>
      <c r="E19" s="36">
        <v>18.059999999999999</v>
      </c>
      <c r="F19" s="36"/>
      <c r="G19" s="36">
        <v>8.1</v>
      </c>
      <c r="H19" s="36">
        <v>10.42</v>
      </c>
      <c r="L19" s="16" t="s">
        <v>199</v>
      </c>
      <c r="M19" s="36">
        <v>5.0199999999999996</v>
      </c>
      <c r="N19" s="36">
        <v>5.89</v>
      </c>
      <c r="O19" s="36">
        <v>18.059999999999999</v>
      </c>
      <c r="P19" s="36">
        <v>8.1</v>
      </c>
      <c r="Q19" s="36">
        <v>10.42</v>
      </c>
    </row>
    <row r="20" spans="1:17" x14ac:dyDescent="0.2">
      <c r="A20" s="16" t="s">
        <v>200</v>
      </c>
      <c r="B20" s="36"/>
      <c r="C20" s="36"/>
      <c r="D20" s="36"/>
      <c r="E20" s="36"/>
      <c r="F20" s="36"/>
      <c r="G20" s="36"/>
      <c r="H20" s="36"/>
      <c r="L20" s="16" t="s">
        <v>200</v>
      </c>
      <c r="M20" s="36"/>
      <c r="N20" s="36"/>
      <c r="O20" s="36"/>
      <c r="P20" s="36"/>
      <c r="Q20" s="36"/>
    </row>
    <row r="21" spans="1:17" x14ac:dyDescent="0.2">
      <c r="A21" s="16"/>
      <c r="B21" s="36"/>
      <c r="C21" s="36"/>
      <c r="D21" s="36"/>
      <c r="E21" s="36"/>
      <c r="F21" s="36"/>
      <c r="G21" s="36"/>
      <c r="H21" s="36"/>
      <c r="L21" s="16"/>
      <c r="M21" s="36"/>
      <c r="N21" s="36"/>
      <c r="O21" s="36"/>
      <c r="P21" s="36"/>
      <c r="Q21" s="36"/>
    </row>
    <row r="22" spans="1:17" x14ac:dyDescent="0.2">
      <c r="A22" s="16"/>
      <c r="B22" s="36"/>
      <c r="C22" s="36"/>
      <c r="D22" s="36"/>
      <c r="E22" s="36"/>
      <c r="F22" s="36"/>
      <c r="G22" s="36"/>
      <c r="H22" s="36"/>
      <c r="L22" s="16"/>
      <c r="M22" s="36"/>
      <c r="N22" s="36"/>
      <c r="O22" s="36"/>
      <c r="P22" s="36"/>
      <c r="Q22" s="36"/>
    </row>
    <row r="23" spans="1:17" x14ac:dyDescent="0.2">
      <c r="A23" s="16"/>
      <c r="B23" s="36"/>
      <c r="C23" s="36"/>
      <c r="D23" s="36"/>
      <c r="E23" s="36"/>
      <c r="F23" s="36"/>
      <c r="G23" s="36"/>
      <c r="H23" s="36"/>
      <c r="L23" s="16"/>
      <c r="M23" s="36"/>
      <c r="N23" s="36"/>
      <c r="O23" s="36"/>
      <c r="P23" s="36"/>
      <c r="Q23" s="36"/>
    </row>
    <row r="24" spans="1:17" x14ac:dyDescent="0.2">
      <c r="A24" s="16"/>
      <c r="B24" s="36"/>
      <c r="C24" s="36"/>
      <c r="D24" s="36"/>
      <c r="E24" s="36"/>
      <c r="F24" s="36"/>
      <c r="G24" s="36"/>
      <c r="H24" s="36"/>
      <c r="L24" s="16"/>
      <c r="M24" s="36"/>
      <c r="N24" s="36"/>
      <c r="O24" s="36"/>
      <c r="P24" s="36"/>
      <c r="Q24" s="36"/>
    </row>
    <row r="25" spans="1:17" x14ac:dyDescent="0.2">
      <c r="A25" s="16"/>
      <c r="B25" s="36"/>
      <c r="C25" s="36"/>
      <c r="D25" s="36"/>
      <c r="E25" s="36"/>
      <c r="F25" s="36"/>
      <c r="G25" s="36"/>
      <c r="H25" s="36"/>
      <c r="L25" s="16"/>
      <c r="M25" s="36"/>
      <c r="N25" s="36"/>
      <c r="O25" s="36"/>
      <c r="P25" s="36"/>
      <c r="Q25" s="36"/>
    </row>
    <row r="26" spans="1:17" x14ac:dyDescent="0.2">
      <c r="A26" s="16"/>
      <c r="B26" s="36"/>
      <c r="C26" s="36"/>
      <c r="D26" s="36"/>
      <c r="E26" s="36"/>
      <c r="F26" s="36"/>
      <c r="G26" s="36"/>
      <c r="H26" s="36"/>
      <c r="L26" s="16"/>
      <c r="M26" s="36"/>
      <c r="N26" s="36"/>
      <c r="O26" s="36"/>
      <c r="P26" s="36"/>
      <c r="Q26" s="36"/>
    </row>
    <row r="27" spans="1:17" x14ac:dyDescent="0.2">
      <c r="A27" s="16"/>
      <c r="B27" s="36"/>
      <c r="C27" s="36"/>
      <c r="D27" s="36"/>
      <c r="E27" s="36"/>
      <c r="F27" s="36"/>
      <c r="G27" s="36"/>
      <c r="H27" s="36"/>
      <c r="L27" s="16"/>
      <c r="M27" s="36"/>
      <c r="N27" s="36"/>
      <c r="O27" s="36"/>
      <c r="P27" s="36"/>
      <c r="Q27" s="36"/>
    </row>
    <row r="28" spans="1:17" x14ac:dyDescent="0.2">
      <c r="A28" s="16"/>
      <c r="B28" s="36"/>
      <c r="C28" s="36"/>
      <c r="D28" s="36"/>
      <c r="E28" s="36"/>
      <c r="F28" s="36"/>
      <c r="G28" s="36"/>
      <c r="H28" s="36"/>
      <c r="L28" s="16"/>
      <c r="M28" s="36"/>
      <c r="N28" s="36"/>
      <c r="O28" s="36"/>
      <c r="P28" s="36"/>
      <c r="Q28" s="36"/>
    </row>
    <row r="29" spans="1:17" x14ac:dyDescent="0.2">
      <c r="A29" s="16"/>
      <c r="B29" s="36"/>
      <c r="C29" s="36"/>
      <c r="D29" s="36"/>
      <c r="E29" s="36"/>
      <c r="F29" s="36"/>
      <c r="G29" s="36"/>
      <c r="H29" s="36"/>
      <c r="L29" s="16"/>
      <c r="M29" s="36"/>
      <c r="N29" s="36"/>
      <c r="O29" s="36"/>
      <c r="P29" s="36"/>
      <c r="Q29" s="36"/>
    </row>
    <row r="30" spans="1:17" x14ac:dyDescent="0.2">
      <c r="A30" s="16"/>
      <c r="B30" s="36"/>
      <c r="C30" s="36"/>
      <c r="D30" s="36"/>
      <c r="E30" s="36"/>
      <c r="F30" s="36"/>
      <c r="G30" s="36"/>
      <c r="H30" s="36"/>
      <c r="L30" s="16"/>
      <c r="M30" s="36"/>
      <c r="N30" s="36"/>
      <c r="O30" s="36"/>
      <c r="P30" s="36"/>
      <c r="Q30" s="36"/>
    </row>
    <row r="31" spans="1:17" x14ac:dyDescent="0.2">
      <c r="A31" s="16"/>
      <c r="B31" s="36"/>
      <c r="C31" s="36"/>
      <c r="D31" s="36"/>
      <c r="E31" s="36"/>
      <c r="F31" s="36"/>
      <c r="G31" s="36"/>
      <c r="H31" s="36"/>
      <c r="L31" s="16"/>
      <c r="M31" s="36"/>
      <c r="N31" s="36"/>
      <c r="O31" s="36"/>
      <c r="P31" s="36"/>
      <c r="Q31" s="36"/>
    </row>
    <row r="32" spans="1:17" x14ac:dyDescent="0.2">
      <c r="A32" s="16" t="s">
        <v>576</v>
      </c>
      <c r="B32" s="36"/>
      <c r="C32" s="36"/>
      <c r="D32" s="36"/>
      <c r="E32" s="36"/>
      <c r="F32" s="36"/>
      <c r="G32" s="36"/>
      <c r="H32" s="36"/>
      <c r="L32" s="16" t="s">
        <v>576</v>
      </c>
      <c r="M32" s="36"/>
      <c r="N32" s="36"/>
      <c r="O32" s="36"/>
      <c r="P32" s="36"/>
      <c r="Q32" s="36"/>
    </row>
    <row r="33" spans="1:17" x14ac:dyDescent="0.2">
      <c r="A33" s="16" t="s">
        <v>198</v>
      </c>
      <c r="B33" s="36">
        <v>10.33</v>
      </c>
      <c r="C33" s="36">
        <v>16.75</v>
      </c>
      <c r="D33" s="36">
        <f>B33+C33</f>
        <v>27.08</v>
      </c>
      <c r="E33" s="38">
        <v>215.3</v>
      </c>
      <c r="F33" s="38">
        <f>G33+H33</f>
        <v>52.09</v>
      </c>
      <c r="G33" s="36">
        <v>8.42</v>
      </c>
      <c r="H33" s="36">
        <v>43.67</v>
      </c>
    </row>
    <row r="34" spans="1:17" x14ac:dyDescent="0.2">
      <c r="A34" s="16" t="s">
        <v>199</v>
      </c>
      <c r="B34" s="36">
        <v>3.03</v>
      </c>
      <c r="C34" s="36">
        <v>11.8</v>
      </c>
      <c r="D34" s="36"/>
      <c r="E34" s="36">
        <v>19.64</v>
      </c>
      <c r="F34" s="36"/>
      <c r="G34" s="36">
        <v>6.47</v>
      </c>
      <c r="H34" s="36">
        <v>4.08</v>
      </c>
      <c r="L34" s="16" t="s">
        <v>199</v>
      </c>
      <c r="M34" s="36">
        <v>3.03</v>
      </c>
      <c r="N34" s="36">
        <v>11.8</v>
      </c>
      <c r="O34" s="36">
        <v>19.64</v>
      </c>
      <c r="P34" s="36">
        <v>6.47</v>
      </c>
      <c r="Q34" s="36">
        <v>4.08</v>
      </c>
    </row>
    <row r="35" spans="1:17" x14ac:dyDescent="0.2">
      <c r="A35" s="16" t="s">
        <v>200</v>
      </c>
      <c r="B35" s="36"/>
      <c r="C35" s="36"/>
      <c r="D35" s="36"/>
      <c r="E35" s="36"/>
      <c r="F35" s="36"/>
      <c r="G35" s="36"/>
      <c r="H35" s="36"/>
      <c r="L35" s="16" t="s">
        <v>200</v>
      </c>
      <c r="M35" s="36"/>
      <c r="N35" s="36"/>
      <c r="O35" s="36"/>
      <c r="P35" s="36"/>
      <c r="Q35" s="36"/>
    </row>
    <row r="36" spans="1:17" x14ac:dyDescent="0.2">
      <c r="A36" s="16"/>
      <c r="B36" s="36"/>
      <c r="C36" s="36"/>
      <c r="D36" s="36"/>
      <c r="E36" s="36"/>
      <c r="F36" s="36"/>
      <c r="G36" s="36"/>
      <c r="H36" s="36"/>
      <c r="L36" s="16"/>
      <c r="M36" s="36"/>
      <c r="N36" s="36"/>
      <c r="O36" s="36"/>
      <c r="P36" s="36"/>
      <c r="Q36" s="36"/>
    </row>
    <row r="37" spans="1:17" x14ac:dyDescent="0.2">
      <c r="A37" s="16"/>
      <c r="B37" s="36"/>
      <c r="C37" s="36"/>
      <c r="D37" s="36"/>
      <c r="E37" s="36"/>
      <c r="F37" s="36"/>
      <c r="G37" s="36"/>
      <c r="H37" s="36"/>
      <c r="L37" s="16"/>
      <c r="M37" s="36"/>
      <c r="N37" s="36"/>
      <c r="O37" s="36"/>
      <c r="P37" s="36"/>
      <c r="Q37" s="36"/>
    </row>
    <row r="38" spans="1:17" x14ac:dyDescent="0.2">
      <c r="A38" s="16"/>
      <c r="B38" s="36"/>
      <c r="C38" s="36"/>
      <c r="D38" s="36"/>
      <c r="E38" s="36"/>
      <c r="F38" s="36"/>
      <c r="G38" s="36"/>
      <c r="H38" s="36"/>
      <c r="L38" s="16"/>
      <c r="M38" s="36"/>
      <c r="N38" s="36"/>
      <c r="O38" s="36"/>
      <c r="P38" s="36"/>
      <c r="Q38" s="36"/>
    </row>
    <row r="39" spans="1:17" x14ac:dyDescent="0.2">
      <c r="A39" s="16"/>
      <c r="B39" s="36"/>
      <c r="C39" s="36"/>
      <c r="D39" s="36"/>
      <c r="E39" s="36"/>
      <c r="F39" s="36"/>
      <c r="G39" s="36"/>
      <c r="H39" s="36"/>
      <c r="L39" s="16"/>
      <c r="M39" s="36"/>
      <c r="N39" s="36"/>
      <c r="O39" s="36"/>
      <c r="P39" s="36"/>
      <c r="Q39" s="36"/>
    </row>
    <row r="40" spans="1:17" x14ac:dyDescent="0.2">
      <c r="A40" s="16"/>
      <c r="B40" s="36"/>
      <c r="C40" s="36"/>
      <c r="D40" s="36"/>
      <c r="E40" s="36"/>
      <c r="F40" s="36"/>
      <c r="G40" s="36"/>
      <c r="H40" s="36"/>
      <c r="L40" s="16"/>
      <c r="M40" s="36"/>
      <c r="N40" s="36"/>
      <c r="O40" s="36"/>
      <c r="P40" s="36"/>
      <c r="Q40" s="36"/>
    </row>
    <row r="41" spans="1:17" x14ac:dyDescent="0.2">
      <c r="A41" s="16"/>
      <c r="B41" s="36"/>
      <c r="C41" s="36"/>
      <c r="D41" s="36"/>
      <c r="E41" s="36"/>
      <c r="F41" s="36"/>
      <c r="G41" s="36"/>
      <c r="H41" s="36"/>
      <c r="L41" s="16"/>
      <c r="M41" s="36"/>
      <c r="N41" s="36"/>
      <c r="O41" s="36"/>
      <c r="P41" s="36"/>
      <c r="Q41" s="36"/>
    </row>
    <row r="42" spans="1:17" x14ac:dyDescent="0.2">
      <c r="A42" s="16"/>
      <c r="B42" s="36"/>
      <c r="C42" s="36"/>
      <c r="D42" s="36"/>
      <c r="E42" s="36"/>
      <c r="F42" s="36"/>
      <c r="G42" s="36"/>
      <c r="H42" s="36"/>
      <c r="L42" s="16"/>
      <c r="M42" s="36"/>
      <c r="N42" s="36"/>
      <c r="O42" s="36"/>
      <c r="P42" s="36"/>
      <c r="Q42" s="36"/>
    </row>
    <row r="43" spans="1:17" x14ac:dyDescent="0.2">
      <c r="A43" s="16"/>
      <c r="B43" s="36"/>
      <c r="C43" s="36"/>
      <c r="D43" s="36"/>
      <c r="E43" s="36"/>
      <c r="F43" s="36"/>
      <c r="G43" s="36"/>
      <c r="H43" s="36"/>
      <c r="L43" s="16"/>
      <c r="M43" s="36"/>
      <c r="N43" s="36"/>
      <c r="O43" s="36"/>
      <c r="P43" s="36"/>
      <c r="Q43" s="36"/>
    </row>
    <row r="44" spans="1:17" x14ac:dyDescent="0.2">
      <c r="A44" s="16"/>
      <c r="B44" s="36"/>
      <c r="C44" s="36"/>
      <c r="D44" s="36"/>
      <c r="E44" s="36"/>
      <c r="F44" s="36"/>
      <c r="G44" s="36"/>
      <c r="H44" s="36"/>
      <c r="L44" s="16"/>
      <c r="M44" s="36"/>
      <c r="N44" s="36"/>
      <c r="O44" s="36"/>
      <c r="P44" s="36"/>
      <c r="Q44" s="36"/>
    </row>
    <row r="45" spans="1:17" x14ac:dyDescent="0.2">
      <c r="A45" s="16"/>
      <c r="B45" s="36"/>
      <c r="C45" s="36"/>
      <c r="D45" s="36"/>
      <c r="E45" s="36"/>
      <c r="F45" s="36"/>
      <c r="G45" s="36"/>
      <c r="H45" s="36"/>
      <c r="L45" s="16"/>
      <c r="M45" s="36"/>
      <c r="N45" s="36"/>
      <c r="O45" s="36"/>
      <c r="P45" s="36"/>
      <c r="Q45" s="36"/>
    </row>
    <row r="46" spans="1:17" x14ac:dyDescent="0.2">
      <c r="A46" s="16"/>
      <c r="B46" s="36"/>
      <c r="C46" s="36"/>
      <c r="D46" s="36"/>
      <c r="E46" s="36"/>
      <c r="F46" s="36"/>
      <c r="G46" s="36"/>
      <c r="H46" s="36"/>
      <c r="L46" s="16"/>
      <c r="M46" s="36"/>
      <c r="N46" s="36"/>
      <c r="O46" s="36"/>
      <c r="P46" s="36"/>
      <c r="Q46" s="36"/>
    </row>
    <row r="47" spans="1:17" x14ac:dyDescent="0.2">
      <c r="A47" s="16" t="s">
        <v>577</v>
      </c>
      <c r="B47" s="36"/>
      <c r="C47" s="36"/>
      <c r="D47" s="36"/>
      <c r="E47" s="36"/>
      <c r="F47" s="36"/>
      <c r="G47" s="36"/>
      <c r="H47" s="36"/>
    </row>
    <row r="48" spans="1:17" x14ac:dyDescent="0.2">
      <c r="A48" s="16" t="s">
        <v>198</v>
      </c>
      <c r="B48" s="36">
        <v>11.2</v>
      </c>
      <c r="C48" s="36">
        <v>8.3000000000000007</v>
      </c>
      <c r="D48" s="36">
        <f>B48+C48</f>
        <v>19.5</v>
      </c>
      <c r="E48" s="36">
        <v>224.4</v>
      </c>
      <c r="F48" s="36">
        <f>G48+H48</f>
        <v>50.8</v>
      </c>
      <c r="G48" s="36">
        <v>11.8</v>
      </c>
      <c r="H48" s="36">
        <v>39</v>
      </c>
    </row>
    <row r="49" spans="1:17" x14ac:dyDescent="0.2">
      <c r="A49" s="16" t="s">
        <v>199</v>
      </c>
      <c r="B49" s="36">
        <v>10.35</v>
      </c>
      <c r="C49" s="36">
        <v>8.99</v>
      </c>
      <c r="D49" s="36"/>
      <c r="E49" s="36">
        <v>16.02</v>
      </c>
      <c r="F49" s="36"/>
      <c r="G49" s="36">
        <v>8.82</v>
      </c>
      <c r="H49" s="36">
        <v>3.77</v>
      </c>
      <c r="L49" s="16" t="s">
        <v>199</v>
      </c>
      <c r="M49" s="36">
        <v>10.35</v>
      </c>
      <c r="N49" s="36">
        <v>8.99</v>
      </c>
      <c r="O49" s="36">
        <v>16.02</v>
      </c>
      <c r="P49" s="36">
        <v>8.82</v>
      </c>
      <c r="Q49" s="36">
        <v>3.77</v>
      </c>
    </row>
    <row r="50" spans="1:17" x14ac:dyDescent="0.2">
      <c r="A50" s="16" t="s">
        <v>201</v>
      </c>
      <c r="B50" s="36"/>
      <c r="C50" s="36"/>
      <c r="D50" s="36"/>
      <c r="E50" s="36"/>
      <c r="F50" s="36"/>
      <c r="G50" s="36"/>
      <c r="H50" s="36"/>
      <c r="L50" s="16" t="s">
        <v>201</v>
      </c>
      <c r="M50" s="36"/>
      <c r="N50" s="36"/>
      <c r="O50" s="36"/>
      <c r="P50" s="36"/>
      <c r="Q50" s="36"/>
    </row>
    <row r="51" spans="1:17" x14ac:dyDescent="0.2">
      <c r="A51" s="16"/>
      <c r="B51" s="36"/>
      <c r="C51" s="36"/>
      <c r="D51" s="36"/>
      <c r="E51" s="36"/>
      <c r="F51" s="36"/>
      <c r="G51" s="36"/>
      <c r="H51" s="36"/>
      <c r="L51" s="16"/>
      <c r="M51" s="36"/>
      <c r="N51" s="36"/>
      <c r="O51" s="36"/>
      <c r="P51" s="36"/>
      <c r="Q51" s="36"/>
    </row>
    <row r="52" spans="1:17" x14ac:dyDescent="0.2">
      <c r="A52" s="16"/>
      <c r="B52" s="36"/>
      <c r="C52" s="36"/>
      <c r="D52" s="36"/>
      <c r="E52" s="36"/>
      <c r="F52" s="36"/>
      <c r="G52" s="36"/>
      <c r="H52" s="36"/>
      <c r="L52" s="16"/>
      <c r="M52" s="36"/>
      <c r="N52" s="36"/>
      <c r="O52" s="36"/>
      <c r="P52" s="36"/>
      <c r="Q52" s="36"/>
    </row>
    <row r="53" spans="1:17" x14ac:dyDescent="0.2">
      <c r="A53" s="16"/>
      <c r="B53" s="36"/>
      <c r="C53" s="36"/>
      <c r="D53" s="36"/>
      <c r="E53" s="36"/>
      <c r="F53" s="36"/>
      <c r="G53" s="36"/>
      <c r="H53" s="36"/>
      <c r="L53" s="16"/>
      <c r="M53" s="36"/>
      <c r="N53" s="36"/>
      <c r="O53" s="36"/>
      <c r="P53" s="36"/>
      <c r="Q53" s="36"/>
    </row>
    <row r="54" spans="1:17" x14ac:dyDescent="0.2">
      <c r="A54" s="16"/>
      <c r="B54" s="36"/>
      <c r="C54" s="36"/>
      <c r="D54" s="36"/>
      <c r="E54" s="36"/>
      <c r="F54" s="36"/>
      <c r="G54" s="36"/>
      <c r="H54" s="36"/>
      <c r="L54" s="16"/>
      <c r="M54" s="36"/>
      <c r="N54" s="36"/>
      <c r="O54" s="36"/>
      <c r="P54" s="36"/>
      <c r="Q54" s="36"/>
    </row>
    <row r="55" spans="1:17" x14ac:dyDescent="0.2">
      <c r="A55" s="16"/>
      <c r="B55" s="36"/>
      <c r="C55" s="36"/>
      <c r="D55" s="36"/>
      <c r="E55" s="36"/>
      <c r="F55" s="36"/>
      <c r="G55" s="36"/>
      <c r="H55" s="36"/>
      <c r="L55" s="16"/>
      <c r="M55" s="36"/>
      <c r="N55" s="36"/>
      <c r="O55" s="36"/>
      <c r="P55" s="36"/>
      <c r="Q55" s="36"/>
    </row>
    <row r="56" spans="1:17" x14ac:dyDescent="0.2">
      <c r="A56" s="16"/>
      <c r="B56" s="36"/>
      <c r="C56" s="36"/>
      <c r="D56" s="36"/>
      <c r="E56" s="36"/>
      <c r="F56" s="36"/>
      <c r="G56" s="36"/>
      <c r="H56" s="36"/>
      <c r="L56" s="16"/>
      <c r="M56" s="36"/>
      <c r="N56" s="36"/>
      <c r="O56" s="36"/>
      <c r="P56" s="36"/>
      <c r="Q56" s="36"/>
    </row>
    <row r="57" spans="1:17" x14ac:dyDescent="0.2">
      <c r="A57" s="16"/>
      <c r="B57" s="36"/>
      <c r="C57" s="36"/>
      <c r="D57" s="36"/>
      <c r="E57" s="36"/>
      <c r="F57" s="36"/>
      <c r="G57" s="36"/>
      <c r="H57" s="36"/>
      <c r="L57" s="16"/>
      <c r="M57" s="36"/>
      <c r="N57" s="36"/>
      <c r="O57" s="36"/>
      <c r="P57" s="36"/>
      <c r="Q57" s="36"/>
    </row>
    <row r="58" spans="1:17" x14ac:dyDescent="0.2">
      <c r="A58" s="16"/>
      <c r="B58" s="36"/>
      <c r="C58" s="36"/>
      <c r="D58" s="36"/>
      <c r="E58" s="36"/>
      <c r="F58" s="36"/>
      <c r="G58" s="36"/>
      <c r="H58" s="36"/>
      <c r="L58" s="16"/>
      <c r="M58" s="36"/>
      <c r="N58" s="36"/>
      <c r="O58" s="36"/>
      <c r="P58" s="36"/>
      <c r="Q58" s="36"/>
    </row>
    <row r="59" spans="1:17" x14ac:dyDescent="0.2">
      <c r="A59" s="16"/>
      <c r="B59" s="36"/>
      <c r="C59" s="36"/>
      <c r="D59" s="36"/>
      <c r="E59" s="36"/>
      <c r="F59" s="36"/>
      <c r="G59" s="36"/>
      <c r="H59" s="36"/>
      <c r="L59" s="16"/>
      <c r="M59" s="36"/>
      <c r="N59" s="36"/>
      <c r="O59" s="36"/>
      <c r="P59" s="36"/>
      <c r="Q59" s="36"/>
    </row>
    <row r="60" spans="1:17" x14ac:dyDescent="0.2">
      <c r="A60" s="16" t="s">
        <v>578</v>
      </c>
      <c r="B60" s="16"/>
      <c r="C60" s="36"/>
      <c r="D60" s="36"/>
      <c r="E60" s="36"/>
      <c r="F60" s="36"/>
      <c r="G60" s="36"/>
      <c r="H60" s="36"/>
      <c r="M60" s="16"/>
      <c r="N60" s="36"/>
      <c r="O60" s="36"/>
      <c r="P60" s="36"/>
      <c r="Q60" s="36"/>
    </row>
    <row r="61" spans="1:17" x14ac:dyDescent="0.2">
      <c r="A61" s="16" t="s">
        <v>198</v>
      </c>
      <c r="B61" s="36">
        <v>12.92</v>
      </c>
      <c r="C61" s="36">
        <v>9.92</v>
      </c>
      <c r="D61" s="36">
        <f>B61+C61</f>
        <v>22.84</v>
      </c>
      <c r="E61" s="36">
        <v>234.42</v>
      </c>
      <c r="F61" s="36">
        <f>G61+H61</f>
        <v>37.75</v>
      </c>
      <c r="G61" s="36">
        <v>4.75</v>
      </c>
      <c r="H61" s="36">
        <v>33</v>
      </c>
    </row>
    <row r="62" spans="1:17" x14ac:dyDescent="0.2">
      <c r="A62" s="16" t="s">
        <v>199</v>
      </c>
      <c r="B62" s="36">
        <v>4.7</v>
      </c>
      <c r="C62" s="36">
        <v>8.66</v>
      </c>
      <c r="D62" s="36"/>
      <c r="E62" s="36">
        <v>14.24</v>
      </c>
      <c r="F62" s="36"/>
      <c r="G62" s="36">
        <v>4.63</v>
      </c>
      <c r="H62" s="36">
        <v>7.02</v>
      </c>
      <c r="L62" s="16" t="s">
        <v>199</v>
      </c>
      <c r="M62" s="36">
        <v>4.7</v>
      </c>
      <c r="N62" s="36">
        <v>8.66</v>
      </c>
      <c r="O62" s="36">
        <v>14.24</v>
      </c>
      <c r="P62" s="36">
        <v>4.63</v>
      </c>
      <c r="Q62" s="36">
        <v>7.02</v>
      </c>
    </row>
    <row r="63" spans="1:17" x14ac:dyDescent="0.2">
      <c r="A63" s="16" t="s">
        <v>200</v>
      </c>
      <c r="B63" s="36"/>
      <c r="C63" s="36"/>
      <c r="D63" s="36"/>
      <c r="E63" s="36"/>
      <c r="F63" s="36"/>
      <c r="G63" s="36"/>
      <c r="H63" s="36"/>
      <c r="L63" s="16" t="s">
        <v>200</v>
      </c>
      <c r="M63" s="36"/>
      <c r="N63" s="36"/>
      <c r="O63" s="36"/>
      <c r="P63" s="36"/>
      <c r="Q63" s="36"/>
    </row>
    <row r="64" spans="1:17" x14ac:dyDescent="0.2">
      <c r="A64" s="16"/>
      <c r="B64" s="36"/>
      <c r="C64" s="36"/>
      <c r="D64" s="36"/>
      <c r="E64" s="36"/>
      <c r="F64" s="36"/>
      <c r="G64" s="36"/>
      <c r="H64" s="36"/>
      <c r="L64" s="16"/>
      <c r="M64" s="36"/>
      <c r="N64" s="36"/>
      <c r="O64" s="36"/>
      <c r="P64" s="36"/>
      <c r="Q64" s="36"/>
    </row>
    <row r="65" spans="1:17" x14ac:dyDescent="0.2">
      <c r="A65" s="16"/>
      <c r="B65" s="36"/>
      <c r="C65" s="36"/>
      <c r="D65" s="36"/>
      <c r="E65" s="36"/>
      <c r="F65" s="36"/>
      <c r="G65" s="36"/>
      <c r="H65" s="36"/>
      <c r="L65" s="16"/>
      <c r="M65" s="36"/>
      <c r="N65" s="36"/>
      <c r="O65" s="36"/>
      <c r="P65" s="36"/>
      <c r="Q65" s="36"/>
    </row>
    <row r="66" spans="1:17" x14ac:dyDescent="0.2">
      <c r="A66" s="16"/>
      <c r="B66" s="36"/>
      <c r="C66" s="36"/>
      <c r="D66" s="36"/>
      <c r="E66" s="36"/>
      <c r="F66" s="36"/>
      <c r="G66" s="36"/>
      <c r="H66" s="36"/>
      <c r="L66" s="16"/>
      <c r="M66" s="36"/>
      <c r="N66" s="36"/>
      <c r="O66" s="36"/>
      <c r="P66" s="36"/>
      <c r="Q66" s="36"/>
    </row>
    <row r="67" spans="1:17" x14ac:dyDescent="0.2">
      <c r="A67" s="16"/>
      <c r="B67" s="36"/>
      <c r="C67" s="36"/>
      <c r="D67" s="36"/>
      <c r="E67" s="36"/>
      <c r="F67" s="36"/>
      <c r="G67" s="36"/>
      <c r="H67" s="36"/>
      <c r="L67" s="16"/>
      <c r="M67" s="36"/>
      <c r="N67" s="36"/>
      <c r="O67" s="36"/>
      <c r="P67" s="36"/>
      <c r="Q67" s="36"/>
    </row>
    <row r="68" spans="1:17" x14ac:dyDescent="0.2">
      <c r="A68" s="16"/>
      <c r="B68" s="36"/>
      <c r="C68" s="36"/>
      <c r="D68" s="36"/>
      <c r="E68" s="36"/>
      <c r="F68" s="36"/>
      <c r="G68" s="36"/>
      <c r="H68" s="36"/>
      <c r="L68" s="16"/>
      <c r="M68" s="36"/>
      <c r="N68" s="36"/>
      <c r="O68" s="36"/>
      <c r="P68" s="36"/>
      <c r="Q68" s="36"/>
    </row>
    <row r="69" spans="1:17" x14ac:dyDescent="0.2">
      <c r="A69" s="16"/>
      <c r="B69" s="36"/>
      <c r="C69" s="36"/>
      <c r="D69" s="36"/>
      <c r="E69" s="36"/>
      <c r="F69" s="36"/>
      <c r="G69" s="36"/>
      <c r="H69" s="36"/>
      <c r="L69" s="16"/>
      <c r="M69" s="36"/>
      <c r="N69" s="36"/>
      <c r="O69" s="36"/>
      <c r="P69" s="36"/>
      <c r="Q69" s="36"/>
    </row>
    <row r="70" spans="1:17" x14ac:dyDescent="0.2">
      <c r="A70" s="16"/>
      <c r="B70" s="36"/>
      <c r="C70" s="36"/>
      <c r="D70" s="36"/>
      <c r="E70" s="36"/>
      <c r="F70" s="36"/>
      <c r="G70" s="36"/>
      <c r="H70" s="36"/>
      <c r="L70" s="16"/>
      <c r="M70" s="36"/>
      <c r="N70" s="36"/>
      <c r="O70" s="36"/>
      <c r="P70" s="36"/>
      <c r="Q70" s="36"/>
    </row>
    <row r="71" spans="1:17" x14ac:dyDescent="0.2">
      <c r="A71" s="16"/>
      <c r="B71" s="36"/>
      <c r="C71" s="36"/>
      <c r="D71" s="36"/>
      <c r="E71" s="36"/>
      <c r="F71" s="36"/>
      <c r="G71" s="36"/>
      <c r="H71" s="36"/>
      <c r="L71" s="16"/>
      <c r="M71" s="36"/>
      <c r="N71" s="36"/>
      <c r="O71" s="36"/>
      <c r="P71" s="36"/>
      <c r="Q71" s="36"/>
    </row>
    <row r="72" spans="1:17" x14ac:dyDescent="0.2">
      <c r="A72" s="16"/>
      <c r="B72" s="36"/>
      <c r="C72" s="36"/>
      <c r="D72" s="36"/>
      <c r="E72" s="36"/>
      <c r="F72" s="36"/>
      <c r="G72" s="36"/>
      <c r="H72" s="36"/>
      <c r="L72" s="16"/>
      <c r="M72" s="36"/>
      <c r="N72" s="36"/>
      <c r="O72" s="36"/>
      <c r="P72" s="36"/>
      <c r="Q72" s="36"/>
    </row>
    <row r="73" spans="1:17" x14ac:dyDescent="0.2">
      <c r="A73" s="16"/>
      <c r="B73" s="36"/>
      <c r="C73" s="36"/>
      <c r="D73" s="36"/>
      <c r="E73" s="36"/>
      <c r="F73" s="36"/>
      <c r="G73" s="36"/>
      <c r="H73" s="36"/>
      <c r="L73" s="16"/>
      <c r="M73" s="36"/>
      <c r="N73" s="36"/>
      <c r="O73" s="36"/>
      <c r="P73" s="36"/>
      <c r="Q73" s="36"/>
    </row>
    <row r="74" spans="1:17" x14ac:dyDescent="0.2">
      <c r="A74" s="16"/>
      <c r="B74" s="36"/>
      <c r="C74" s="36"/>
      <c r="D74" s="36"/>
      <c r="E74" s="36"/>
      <c r="F74" s="36"/>
      <c r="G74" s="36"/>
      <c r="H74" s="36"/>
      <c r="L74" s="16"/>
      <c r="M74" s="36"/>
      <c r="N74" s="36"/>
      <c r="O74" s="36"/>
      <c r="P74" s="36"/>
      <c r="Q74" s="36"/>
    </row>
    <row r="75" spans="1:17" x14ac:dyDescent="0.2">
      <c r="A75" s="16" t="s">
        <v>579</v>
      </c>
      <c r="B75" s="16"/>
      <c r="C75" s="36"/>
      <c r="D75" s="36"/>
      <c r="E75" s="36"/>
      <c r="F75" s="36"/>
      <c r="G75" s="36"/>
      <c r="H75" s="36"/>
      <c r="M75" s="16"/>
      <c r="N75" s="36"/>
      <c r="O75" s="36"/>
      <c r="P75" s="36"/>
      <c r="Q75" s="36"/>
    </row>
    <row r="76" spans="1:17" x14ac:dyDescent="0.2">
      <c r="A76" s="16" t="s">
        <v>198</v>
      </c>
      <c r="B76" s="36">
        <v>10.73</v>
      </c>
      <c r="C76" s="36">
        <v>4.3600000000000003</v>
      </c>
      <c r="D76" s="36">
        <f>B76+C76</f>
        <v>15.09</v>
      </c>
      <c r="E76" s="36">
        <v>243.18</v>
      </c>
      <c r="F76" s="36">
        <f>G76+H76</f>
        <v>37.36</v>
      </c>
      <c r="G76" s="36">
        <v>2.1800000000000002</v>
      </c>
      <c r="H76" s="36">
        <v>35.18</v>
      </c>
    </row>
    <row r="77" spans="1:17" x14ac:dyDescent="0.2">
      <c r="A77" s="16" t="s">
        <v>199</v>
      </c>
      <c r="B77" s="36">
        <v>3.52</v>
      </c>
      <c r="C77" s="36">
        <v>2.06</v>
      </c>
      <c r="D77" s="36"/>
      <c r="E77" s="36">
        <v>6.55</v>
      </c>
      <c r="F77" s="36"/>
      <c r="G77" s="36">
        <v>0.98</v>
      </c>
      <c r="H77" s="36">
        <v>4.51</v>
      </c>
      <c r="L77" s="16" t="s">
        <v>199</v>
      </c>
      <c r="M77" s="36">
        <v>3.52</v>
      </c>
      <c r="N77" s="36">
        <v>2.06</v>
      </c>
      <c r="O77" s="36">
        <v>6.55</v>
      </c>
      <c r="P77" s="36">
        <v>0.98</v>
      </c>
      <c r="Q77" s="36">
        <v>4.51</v>
      </c>
    </row>
    <row r="78" spans="1:17" x14ac:dyDescent="0.2">
      <c r="A78" s="16" t="s">
        <v>203</v>
      </c>
      <c r="B78" s="36"/>
      <c r="C78" s="36"/>
      <c r="D78" s="36"/>
      <c r="E78" s="36"/>
      <c r="F78" s="36"/>
      <c r="G78" s="36"/>
      <c r="H78" s="36"/>
      <c r="L78" s="16" t="s">
        <v>203</v>
      </c>
      <c r="M78" s="36"/>
      <c r="N78" s="36"/>
      <c r="O78" s="36"/>
      <c r="P78" s="36"/>
      <c r="Q78" s="36"/>
    </row>
    <row r="79" spans="1:17" x14ac:dyDescent="0.2">
      <c r="A79" s="16"/>
      <c r="B79" s="36"/>
      <c r="C79" s="36"/>
      <c r="D79" s="36"/>
      <c r="E79" s="36"/>
      <c r="F79" s="36"/>
      <c r="G79" s="36"/>
      <c r="H79" s="36"/>
      <c r="L79" s="16"/>
      <c r="M79" s="36"/>
      <c r="N79" s="36"/>
      <c r="O79" s="36"/>
      <c r="P79" s="36"/>
      <c r="Q79" s="36"/>
    </row>
    <row r="80" spans="1:17" x14ac:dyDescent="0.2">
      <c r="A80" s="16"/>
      <c r="B80" s="36"/>
      <c r="C80" s="36"/>
      <c r="D80" s="36"/>
      <c r="E80" s="36"/>
      <c r="F80" s="36"/>
      <c r="G80" s="36"/>
      <c r="H80" s="36"/>
      <c r="L80" s="16"/>
      <c r="M80" s="36"/>
      <c r="N80" s="36"/>
      <c r="O80" s="36"/>
      <c r="P80" s="36"/>
      <c r="Q80" s="36"/>
    </row>
    <row r="81" spans="1:17" x14ac:dyDescent="0.2">
      <c r="A81" s="16"/>
      <c r="B81" s="36"/>
      <c r="C81" s="36"/>
      <c r="D81" s="36"/>
      <c r="E81" s="36"/>
      <c r="F81" s="36"/>
      <c r="G81" s="36"/>
      <c r="H81" s="36"/>
      <c r="L81" s="16"/>
      <c r="M81" s="36"/>
      <c r="N81" s="36"/>
      <c r="O81" s="36"/>
      <c r="P81" s="36"/>
      <c r="Q81" s="36"/>
    </row>
    <row r="82" spans="1:17" x14ac:dyDescent="0.2">
      <c r="A82" s="16"/>
      <c r="B82" s="36"/>
      <c r="C82" s="36"/>
      <c r="D82" s="36"/>
      <c r="E82" s="36"/>
      <c r="F82" s="36"/>
      <c r="G82" s="36"/>
      <c r="H82" s="36"/>
      <c r="L82" s="16"/>
      <c r="M82" s="36"/>
      <c r="N82" s="36"/>
      <c r="O82" s="36"/>
      <c r="P82" s="36"/>
      <c r="Q82" s="36"/>
    </row>
    <row r="83" spans="1:17" x14ac:dyDescent="0.2">
      <c r="A83" s="16"/>
      <c r="B83" s="36"/>
      <c r="C83" s="36"/>
      <c r="D83" s="36"/>
      <c r="E83" s="36"/>
      <c r="F83" s="36"/>
      <c r="G83" s="36"/>
      <c r="H83" s="36"/>
      <c r="L83" s="16"/>
      <c r="M83" s="36"/>
      <c r="N83" s="36"/>
      <c r="O83" s="36"/>
      <c r="P83" s="36"/>
      <c r="Q83" s="36"/>
    </row>
    <row r="84" spans="1:17" x14ac:dyDescent="0.2">
      <c r="A84" s="16"/>
      <c r="B84" s="36"/>
      <c r="C84" s="36"/>
      <c r="D84" s="36"/>
      <c r="E84" s="36"/>
      <c r="F84" s="36"/>
      <c r="G84" s="36"/>
      <c r="H84" s="36"/>
      <c r="L84" s="16"/>
      <c r="M84" s="36"/>
      <c r="N84" s="36"/>
      <c r="O84" s="36"/>
      <c r="P84" s="36"/>
      <c r="Q84" s="36"/>
    </row>
    <row r="85" spans="1:17" x14ac:dyDescent="0.2">
      <c r="A85" s="16"/>
      <c r="B85" s="36"/>
      <c r="C85" s="36"/>
      <c r="D85" s="36"/>
      <c r="E85" s="36"/>
      <c r="F85" s="36"/>
      <c r="G85" s="36"/>
      <c r="H85" s="36"/>
      <c r="L85" s="16"/>
      <c r="M85" s="36"/>
      <c r="N85" s="36"/>
      <c r="O85" s="36"/>
      <c r="P85" s="36"/>
      <c r="Q85" s="36"/>
    </row>
    <row r="86" spans="1:17" x14ac:dyDescent="0.2">
      <c r="A86" s="16"/>
      <c r="B86" s="36"/>
      <c r="C86" s="36"/>
      <c r="D86" s="36"/>
      <c r="E86" s="36"/>
      <c r="F86" s="36"/>
      <c r="G86" s="36"/>
      <c r="H86" s="36"/>
      <c r="L86" s="16"/>
      <c r="M86" s="36"/>
      <c r="N86" s="36"/>
      <c r="O86" s="36"/>
      <c r="P86" s="36"/>
      <c r="Q86" s="36"/>
    </row>
    <row r="87" spans="1:17" x14ac:dyDescent="0.2">
      <c r="A87" s="16"/>
      <c r="B87" s="36"/>
      <c r="C87" s="36"/>
      <c r="D87" s="36"/>
      <c r="E87" s="36"/>
      <c r="F87" s="36"/>
      <c r="G87" s="36"/>
      <c r="H87" s="36"/>
      <c r="L87" s="16"/>
      <c r="M87" s="36"/>
      <c r="N87" s="36"/>
      <c r="O87" s="36"/>
      <c r="P87" s="36"/>
      <c r="Q87" s="36"/>
    </row>
    <row r="88" spans="1:17" x14ac:dyDescent="0.2">
      <c r="A88" s="16"/>
      <c r="B88" s="36"/>
      <c r="C88" s="36"/>
      <c r="D88" s="36"/>
      <c r="E88" s="36"/>
      <c r="F88" s="36"/>
      <c r="G88" s="36"/>
      <c r="H88" s="36"/>
      <c r="L88" s="16"/>
      <c r="M88" s="36"/>
      <c r="N88" s="36"/>
      <c r="O88" s="36"/>
      <c r="P88" s="36"/>
      <c r="Q88" s="36"/>
    </row>
    <row r="89" spans="1:17" x14ac:dyDescent="0.2">
      <c r="A89" s="16" t="s">
        <v>580</v>
      </c>
      <c r="B89" s="16"/>
      <c r="C89" s="36"/>
      <c r="D89" s="36"/>
      <c r="E89" s="36"/>
      <c r="F89" s="36"/>
      <c r="G89" s="36"/>
      <c r="H89" s="36"/>
      <c r="M89" s="16"/>
      <c r="N89" s="36"/>
      <c r="O89" s="36"/>
      <c r="P89" s="36"/>
      <c r="Q89" s="36"/>
    </row>
    <row r="90" spans="1:17" x14ac:dyDescent="0.2">
      <c r="A90" s="16" t="s">
        <v>198</v>
      </c>
      <c r="B90" s="36">
        <v>12.86</v>
      </c>
      <c r="C90" s="36">
        <v>6.86</v>
      </c>
      <c r="D90" s="36">
        <f>B90+C90</f>
        <v>19.72</v>
      </c>
      <c r="E90" s="36">
        <v>229.57</v>
      </c>
      <c r="F90" s="36">
        <f>G90+H90</f>
        <v>45.28</v>
      </c>
      <c r="G90" s="36">
        <v>6.71</v>
      </c>
      <c r="H90" s="36">
        <v>38.57</v>
      </c>
    </row>
    <row r="91" spans="1:17" x14ac:dyDescent="0.2">
      <c r="A91" s="16" t="s">
        <v>199</v>
      </c>
      <c r="B91" s="36">
        <v>6.23</v>
      </c>
      <c r="C91" s="36">
        <v>3.67</v>
      </c>
      <c r="D91" s="36"/>
      <c r="E91" s="36">
        <v>17.82</v>
      </c>
      <c r="F91" s="36"/>
      <c r="G91" s="36">
        <v>7.32</v>
      </c>
      <c r="H91" s="36">
        <v>7.46</v>
      </c>
      <c r="L91" s="16" t="s">
        <v>199</v>
      </c>
      <c r="M91" s="36">
        <v>6.23</v>
      </c>
      <c r="N91" s="36">
        <v>3.67</v>
      </c>
      <c r="O91" s="36">
        <v>17.82</v>
      </c>
      <c r="P91" s="36">
        <v>7.32</v>
      </c>
      <c r="Q91" s="36">
        <v>7.46</v>
      </c>
    </row>
    <row r="92" spans="1:17" x14ac:dyDescent="0.2">
      <c r="A92" s="16" t="s">
        <v>202</v>
      </c>
      <c r="B92" s="36"/>
      <c r="C92" s="36"/>
      <c r="D92" s="36"/>
      <c r="E92" s="36"/>
      <c r="F92" s="36"/>
      <c r="G92" s="36"/>
      <c r="H92" s="36"/>
      <c r="L92" s="16" t="s">
        <v>202</v>
      </c>
      <c r="M92" s="36"/>
      <c r="N92" s="36"/>
      <c r="O92" s="36"/>
      <c r="P92" s="36"/>
      <c r="Q92" s="36"/>
    </row>
    <row r="93" spans="1:17" x14ac:dyDescent="0.2">
      <c r="A93" s="16"/>
      <c r="B93" s="36"/>
      <c r="C93" s="36"/>
      <c r="D93" s="36"/>
      <c r="E93" s="36"/>
      <c r="F93" s="36"/>
      <c r="G93" s="36"/>
      <c r="H93" s="36"/>
      <c r="L93" s="16"/>
      <c r="M93" s="36"/>
      <c r="N93" s="36"/>
      <c r="O93" s="36"/>
      <c r="P93" s="36"/>
      <c r="Q93" s="36"/>
    </row>
    <row r="94" spans="1:17" x14ac:dyDescent="0.2">
      <c r="A94" s="16"/>
      <c r="B94" s="36"/>
      <c r="C94" s="36"/>
      <c r="D94" s="36"/>
      <c r="E94" s="36"/>
      <c r="F94" s="36"/>
      <c r="G94" s="36"/>
      <c r="H94" s="36"/>
      <c r="L94" s="16"/>
      <c r="M94" s="36"/>
      <c r="N94" s="36"/>
      <c r="O94" s="36"/>
      <c r="P94" s="36"/>
      <c r="Q94" s="36"/>
    </row>
    <row r="95" spans="1:17" x14ac:dyDescent="0.2">
      <c r="A95" s="16"/>
      <c r="B95" s="36"/>
      <c r="C95" s="36"/>
      <c r="D95" s="36"/>
      <c r="E95" s="36"/>
      <c r="F95" s="36"/>
      <c r="G95" s="36"/>
      <c r="H95" s="36"/>
      <c r="L95" s="16"/>
      <c r="M95" s="36"/>
      <c r="N95" s="36"/>
      <c r="O95" s="36"/>
      <c r="P95" s="36"/>
      <c r="Q95" s="36"/>
    </row>
    <row r="96" spans="1:17" x14ac:dyDescent="0.2">
      <c r="A96" s="16"/>
      <c r="B96" s="36"/>
      <c r="C96" s="36"/>
      <c r="D96" s="36"/>
      <c r="E96" s="36"/>
      <c r="F96" s="36"/>
      <c r="G96" s="36"/>
      <c r="H96" s="36"/>
      <c r="L96" s="16"/>
      <c r="M96" s="36"/>
      <c r="N96" s="36"/>
      <c r="O96" s="36"/>
      <c r="P96" s="36"/>
      <c r="Q96" s="36"/>
    </row>
    <row r="97" spans="1:17" x14ac:dyDescent="0.2">
      <c r="A97" s="16"/>
      <c r="B97" s="36"/>
      <c r="C97" s="36"/>
      <c r="D97" s="36"/>
      <c r="E97" s="36"/>
      <c r="F97" s="36"/>
      <c r="G97" s="36"/>
      <c r="H97" s="36"/>
      <c r="L97" s="16"/>
      <c r="M97" s="36"/>
      <c r="N97" s="36"/>
      <c r="O97" s="36"/>
      <c r="P97" s="36"/>
      <c r="Q97" s="36"/>
    </row>
    <row r="98" spans="1:17" x14ac:dyDescent="0.2">
      <c r="A98" s="39"/>
      <c r="B98" s="40"/>
      <c r="C98" s="40"/>
      <c r="D98" s="40"/>
      <c r="E98" s="40"/>
      <c r="F98" s="40"/>
      <c r="G98" s="40"/>
      <c r="H98" s="40"/>
      <c r="L98" s="39"/>
      <c r="M98" s="40"/>
      <c r="N98" s="40"/>
      <c r="O98" s="40"/>
      <c r="P98" s="40"/>
      <c r="Q98" s="40"/>
    </row>
    <row r="99" spans="1:17" ht="51" x14ac:dyDescent="0.2">
      <c r="A99" s="39" t="s">
        <v>612</v>
      </c>
      <c r="B99" s="41" t="s">
        <v>0</v>
      </c>
      <c r="C99" s="41" t="s">
        <v>1</v>
      </c>
      <c r="D99" s="41"/>
      <c r="E99" s="41" t="s">
        <v>2</v>
      </c>
      <c r="F99" s="41"/>
      <c r="G99" s="41" t="s">
        <v>3</v>
      </c>
      <c r="H99" s="41" t="s">
        <v>4</v>
      </c>
      <c r="L99" s="39" t="s">
        <v>612</v>
      </c>
      <c r="M99" s="41" t="s">
        <v>0</v>
      </c>
      <c r="N99" s="41" t="s">
        <v>1</v>
      </c>
      <c r="O99" s="41" t="s">
        <v>2</v>
      </c>
      <c r="P99" s="41" t="s">
        <v>3</v>
      </c>
      <c r="Q99" s="41" t="s">
        <v>4</v>
      </c>
    </row>
    <row r="100" spans="1:17" x14ac:dyDescent="0.2">
      <c r="A100" s="39" t="s">
        <v>614</v>
      </c>
      <c r="B100" s="40">
        <v>11.53</v>
      </c>
      <c r="C100" s="40">
        <v>9.2899999999999991</v>
      </c>
      <c r="D100" s="40"/>
      <c r="E100" s="40">
        <v>229.12</v>
      </c>
      <c r="F100" s="40"/>
      <c r="G100" s="40">
        <v>6.35</v>
      </c>
      <c r="H100" s="40">
        <v>38.270000000000003</v>
      </c>
      <c r="L100" s="39" t="s">
        <v>614</v>
      </c>
      <c r="M100" s="40">
        <v>11.53</v>
      </c>
      <c r="N100" s="40">
        <v>9.2899999999999991</v>
      </c>
      <c r="O100" s="40">
        <v>229.12</v>
      </c>
      <c r="P100" s="40">
        <v>6.35</v>
      </c>
      <c r="Q100" s="40">
        <v>38.270000000000003</v>
      </c>
    </row>
    <row r="101" spans="1:17" x14ac:dyDescent="0.2">
      <c r="A101" s="39" t="s">
        <v>199</v>
      </c>
      <c r="B101" s="40">
        <v>5.52</v>
      </c>
      <c r="C101" s="40">
        <v>7.94</v>
      </c>
      <c r="D101" s="40"/>
      <c r="E101" s="40">
        <v>16.79</v>
      </c>
      <c r="F101" s="40"/>
      <c r="G101" s="40">
        <v>6.65</v>
      </c>
      <c r="H101" s="40">
        <v>7.61</v>
      </c>
      <c r="L101" s="39" t="s">
        <v>199</v>
      </c>
      <c r="M101" s="40">
        <v>5.52</v>
      </c>
      <c r="N101" s="40">
        <v>7.94</v>
      </c>
      <c r="O101" s="40">
        <v>16.79</v>
      </c>
      <c r="P101" s="40">
        <v>6.65</v>
      </c>
      <c r="Q101" s="40">
        <v>7.61</v>
      </c>
    </row>
    <row r="102" spans="1:17" x14ac:dyDescent="0.2">
      <c r="A102" s="39" t="s">
        <v>613</v>
      </c>
      <c r="B102" s="36"/>
      <c r="C102" s="36"/>
      <c r="D102" s="36"/>
      <c r="E102" s="36"/>
      <c r="F102" s="36"/>
      <c r="G102" s="36"/>
      <c r="H102" s="36"/>
      <c r="L102" s="39" t="s">
        <v>613</v>
      </c>
      <c r="M102" s="36"/>
      <c r="N102" s="36"/>
      <c r="O102" s="36"/>
      <c r="P102" s="36"/>
      <c r="Q102" s="36"/>
    </row>
    <row r="103" spans="1:17" x14ac:dyDescent="0.2">
      <c r="A103" s="16">
        <v>82</v>
      </c>
      <c r="B103" s="36"/>
      <c r="C103" s="36"/>
      <c r="D103" s="36"/>
      <c r="E103" s="36"/>
      <c r="F103" s="36"/>
      <c r="G103" s="36"/>
      <c r="H103" s="36"/>
      <c r="L103" s="16">
        <v>82</v>
      </c>
      <c r="M103" s="36"/>
      <c r="N103" s="36"/>
      <c r="O103" s="36"/>
      <c r="P103" s="36"/>
      <c r="Q103" s="36"/>
    </row>
    <row r="104" spans="1:17" x14ac:dyDescent="0.2">
      <c r="A104" s="16"/>
      <c r="B104" s="36"/>
      <c r="C104" s="36"/>
      <c r="D104" s="36"/>
      <c r="E104" s="36"/>
      <c r="F104" s="36"/>
      <c r="G104" s="36"/>
      <c r="H104" s="36"/>
      <c r="L104" s="16"/>
      <c r="M104" s="36"/>
      <c r="N104" s="36"/>
      <c r="O104" s="36"/>
      <c r="P104" s="36"/>
      <c r="Q104" s="36"/>
    </row>
    <row r="105" spans="1:17" x14ac:dyDescent="0.2">
      <c r="A105" s="42"/>
      <c r="B105" s="43"/>
      <c r="C105" s="43"/>
      <c r="D105" s="43"/>
      <c r="E105" s="43"/>
      <c r="F105" s="43"/>
      <c r="G105" s="43"/>
      <c r="H105" s="43"/>
      <c r="L105" s="42"/>
      <c r="M105" s="43"/>
      <c r="N105" s="43"/>
      <c r="O105" s="43"/>
      <c r="P105" s="43"/>
      <c r="Q105" s="43"/>
    </row>
    <row r="106" spans="1:17" ht="17" x14ac:dyDescent="0.2">
      <c r="A106" s="44" t="s">
        <v>606</v>
      </c>
      <c r="B106" s="42"/>
      <c r="C106" s="42"/>
      <c r="D106" s="42"/>
      <c r="E106" s="42"/>
      <c r="F106" s="42"/>
      <c r="G106" s="42"/>
      <c r="H106" s="42"/>
      <c r="L106" s="44" t="s">
        <v>606</v>
      </c>
      <c r="M106" s="42"/>
      <c r="N106" s="42"/>
      <c r="O106" s="42"/>
      <c r="P106" s="42"/>
      <c r="Q106" s="42"/>
    </row>
    <row r="107" spans="1:17" x14ac:dyDescent="0.2">
      <c r="A107" s="16" t="s">
        <v>586</v>
      </c>
      <c r="B107" s="16"/>
      <c r="C107" s="36"/>
      <c r="D107" s="36"/>
      <c r="E107" s="36"/>
      <c r="F107" s="36"/>
      <c r="G107" s="36"/>
      <c r="H107" s="36"/>
      <c r="L107" s="16" t="s">
        <v>586</v>
      </c>
      <c r="M107" s="16"/>
      <c r="N107" s="36"/>
      <c r="O107" s="36"/>
      <c r="P107" s="36"/>
      <c r="Q107" s="36"/>
    </row>
    <row r="108" spans="1:17" x14ac:dyDescent="0.2">
      <c r="A108" s="16" t="s">
        <v>198</v>
      </c>
      <c r="B108" s="36">
        <v>6.16</v>
      </c>
      <c r="C108" s="36">
        <v>5.95</v>
      </c>
      <c r="D108" s="36"/>
      <c r="E108" s="36">
        <v>251</v>
      </c>
      <c r="F108" s="36"/>
      <c r="G108" s="36">
        <v>6.74</v>
      </c>
      <c r="H108" s="36">
        <v>19.63</v>
      </c>
      <c r="L108" s="16" t="s">
        <v>198</v>
      </c>
      <c r="M108" s="36">
        <v>6.16</v>
      </c>
      <c r="N108" s="36">
        <v>5.95</v>
      </c>
      <c r="O108" s="36">
        <v>251</v>
      </c>
      <c r="P108" s="36">
        <v>6.74</v>
      </c>
      <c r="Q108" s="36">
        <v>19.63</v>
      </c>
    </row>
    <row r="109" spans="1:17" x14ac:dyDescent="0.2">
      <c r="A109" s="16" t="s">
        <v>199</v>
      </c>
      <c r="B109" s="36">
        <v>3.11</v>
      </c>
      <c r="C109" s="36">
        <v>2.8</v>
      </c>
      <c r="D109" s="36"/>
      <c r="E109" s="36">
        <v>27.57</v>
      </c>
      <c r="F109" s="36"/>
      <c r="G109" s="36">
        <v>2.1800000000000002</v>
      </c>
      <c r="H109" s="36">
        <v>4.5599999999999996</v>
      </c>
      <c r="L109" s="16" t="s">
        <v>199</v>
      </c>
      <c r="M109" s="36">
        <v>3.11</v>
      </c>
      <c r="N109" s="36">
        <v>2.8</v>
      </c>
      <c r="O109" s="36">
        <v>27.57</v>
      </c>
      <c r="P109" s="36">
        <v>2.1800000000000002</v>
      </c>
      <c r="Q109" s="36">
        <v>4.5599999999999996</v>
      </c>
    </row>
    <row r="110" spans="1:17" x14ac:dyDescent="0.2">
      <c r="A110" s="16" t="s">
        <v>601</v>
      </c>
      <c r="B110" s="36"/>
      <c r="C110" s="36"/>
      <c r="D110" s="36"/>
      <c r="E110" s="36"/>
      <c r="F110" s="36"/>
      <c r="G110" s="36"/>
      <c r="H110" s="36"/>
      <c r="L110" s="16" t="s">
        <v>601</v>
      </c>
      <c r="M110" s="36"/>
      <c r="N110" s="36"/>
      <c r="O110" s="36"/>
      <c r="P110" s="36"/>
      <c r="Q110" s="36"/>
    </row>
    <row r="111" spans="1:17" x14ac:dyDescent="0.2">
      <c r="A111" s="16"/>
      <c r="B111" s="36"/>
      <c r="C111" s="36"/>
      <c r="D111" s="36"/>
      <c r="E111" s="36"/>
      <c r="F111" s="36"/>
      <c r="G111" s="36"/>
      <c r="H111" s="36"/>
      <c r="L111" s="16"/>
      <c r="M111" s="36"/>
      <c r="N111" s="36"/>
      <c r="O111" s="36"/>
      <c r="P111" s="36"/>
      <c r="Q111" s="36"/>
    </row>
    <row r="112" spans="1:17" x14ac:dyDescent="0.2">
      <c r="A112" s="16"/>
      <c r="B112" s="36"/>
      <c r="C112" s="36"/>
      <c r="D112" s="36"/>
      <c r="E112" s="36"/>
      <c r="F112" s="36"/>
      <c r="G112" s="36"/>
      <c r="H112" s="36"/>
      <c r="L112" s="16"/>
      <c r="M112" s="36"/>
      <c r="N112" s="36"/>
      <c r="O112" s="36"/>
      <c r="P112" s="36"/>
      <c r="Q112" s="36"/>
    </row>
    <row r="113" spans="1:17" x14ac:dyDescent="0.2">
      <c r="A113" s="16"/>
      <c r="B113" s="36"/>
      <c r="C113" s="36"/>
      <c r="D113" s="36"/>
      <c r="E113" s="36"/>
      <c r="F113" s="36"/>
      <c r="G113" s="36"/>
      <c r="H113" s="36"/>
      <c r="L113" s="16"/>
      <c r="M113" s="36"/>
      <c r="N113" s="36"/>
      <c r="O113" s="36"/>
      <c r="P113" s="36"/>
      <c r="Q113" s="36"/>
    </row>
    <row r="114" spans="1:17" x14ac:dyDescent="0.2">
      <c r="A114" s="16"/>
      <c r="B114" s="36"/>
      <c r="C114" s="36"/>
      <c r="D114" s="36"/>
      <c r="E114" s="36"/>
      <c r="F114" s="36"/>
      <c r="G114" s="36"/>
      <c r="H114" s="36"/>
      <c r="L114" s="16"/>
      <c r="M114" s="36"/>
      <c r="N114" s="36"/>
      <c r="O114" s="36"/>
      <c r="P114" s="36"/>
      <c r="Q114" s="36"/>
    </row>
    <row r="115" spans="1:17" x14ac:dyDescent="0.2">
      <c r="A115" s="16"/>
      <c r="B115" s="36"/>
      <c r="C115" s="36"/>
      <c r="D115" s="36"/>
      <c r="E115" s="36"/>
      <c r="F115" s="36"/>
      <c r="G115" s="36"/>
      <c r="H115" s="36"/>
      <c r="L115" s="16"/>
      <c r="M115" s="36"/>
      <c r="N115" s="36"/>
      <c r="O115" s="36"/>
      <c r="P115" s="36"/>
      <c r="Q115" s="36"/>
    </row>
    <row r="116" spans="1:17" x14ac:dyDescent="0.2">
      <c r="A116" s="16"/>
      <c r="B116" s="36"/>
      <c r="C116" s="36"/>
      <c r="D116" s="36"/>
      <c r="E116" s="36"/>
      <c r="F116" s="36"/>
      <c r="G116" s="36"/>
      <c r="H116" s="36"/>
      <c r="L116" s="16"/>
      <c r="M116" s="36"/>
      <c r="N116" s="36"/>
      <c r="O116" s="36"/>
      <c r="P116" s="36"/>
      <c r="Q116" s="36"/>
    </row>
    <row r="117" spans="1:17" x14ac:dyDescent="0.2">
      <c r="A117" s="16"/>
      <c r="B117" s="36"/>
      <c r="C117" s="36"/>
      <c r="D117" s="36"/>
      <c r="E117" s="36"/>
      <c r="F117" s="36"/>
      <c r="G117" s="36"/>
      <c r="H117" s="36"/>
      <c r="L117" s="16"/>
      <c r="M117" s="36"/>
      <c r="N117" s="36"/>
      <c r="O117" s="36"/>
      <c r="P117" s="36"/>
      <c r="Q117" s="36"/>
    </row>
    <row r="118" spans="1:17" x14ac:dyDescent="0.2">
      <c r="A118" s="16"/>
      <c r="B118" s="36"/>
      <c r="C118" s="36"/>
      <c r="D118" s="36"/>
      <c r="E118" s="36"/>
      <c r="F118" s="36"/>
      <c r="G118" s="36"/>
      <c r="H118" s="16"/>
      <c r="L118" s="16"/>
      <c r="M118" s="36"/>
      <c r="N118" s="36"/>
      <c r="O118" s="36"/>
      <c r="P118" s="36"/>
      <c r="Q118" s="16"/>
    </row>
    <row r="119" spans="1:17" x14ac:dyDescent="0.2">
      <c r="A119" s="16"/>
      <c r="B119" s="36"/>
      <c r="C119" s="36"/>
      <c r="D119" s="36"/>
      <c r="E119" s="36"/>
      <c r="F119" s="36"/>
      <c r="G119" s="36"/>
      <c r="H119" s="36"/>
      <c r="L119" s="16"/>
      <c r="M119" s="36"/>
      <c r="N119" s="36"/>
      <c r="O119" s="36"/>
      <c r="P119" s="36"/>
      <c r="Q119" s="36"/>
    </row>
    <row r="120" spans="1:17" x14ac:dyDescent="0.2">
      <c r="A120" s="16"/>
      <c r="B120" s="36"/>
      <c r="C120" s="36"/>
      <c r="D120" s="36"/>
      <c r="E120" s="36"/>
      <c r="F120" s="36"/>
      <c r="G120" s="36"/>
      <c r="H120" s="36"/>
      <c r="L120" s="16"/>
      <c r="M120" s="36"/>
      <c r="N120" s="36"/>
      <c r="O120" s="36"/>
      <c r="P120" s="36"/>
      <c r="Q120" s="36"/>
    </row>
    <row r="121" spans="1:17" x14ac:dyDescent="0.2">
      <c r="A121" s="16"/>
      <c r="B121" s="36"/>
      <c r="C121" s="36"/>
      <c r="D121" s="36"/>
      <c r="E121" s="36"/>
      <c r="F121" s="36"/>
      <c r="G121" s="36"/>
      <c r="H121" s="36"/>
      <c r="L121" s="16"/>
      <c r="M121" s="36"/>
      <c r="N121" s="36"/>
      <c r="O121" s="36"/>
      <c r="P121" s="36"/>
      <c r="Q121" s="36"/>
    </row>
    <row r="122" spans="1:17" x14ac:dyDescent="0.2">
      <c r="A122" s="16"/>
      <c r="B122" s="36"/>
      <c r="C122" s="36"/>
      <c r="D122" s="36"/>
      <c r="E122" s="36"/>
      <c r="F122" s="36"/>
      <c r="G122" s="36"/>
      <c r="H122" s="36"/>
      <c r="L122" s="16"/>
      <c r="M122" s="36"/>
      <c r="N122" s="36"/>
      <c r="O122" s="36"/>
      <c r="P122" s="36"/>
      <c r="Q122" s="36"/>
    </row>
    <row r="123" spans="1:17" x14ac:dyDescent="0.2">
      <c r="A123" s="16"/>
      <c r="B123" s="36"/>
      <c r="C123" s="36"/>
      <c r="D123" s="36"/>
      <c r="E123" s="36"/>
      <c r="F123" s="36"/>
      <c r="G123" s="36"/>
      <c r="H123" s="36"/>
      <c r="L123" s="16"/>
      <c r="M123" s="36"/>
      <c r="N123" s="36"/>
      <c r="O123" s="36"/>
      <c r="P123" s="36"/>
      <c r="Q123" s="36"/>
    </row>
    <row r="124" spans="1:17" x14ac:dyDescent="0.2">
      <c r="A124" s="16"/>
      <c r="B124" s="36"/>
      <c r="C124" s="36"/>
      <c r="D124" s="36"/>
      <c r="E124" s="36"/>
      <c r="F124" s="36"/>
      <c r="G124" s="36"/>
      <c r="H124" s="36"/>
      <c r="L124" s="16"/>
      <c r="M124" s="36"/>
      <c r="N124" s="36"/>
      <c r="O124" s="36"/>
      <c r="P124" s="36"/>
      <c r="Q124" s="36"/>
    </row>
    <row r="125" spans="1:17" x14ac:dyDescent="0.2">
      <c r="A125" s="16"/>
      <c r="B125" s="36"/>
      <c r="C125" s="36"/>
      <c r="D125" s="36"/>
      <c r="E125" s="36"/>
      <c r="F125" s="36"/>
      <c r="G125" s="36"/>
      <c r="H125" s="36"/>
      <c r="L125" s="16"/>
      <c r="M125" s="36"/>
      <c r="N125" s="36"/>
      <c r="O125" s="36"/>
      <c r="P125" s="36"/>
      <c r="Q125" s="36"/>
    </row>
    <row r="126" spans="1:17" x14ac:dyDescent="0.2">
      <c r="A126" s="16"/>
      <c r="B126" s="36"/>
      <c r="C126" s="36"/>
      <c r="D126" s="36"/>
      <c r="E126" s="36"/>
      <c r="F126" s="36"/>
      <c r="G126" s="36"/>
      <c r="H126" s="36"/>
      <c r="L126" s="16"/>
      <c r="M126" s="36"/>
      <c r="N126" s="36"/>
      <c r="O126" s="36"/>
      <c r="P126" s="36"/>
      <c r="Q126" s="36"/>
    </row>
    <row r="127" spans="1:17" x14ac:dyDescent="0.2">
      <c r="A127" s="16"/>
      <c r="B127" s="36"/>
      <c r="C127" s="36"/>
      <c r="D127" s="36"/>
      <c r="E127" s="36"/>
      <c r="F127" s="36"/>
      <c r="G127" s="36"/>
      <c r="H127" s="36"/>
      <c r="L127" s="16"/>
      <c r="M127" s="36"/>
      <c r="N127" s="36"/>
      <c r="O127" s="36"/>
      <c r="P127" s="36"/>
      <c r="Q127" s="36"/>
    </row>
    <row r="128" spans="1:17" x14ac:dyDescent="0.2">
      <c r="A128" s="16"/>
      <c r="B128" s="36"/>
      <c r="C128" s="36"/>
      <c r="D128" s="36"/>
      <c r="E128" s="36"/>
      <c r="F128" s="36"/>
      <c r="G128" s="36"/>
      <c r="H128" s="36"/>
      <c r="L128" s="16"/>
      <c r="M128" s="36"/>
      <c r="N128" s="36"/>
      <c r="O128" s="36"/>
      <c r="P128" s="36"/>
      <c r="Q128" s="36"/>
    </row>
    <row r="129" spans="1:17" x14ac:dyDescent="0.2">
      <c r="A129" s="16"/>
      <c r="B129" s="36"/>
      <c r="C129" s="36"/>
      <c r="D129" s="36"/>
      <c r="E129" s="36"/>
      <c r="F129" s="36"/>
      <c r="G129" s="36"/>
      <c r="H129" s="36"/>
      <c r="L129" s="16"/>
      <c r="M129" s="36"/>
      <c r="N129" s="36"/>
      <c r="O129" s="36"/>
      <c r="P129" s="36"/>
      <c r="Q129" s="36"/>
    </row>
    <row r="130" spans="1:17" x14ac:dyDescent="0.2">
      <c r="A130" s="16" t="s">
        <v>594</v>
      </c>
      <c r="B130" s="16"/>
      <c r="C130" s="16"/>
      <c r="D130" s="16"/>
      <c r="E130" s="16"/>
      <c r="F130" s="16"/>
      <c r="G130" s="16"/>
      <c r="H130" s="16"/>
      <c r="L130" s="16" t="s">
        <v>594</v>
      </c>
      <c r="M130" s="16"/>
      <c r="N130" s="16"/>
      <c r="O130" s="16"/>
      <c r="P130" s="16"/>
      <c r="Q130" s="16"/>
    </row>
    <row r="131" spans="1:17" x14ac:dyDescent="0.2">
      <c r="A131" s="16" t="s">
        <v>198</v>
      </c>
      <c r="B131" s="36">
        <v>5.58</v>
      </c>
      <c r="C131" s="36">
        <v>7.25</v>
      </c>
      <c r="D131" s="36"/>
      <c r="E131" s="36">
        <v>242.75</v>
      </c>
      <c r="F131" s="36"/>
      <c r="G131" s="36">
        <v>8.42</v>
      </c>
      <c r="H131" s="36">
        <v>30.75</v>
      </c>
      <c r="L131" s="16" t="s">
        <v>198</v>
      </c>
      <c r="M131" s="36">
        <v>5.58</v>
      </c>
      <c r="N131" s="36">
        <v>7.25</v>
      </c>
      <c r="O131" s="36">
        <v>242.75</v>
      </c>
      <c r="P131" s="36">
        <v>8.42</v>
      </c>
      <c r="Q131" s="36">
        <v>30.75</v>
      </c>
    </row>
    <row r="132" spans="1:17" x14ac:dyDescent="0.2">
      <c r="A132" s="16" t="s">
        <v>199</v>
      </c>
      <c r="B132" s="36">
        <v>2.23</v>
      </c>
      <c r="C132" s="36">
        <v>9.74</v>
      </c>
      <c r="D132" s="36"/>
      <c r="E132" s="36">
        <v>18.34</v>
      </c>
      <c r="F132" s="36"/>
      <c r="G132" s="36">
        <v>10.199999999999999</v>
      </c>
      <c r="H132" s="36">
        <v>3.79</v>
      </c>
      <c r="L132" s="16" t="s">
        <v>199</v>
      </c>
      <c r="M132" s="36">
        <v>2.23</v>
      </c>
      <c r="N132" s="36">
        <v>9.74</v>
      </c>
      <c r="O132" s="36">
        <v>18.34</v>
      </c>
      <c r="P132" s="36">
        <v>10.199999999999999</v>
      </c>
      <c r="Q132" s="36">
        <v>3.79</v>
      </c>
    </row>
    <row r="133" spans="1:17" x14ac:dyDescent="0.2">
      <c r="A133" s="16" t="s">
        <v>203</v>
      </c>
      <c r="B133" s="16"/>
      <c r="C133" s="16"/>
      <c r="D133" s="16"/>
      <c r="E133" s="16"/>
      <c r="F133" s="16"/>
      <c r="G133" s="16"/>
      <c r="H133" s="16"/>
      <c r="L133" s="16" t="s">
        <v>203</v>
      </c>
      <c r="M133" s="16"/>
      <c r="N133" s="16"/>
      <c r="O133" s="16"/>
      <c r="P133" s="16"/>
      <c r="Q133" s="16"/>
    </row>
    <row r="134" spans="1:17" x14ac:dyDescent="0.2">
      <c r="A134" s="16"/>
      <c r="B134" s="36"/>
      <c r="C134" s="36"/>
      <c r="D134" s="36"/>
      <c r="E134" s="36"/>
      <c r="F134" s="36"/>
      <c r="G134" s="36"/>
      <c r="H134" s="36"/>
      <c r="L134" s="16"/>
      <c r="M134" s="36"/>
      <c r="N134" s="36"/>
      <c r="O134" s="36"/>
      <c r="P134" s="36"/>
      <c r="Q134" s="36"/>
    </row>
    <row r="135" spans="1:17" x14ac:dyDescent="0.2">
      <c r="A135" s="16"/>
      <c r="B135" s="36"/>
      <c r="C135" s="36"/>
      <c r="D135" s="36"/>
      <c r="E135" s="36"/>
      <c r="F135" s="36"/>
      <c r="G135" s="36"/>
      <c r="H135" s="36"/>
      <c r="L135" s="16"/>
      <c r="M135" s="36"/>
      <c r="N135" s="36"/>
      <c r="O135" s="36"/>
      <c r="P135" s="36"/>
      <c r="Q135" s="36"/>
    </row>
    <row r="136" spans="1:17" x14ac:dyDescent="0.2">
      <c r="A136" s="16"/>
      <c r="B136" s="36"/>
      <c r="C136" s="36"/>
      <c r="D136" s="36"/>
      <c r="E136" s="36"/>
      <c r="F136" s="36"/>
      <c r="G136" s="36"/>
      <c r="H136" s="36"/>
      <c r="L136" s="16"/>
      <c r="M136" s="36"/>
      <c r="N136" s="36"/>
      <c r="O136" s="36"/>
      <c r="P136" s="36"/>
      <c r="Q136" s="36"/>
    </row>
    <row r="137" spans="1:17" x14ac:dyDescent="0.2">
      <c r="A137" s="16"/>
      <c r="B137" s="36"/>
      <c r="C137" s="36"/>
      <c r="D137" s="36"/>
      <c r="E137" s="36"/>
      <c r="F137" s="36"/>
      <c r="G137" s="36"/>
      <c r="H137" s="36"/>
      <c r="L137" s="16"/>
      <c r="M137" s="36"/>
      <c r="N137" s="36"/>
      <c r="O137" s="36"/>
      <c r="P137" s="36"/>
      <c r="Q137" s="36"/>
    </row>
    <row r="138" spans="1:17" x14ac:dyDescent="0.2">
      <c r="A138" s="16"/>
      <c r="B138" s="36"/>
      <c r="C138" s="36"/>
      <c r="D138" s="36"/>
      <c r="E138" s="36"/>
      <c r="F138" s="36"/>
      <c r="G138" s="36"/>
      <c r="H138" s="36"/>
      <c r="L138" s="16"/>
      <c r="M138" s="36"/>
      <c r="N138" s="36"/>
      <c r="O138" s="36"/>
      <c r="P138" s="36"/>
      <c r="Q138" s="36"/>
    </row>
    <row r="139" spans="1:17" x14ac:dyDescent="0.2">
      <c r="A139" s="16"/>
      <c r="B139" s="36"/>
      <c r="C139" s="36"/>
      <c r="D139" s="36"/>
      <c r="E139" s="36"/>
      <c r="F139" s="36"/>
      <c r="G139" s="36"/>
      <c r="H139" s="36"/>
      <c r="L139" s="16"/>
      <c r="M139" s="36"/>
      <c r="N139" s="36"/>
      <c r="O139" s="36"/>
      <c r="P139" s="36"/>
      <c r="Q139" s="36"/>
    </row>
    <row r="140" spans="1:17" x14ac:dyDescent="0.2">
      <c r="A140" s="16"/>
      <c r="B140" s="36"/>
      <c r="C140" s="36"/>
      <c r="D140" s="36"/>
      <c r="E140" s="36"/>
      <c r="F140" s="36"/>
      <c r="G140" s="36"/>
      <c r="H140" s="36"/>
      <c r="L140" s="16"/>
      <c r="M140" s="36"/>
      <c r="N140" s="36"/>
      <c r="O140" s="36"/>
      <c r="P140" s="36"/>
      <c r="Q140" s="36"/>
    </row>
    <row r="141" spans="1:17" x14ac:dyDescent="0.2">
      <c r="A141" s="16"/>
      <c r="B141" s="36"/>
      <c r="C141" s="36"/>
      <c r="D141" s="36"/>
      <c r="E141" s="36"/>
      <c r="F141" s="36"/>
      <c r="G141" s="36"/>
      <c r="H141" s="36"/>
      <c r="L141" s="16"/>
      <c r="M141" s="36"/>
      <c r="N141" s="36"/>
      <c r="O141" s="36"/>
      <c r="P141" s="36"/>
      <c r="Q141" s="36"/>
    </row>
    <row r="142" spans="1:17" x14ac:dyDescent="0.2">
      <c r="A142" s="16"/>
      <c r="B142" s="36"/>
      <c r="C142" s="36"/>
      <c r="D142" s="36"/>
      <c r="E142" s="36"/>
      <c r="F142" s="36"/>
      <c r="G142" s="36"/>
      <c r="H142" s="36"/>
      <c r="L142" s="16"/>
      <c r="M142" s="36"/>
      <c r="N142" s="36"/>
      <c r="O142" s="36"/>
      <c r="P142" s="36"/>
      <c r="Q142" s="36"/>
    </row>
    <row r="143" spans="1:17" x14ac:dyDescent="0.2">
      <c r="A143" s="16"/>
      <c r="B143" s="36"/>
      <c r="C143" s="36"/>
      <c r="D143" s="36"/>
      <c r="E143" s="36"/>
      <c r="F143" s="36"/>
      <c r="G143" s="36"/>
      <c r="H143" s="36"/>
      <c r="L143" s="16"/>
      <c r="M143" s="36"/>
      <c r="N143" s="36"/>
      <c r="O143" s="36"/>
      <c r="P143" s="36"/>
      <c r="Q143" s="36"/>
    </row>
    <row r="144" spans="1:17" x14ac:dyDescent="0.2">
      <c r="A144" s="16"/>
      <c r="B144" s="36"/>
      <c r="C144" s="36"/>
      <c r="D144" s="36"/>
      <c r="E144" s="36"/>
      <c r="F144" s="36"/>
      <c r="G144" s="36"/>
      <c r="H144" s="36"/>
      <c r="L144" s="16"/>
      <c r="M144" s="36"/>
      <c r="N144" s="36"/>
      <c r="O144" s="36"/>
      <c r="P144" s="36"/>
      <c r="Q144" s="36"/>
    </row>
    <row r="145" spans="1:17" x14ac:dyDescent="0.2">
      <c r="A145" s="16" t="s">
        <v>595</v>
      </c>
      <c r="B145" s="16"/>
      <c r="C145" s="36"/>
      <c r="D145" s="36"/>
      <c r="E145" s="36"/>
      <c r="F145" s="36"/>
      <c r="G145" s="36"/>
      <c r="H145" s="36"/>
      <c r="L145" s="16" t="s">
        <v>595</v>
      </c>
      <c r="M145" s="16"/>
      <c r="N145" s="36"/>
      <c r="O145" s="36"/>
      <c r="P145" s="36"/>
      <c r="Q145" s="36"/>
    </row>
    <row r="146" spans="1:17" x14ac:dyDescent="0.2">
      <c r="A146" s="16" t="s">
        <v>198</v>
      </c>
      <c r="B146" s="36">
        <v>7.08</v>
      </c>
      <c r="C146" s="36">
        <v>11.25</v>
      </c>
      <c r="D146" s="36"/>
      <c r="E146" s="36">
        <v>239.58</v>
      </c>
      <c r="F146" s="36"/>
      <c r="G146" s="36">
        <v>15.75</v>
      </c>
      <c r="H146" s="36">
        <v>19.920000000000002</v>
      </c>
      <c r="L146" s="16" t="s">
        <v>198</v>
      </c>
      <c r="M146" s="36">
        <v>7.08</v>
      </c>
      <c r="N146" s="36">
        <v>11.25</v>
      </c>
      <c r="O146" s="36">
        <v>239.58</v>
      </c>
      <c r="P146" s="36">
        <v>15.75</v>
      </c>
      <c r="Q146" s="36">
        <v>19.920000000000002</v>
      </c>
    </row>
    <row r="147" spans="1:17" x14ac:dyDescent="0.2">
      <c r="A147" s="16" t="s">
        <v>199</v>
      </c>
      <c r="B147" s="36">
        <v>2.91</v>
      </c>
      <c r="C147" s="36">
        <v>7.37</v>
      </c>
      <c r="D147" s="36"/>
      <c r="E147" s="36">
        <v>13.71</v>
      </c>
      <c r="F147" s="36"/>
      <c r="G147" s="36">
        <v>7.46</v>
      </c>
      <c r="H147" s="36">
        <v>3.4</v>
      </c>
      <c r="L147" s="16" t="s">
        <v>199</v>
      </c>
      <c r="M147" s="36">
        <v>2.91</v>
      </c>
      <c r="N147" s="36">
        <v>7.37</v>
      </c>
      <c r="O147" s="36">
        <v>13.71</v>
      </c>
      <c r="P147" s="36">
        <v>7.46</v>
      </c>
      <c r="Q147" s="36">
        <v>3.4</v>
      </c>
    </row>
    <row r="148" spans="1:17" x14ac:dyDescent="0.2">
      <c r="A148" s="16" t="s">
        <v>203</v>
      </c>
      <c r="B148" s="36"/>
      <c r="C148" s="36"/>
      <c r="D148" s="36"/>
      <c r="E148" s="36"/>
      <c r="F148" s="36"/>
      <c r="G148" s="36"/>
      <c r="H148" s="36"/>
      <c r="L148" s="16" t="s">
        <v>203</v>
      </c>
      <c r="M148" s="36"/>
      <c r="N148" s="36"/>
      <c r="O148" s="36"/>
      <c r="P148" s="36"/>
      <c r="Q148" s="36"/>
    </row>
    <row r="149" spans="1:17" x14ac:dyDescent="0.2">
      <c r="A149" s="16"/>
      <c r="B149" s="36"/>
      <c r="C149" s="36"/>
      <c r="D149" s="36"/>
      <c r="E149" s="36"/>
      <c r="F149" s="36"/>
      <c r="G149" s="36"/>
      <c r="H149" s="36"/>
      <c r="L149" s="16"/>
      <c r="M149" s="36"/>
      <c r="N149" s="36"/>
      <c r="O149" s="36"/>
      <c r="P149" s="36"/>
      <c r="Q149" s="36"/>
    </row>
    <row r="150" spans="1:17" x14ac:dyDescent="0.2">
      <c r="A150" s="16"/>
      <c r="B150" s="36"/>
      <c r="C150" s="36"/>
      <c r="D150" s="36"/>
      <c r="E150" s="36"/>
      <c r="F150" s="36"/>
      <c r="G150" s="36"/>
      <c r="H150" s="36"/>
      <c r="L150" s="16"/>
      <c r="M150" s="36"/>
      <c r="N150" s="36"/>
      <c r="O150" s="36"/>
      <c r="P150" s="36"/>
      <c r="Q150" s="36"/>
    </row>
    <row r="151" spans="1:17" x14ac:dyDescent="0.2">
      <c r="A151" s="16"/>
      <c r="B151" s="36"/>
      <c r="C151" s="36"/>
      <c r="D151" s="36"/>
      <c r="E151" s="36"/>
      <c r="F151" s="36"/>
      <c r="G151" s="36"/>
      <c r="H151" s="36"/>
      <c r="L151" s="16"/>
      <c r="M151" s="36"/>
      <c r="N151" s="36"/>
      <c r="O151" s="36"/>
      <c r="P151" s="36"/>
      <c r="Q151" s="36"/>
    </row>
    <row r="152" spans="1:17" x14ac:dyDescent="0.2">
      <c r="A152" s="16"/>
      <c r="B152" s="36"/>
      <c r="C152" s="36"/>
      <c r="D152" s="36"/>
      <c r="E152" s="36"/>
      <c r="F152" s="36"/>
      <c r="G152" s="36"/>
      <c r="H152" s="36"/>
      <c r="L152" s="16"/>
      <c r="M152" s="36"/>
      <c r="N152" s="36"/>
      <c r="O152" s="36"/>
      <c r="P152" s="36"/>
      <c r="Q152" s="36"/>
    </row>
    <row r="153" spans="1:17" x14ac:dyDescent="0.2">
      <c r="A153" s="16"/>
      <c r="B153" s="36"/>
      <c r="C153" s="36"/>
      <c r="D153" s="36"/>
      <c r="E153" s="36"/>
      <c r="F153" s="36"/>
      <c r="G153" s="36"/>
      <c r="H153" s="36"/>
      <c r="L153" s="16"/>
      <c r="M153" s="36"/>
      <c r="N153" s="36"/>
      <c r="O153" s="36"/>
      <c r="P153" s="36"/>
      <c r="Q153" s="36"/>
    </row>
    <row r="154" spans="1:17" x14ac:dyDescent="0.2">
      <c r="A154" s="16"/>
      <c r="B154" s="36"/>
      <c r="C154" s="36"/>
      <c r="D154" s="36"/>
      <c r="E154" s="36"/>
      <c r="F154" s="36"/>
      <c r="G154" s="36"/>
      <c r="H154" s="36"/>
      <c r="L154" s="16"/>
      <c r="M154" s="36"/>
      <c r="N154" s="36"/>
      <c r="O154" s="36"/>
      <c r="P154" s="36"/>
      <c r="Q154" s="36"/>
    </row>
    <row r="155" spans="1:17" x14ac:dyDescent="0.2">
      <c r="A155" s="16"/>
      <c r="B155" s="36"/>
      <c r="C155" s="36"/>
      <c r="D155" s="36"/>
      <c r="E155" s="36"/>
      <c r="F155" s="36"/>
      <c r="G155" s="36"/>
      <c r="H155" s="36"/>
      <c r="L155" s="16"/>
      <c r="M155" s="36"/>
      <c r="N155" s="36"/>
      <c r="O155" s="36"/>
      <c r="P155" s="36"/>
      <c r="Q155" s="36"/>
    </row>
    <row r="156" spans="1:17" x14ac:dyDescent="0.2">
      <c r="A156" s="16"/>
      <c r="B156" s="36"/>
      <c r="C156" s="36"/>
      <c r="D156" s="36"/>
      <c r="E156" s="36"/>
      <c r="F156" s="36"/>
      <c r="G156" s="36"/>
      <c r="H156" s="36"/>
      <c r="L156" s="16"/>
      <c r="M156" s="36"/>
      <c r="N156" s="36"/>
      <c r="O156" s="36"/>
      <c r="P156" s="36"/>
      <c r="Q156" s="36"/>
    </row>
    <row r="157" spans="1:17" x14ac:dyDescent="0.2">
      <c r="A157" s="16"/>
      <c r="B157" s="36"/>
      <c r="C157" s="36"/>
      <c r="D157" s="36"/>
      <c r="E157" s="36"/>
      <c r="F157" s="36"/>
      <c r="G157" s="36"/>
      <c r="H157" s="36"/>
      <c r="L157" s="16"/>
      <c r="M157" s="36"/>
      <c r="N157" s="36"/>
      <c r="O157" s="36"/>
      <c r="P157" s="36"/>
      <c r="Q157" s="36"/>
    </row>
    <row r="158" spans="1:17" x14ac:dyDescent="0.2">
      <c r="A158" s="16"/>
      <c r="B158" s="16"/>
      <c r="C158" s="16"/>
      <c r="D158" s="16"/>
      <c r="E158" s="16"/>
      <c r="F158" s="16"/>
      <c r="G158" s="16"/>
      <c r="H158" s="16"/>
      <c r="L158" s="16"/>
      <c r="M158" s="16"/>
      <c r="N158" s="16"/>
      <c r="O158" s="16"/>
      <c r="P158" s="16"/>
      <c r="Q158" s="16"/>
    </row>
    <row r="159" spans="1:17" x14ac:dyDescent="0.2">
      <c r="A159" s="16"/>
      <c r="B159" s="16"/>
      <c r="C159" s="16"/>
      <c r="D159" s="16"/>
      <c r="E159" s="16"/>
      <c r="F159" s="16"/>
      <c r="G159" s="16"/>
      <c r="H159" s="16"/>
      <c r="L159" s="16"/>
      <c r="M159" s="16"/>
      <c r="N159" s="16"/>
      <c r="O159" s="16"/>
      <c r="P159" s="16"/>
      <c r="Q159" s="16"/>
    </row>
    <row r="160" spans="1:17" x14ac:dyDescent="0.2">
      <c r="A160" s="16" t="s">
        <v>596</v>
      </c>
      <c r="B160" s="16"/>
      <c r="C160" s="36"/>
      <c r="D160" s="36"/>
      <c r="E160" s="36"/>
      <c r="F160" s="36"/>
      <c r="G160" s="36"/>
      <c r="H160" s="36"/>
      <c r="L160" s="16" t="s">
        <v>596</v>
      </c>
      <c r="M160" s="16"/>
      <c r="N160" s="36"/>
      <c r="O160" s="36"/>
      <c r="P160" s="36"/>
      <c r="Q160" s="36"/>
    </row>
    <row r="161" spans="1:17" x14ac:dyDescent="0.2">
      <c r="A161" s="16" t="s">
        <v>198</v>
      </c>
      <c r="B161" s="36">
        <v>5.42</v>
      </c>
      <c r="C161" s="36">
        <v>4.08</v>
      </c>
      <c r="D161" s="36"/>
      <c r="E161" s="36">
        <v>246.17</v>
      </c>
      <c r="F161" s="36"/>
      <c r="G161" s="36">
        <v>5.92</v>
      </c>
      <c r="H161" s="36">
        <v>32</v>
      </c>
      <c r="L161" s="16" t="s">
        <v>198</v>
      </c>
      <c r="M161" s="36">
        <v>5.42</v>
      </c>
      <c r="N161" s="36">
        <v>4.08</v>
      </c>
      <c r="O161" s="36">
        <v>246.17</v>
      </c>
      <c r="P161" s="36">
        <v>5.92</v>
      </c>
      <c r="Q161" s="36">
        <v>32</v>
      </c>
    </row>
    <row r="162" spans="1:17" x14ac:dyDescent="0.2">
      <c r="A162" s="16" t="s">
        <v>199</v>
      </c>
      <c r="B162" s="36">
        <v>0.9</v>
      </c>
      <c r="C162" s="36">
        <v>5</v>
      </c>
      <c r="D162" s="36"/>
      <c r="E162" s="36">
        <v>8</v>
      </c>
      <c r="F162" s="36"/>
      <c r="G162" s="36">
        <v>4.5</v>
      </c>
      <c r="H162" s="36">
        <v>2.92</v>
      </c>
      <c r="L162" s="16" t="s">
        <v>199</v>
      </c>
      <c r="M162" s="36">
        <v>0.9</v>
      </c>
      <c r="N162" s="36">
        <v>5</v>
      </c>
      <c r="O162" s="36">
        <v>8</v>
      </c>
      <c r="P162" s="36">
        <v>4.5</v>
      </c>
      <c r="Q162" s="36">
        <v>2.92</v>
      </c>
    </row>
    <row r="163" spans="1:17" x14ac:dyDescent="0.2">
      <c r="A163" s="16" t="s">
        <v>203</v>
      </c>
      <c r="B163" s="36"/>
      <c r="C163" s="36"/>
      <c r="D163" s="36"/>
      <c r="E163" s="36"/>
      <c r="F163" s="36"/>
      <c r="G163" s="36"/>
      <c r="H163" s="36"/>
      <c r="L163" s="16" t="s">
        <v>203</v>
      </c>
      <c r="M163" s="36"/>
      <c r="N163" s="36"/>
      <c r="O163" s="36"/>
      <c r="P163" s="36"/>
      <c r="Q163" s="36"/>
    </row>
    <row r="164" spans="1:17" x14ac:dyDescent="0.2">
      <c r="A164" s="16"/>
      <c r="B164" s="36"/>
      <c r="C164" s="36"/>
      <c r="D164" s="36"/>
      <c r="E164" s="36"/>
      <c r="F164" s="36"/>
      <c r="G164" s="36"/>
      <c r="H164" s="36"/>
      <c r="L164" s="16"/>
      <c r="M164" s="36"/>
      <c r="N164" s="36"/>
      <c r="O164" s="36"/>
      <c r="P164" s="36"/>
      <c r="Q164" s="36"/>
    </row>
    <row r="165" spans="1:17" x14ac:dyDescent="0.2">
      <c r="A165" s="16"/>
      <c r="B165" s="36"/>
      <c r="C165" s="36"/>
      <c r="D165" s="36"/>
      <c r="E165" s="36"/>
      <c r="F165" s="36"/>
      <c r="G165" s="36"/>
      <c r="H165" s="36"/>
      <c r="L165" s="16"/>
      <c r="M165" s="36"/>
      <c r="N165" s="36"/>
      <c r="O165" s="36"/>
      <c r="P165" s="36"/>
      <c r="Q165" s="36"/>
    </row>
    <row r="166" spans="1:17" x14ac:dyDescent="0.2">
      <c r="A166" s="16"/>
      <c r="B166" s="16"/>
      <c r="C166" s="16"/>
      <c r="D166" s="16"/>
      <c r="E166" s="16"/>
      <c r="F166" s="16"/>
      <c r="G166" s="16"/>
      <c r="H166" s="16"/>
      <c r="L166" s="16"/>
      <c r="M166" s="16"/>
      <c r="N166" s="16"/>
      <c r="O166" s="16"/>
      <c r="P166" s="16"/>
      <c r="Q166" s="16"/>
    </row>
    <row r="167" spans="1:17" x14ac:dyDescent="0.2">
      <c r="A167" s="16"/>
      <c r="B167" s="36"/>
      <c r="C167" s="36"/>
      <c r="D167" s="36"/>
      <c r="E167" s="36"/>
      <c r="F167" s="36"/>
      <c r="G167" s="36"/>
      <c r="H167" s="36"/>
      <c r="L167" s="16"/>
      <c r="M167" s="36"/>
      <c r="N167" s="36"/>
      <c r="O167" s="36"/>
      <c r="P167" s="36"/>
      <c r="Q167" s="36"/>
    </row>
    <row r="168" spans="1:17" x14ac:dyDescent="0.2">
      <c r="A168" s="16"/>
      <c r="B168" s="36"/>
      <c r="C168" s="36"/>
      <c r="D168" s="36"/>
      <c r="E168" s="36"/>
      <c r="F168" s="36"/>
      <c r="G168" s="36"/>
      <c r="H168" s="36"/>
      <c r="L168" s="16"/>
      <c r="M168" s="36"/>
      <c r="N168" s="36"/>
      <c r="O168" s="36"/>
      <c r="P168" s="36"/>
      <c r="Q168" s="36"/>
    </row>
    <row r="169" spans="1:17" x14ac:dyDescent="0.2">
      <c r="A169" s="16"/>
      <c r="B169" s="36"/>
      <c r="C169" s="36"/>
      <c r="D169" s="36"/>
      <c r="E169" s="36"/>
      <c r="F169" s="36"/>
      <c r="G169" s="36"/>
      <c r="H169" s="36"/>
      <c r="L169" s="16"/>
      <c r="M169" s="36"/>
      <c r="N169" s="36"/>
      <c r="O169" s="36"/>
      <c r="P169" s="36"/>
      <c r="Q169" s="36"/>
    </row>
    <row r="170" spans="1:17" x14ac:dyDescent="0.2">
      <c r="A170" s="16"/>
      <c r="B170" s="36"/>
      <c r="C170" s="36"/>
      <c r="D170" s="36"/>
      <c r="E170" s="36"/>
      <c r="F170" s="36"/>
      <c r="G170" s="36"/>
      <c r="H170" s="36"/>
      <c r="L170" s="16"/>
      <c r="M170" s="36"/>
      <c r="N170" s="36"/>
      <c r="O170" s="36"/>
      <c r="P170" s="36"/>
      <c r="Q170" s="36"/>
    </row>
    <row r="171" spans="1:17" x14ac:dyDescent="0.2">
      <c r="A171" s="16"/>
      <c r="B171" s="36"/>
      <c r="C171" s="36"/>
      <c r="D171" s="36"/>
      <c r="E171" s="36"/>
      <c r="F171" s="36"/>
      <c r="G171" s="36"/>
      <c r="H171" s="36"/>
      <c r="L171" s="16"/>
      <c r="M171" s="36"/>
      <c r="N171" s="36"/>
      <c r="O171" s="36"/>
      <c r="P171" s="36"/>
      <c r="Q171" s="36"/>
    </row>
    <row r="172" spans="1:17" x14ac:dyDescent="0.2">
      <c r="A172" s="16"/>
      <c r="B172" s="36"/>
      <c r="C172" s="36"/>
      <c r="D172" s="36"/>
      <c r="E172" s="36"/>
      <c r="F172" s="36"/>
      <c r="G172" s="36"/>
      <c r="H172" s="36"/>
      <c r="L172" s="16"/>
      <c r="M172" s="36"/>
      <c r="N172" s="36"/>
      <c r="O172" s="36"/>
      <c r="P172" s="36"/>
      <c r="Q172" s="36"/>
    </row>
    <row r="173" spans="1:17" x14ac:dyDescent="0.2">
      <c r="A173" s="16"/>
      <c r="B173" s="16"/>
      <c r="C173" s="16"/>
      <c r="D173" s="16"/>
      <c r="E173" s="16"/>
      <c r="F173" s="16"/>
      <c r="G173" s="16"/>
      <c r="H173" s="16"/>
      <c r="L173" s="16"/>
      <c r="M173" s="16"/>
      <c r="N173" s="16"/>
      <c r="O173" s="16"/>
      <c r="P173" s="16"/>
      <c r="Q173" s="16"/>
    </row>
    <row r="174" spans="1:17" x14ac:dyDescent="0.2">
      <c r="A174" s="16"/>
      <c r="B174" s="16"/>
      <c r="C174" s="16"/>
      <c r="D174" s="16"/>
      <c r="E174" s="16"/>
      <c r="F174" s="16"/>
      <c r="G174" s="16"/>
      <c r="H174" s="16"/>
      <c r="L174" s="16"/>
      <c r="M174" s="16"/>
      <c r="N174" s="16"/>
      <c r="O174" s="16"/>
      <c r="P174" s="16"/>
      <c r="Q174" s="16"/>
    </row>
    <row r="175" spans="1:17" x14ac:dyDescent="0.2">
      <c r="A175" s="16" t="s">
        <v>597</v>
      </c>
      <c r="B175" s="16"/>
      <c r="C175" s="16"/>
      <c r="D175" s="16"/>
      <c r="E175" s="36"/>
      <c r="F175" s="36"/>
      <c r="G175" s="36"/>
      <c r="H175" s="36"/>
      <c r="L175" s="16" t="s">
        <v>597</v>
      </c>
      <c r="M175" s="16"/>
      <c r="N175" s="16"/>
      <c r="O175" s="36"/>
      <c r="P175" s="36"/>
      <c r="Q175" s="36"/>
    </row>
    <row r="176" spans="1:17" x14ac:dyDescent="0.2">
      <c r="A176" s="16" t="s">
        <v>198</v>
      </c>
      <c r="B176" s="36">
        <v>5.08</v>
      </c>
      <c r="C176" s="36">
        <v>4.08</v>
      </c>
      <c r="D176" s="36"/>
      <c r="E176" s="36">
        <v>247.83</v>
      </c>
      <c r="F176" s="36"/>
      <c r="G176" s="36">
        <v>6.17</v>
      </c>
      <c r="H176" s="36">
        <v>30.58</v>
      </c>
      <c r="L176" s="16" t="s">
        <v>198</v>
      </c>
      <c r="M176" s="36">
        <v>5.08</v>
      </c>
      <c r="N176" s="36">
        <v>4.08</v>
      </c>
      <c r="O176" s="36">
        <v>247.83</v>
      </c>
      <c r="P176" s="36">
        <v>6.17</v>
      </c>
      <c r="Q176" s="36">
        <v>30.58</v>
      </c>
    </row>
    <row r="177" spans="1:17" x14ac:dyDescent="0.2">
      <c r="A177" s="16" t="s">
        <v>199</v>
      </c>
      <c r="B177" s="36">
        <v>0.67</v>
      </c>
      <c r="C177" s="36">
        <v>2.91</v>
      </c>
      <c r="D177" s="36"/>
      <c r="E177" s="36">
        <v>4</v>
      </c>
      <c r="F177" s="36"/>
      <c r="G177" s="36">
        <v>2.86</v>
      </c>
      <c r="H177" s="36">
        <v>1.93</v>
      </c>
      <c r="L177" s="16" t="s">
        <v>199</v>
      </c>
      <c r="M177" s="36">
        <v>0.67</v>
      </c>
      <c r="N177" s="36">
        <v>2.91</v>
      </c>
      <c r="O177" s="36">
        <v>4</v>
      </c>
      <c r="P177" s="36">
        <v>2.86</v>
      </c>
      <c r="Q177" s="36">
        <v>1.93</v>
      </c>
    </row>
    <row r="178" spans="1:17" x14ac:dyDescent="0.2">
      <c r="A178" s="16" t="s">
        <v>203</v>
      </c>
      <c r="B178" s="36"/>
      <c r="C178" s="36"/>
      <c r="D178" s="36"/>
      <c r="E178" s="36"/>
      <c r="F178" s="36"/>
      <c r="G178" s="36"/>
      <c r="H178" s="36"/>
      <c r="L178" s="16" t="s">
        <v>203</v>
      </c>
      <c r="M178" s="36"/>
      <c r="N178" s="36"/>
      <c r="O178" s="36"/>
      <c r="P178" s="36"/>
      <c r="Q178" s="36"/>
    </row>
    <row r="179" spans="1:17" x14ac:dyDescent="0.2">
      <c r="A179" s="16"/>
      <c r="B179" s="36"/>
      <c r="C179" s="36"/>
      <c r="D179" s="36"/>
      <c r="E179" s="36"/>
      <c r="F179" s="36"/>
      <c r="G179" s="36"/>
      <c r="H179" s="36"/>
      <c r="L179" s="16"/>
      <c r="M179" s="36"/>
      <c r="N179" s="36"/>
      <c r="O179" s="36"/>
      <c r="P179" s="36"/>
      <c r="Q179" s="36"/>
    </row>
    <row r="180" spans="1:17" x14ac:dyDescent="0.2">
      <c r="A180" s="16"/>
      <c r="B180" s="36"/>
      <c r="C180" s="36"/>
      <c r="D180" s="36"/>
      <c r="E180" s="36"/>
      <c r="F180" s="36"/>
      <c r="G180" s="36"/>
      <c r="H180" s="36"/>
      <c r="L180" s="16"/>
      <c r="M180" s="36"/>
      <c r="N180" s="36"/>
      <c r="O180" s="36"/>
      <c r="P180" s="36"/>
      <c r="Q180" s="36"/>
    </row>
    <row r="181" spans="1:17" x14ac:dyDescent="0.2">
      <c r="A181" s="16"/>
      <c r="B181" s="36"/>
      <c r="C181" s="36"/>
      <c r="D181" s="36"/>
      <c r="E181" s="36"/>
      <c r="F181" s="36"/>
      <c r="G181" s="36"/>
      <c r="H181" s="36"/>
      <c r="L181" s="16"/>
      <c r="M181" s="36"/>
      <c r="N181" s="36"/>
      <c r="O181" s="36"/>
      <c r="P181" s="36"/>
      <c r="Q181" s="36"/>
    </row>
    <row r="182" spans="1:17" x14ac:dyDescent="0.2">
      <c r="A182" s="16"/>
      <c r="B182" s="36"/>
      <c r="C182" s="36"/>
      <c r="D182" s="36"/>
      <c r="E182" s="36"/>
      <c r="F182" s="36"/>
      <c r="G182" s="36"/>
      <c r="H182" s="36"/>
      <c r="L182" s="16"/>
      <c r="M182" s="36"/>
      <c r="N182" s="36"/>
      <c r="O182" s="36"/>
      <c r="P182" s="36"/>
      <c r="Q182" s="36"/>
    </row>
    <row r="183" spans="1:17" x14ac:dyDescent="0.2">
      <c r="A183" s="16"/>
      <c r="B183" s="36"/>
      <c r="C183" s="36"/>
      <c r="D183" s="36"/>
      <c r="E183" s="36"/>
      <c r="F183" s="36"/>
      <c r="G183" s="36"/>
      <c r="H183" s="36"/>
      <c r="L183" s="16"/>
      <c r="M183" s="36"/>
      <c r="N183" s="36"/>
      <c r="O183" s="36"/>
      <c r="P183" s="36"/>
      <c r="Q183" s="36"/>
    </row>
    <row r="184" spans="1:17" x14ac:dyDescent="0.2">
      <c r="A184" s="16"/>
      <c r="B184" s="36"/>
      <c r="C184" s="36"/>
      <c r="D184" s="36"/>
      <c r="E184" s="36"/>
      <c r="F184" s="36"/>
      <c r="G184" s="36"/>
      <c r="H184" s="36"/>
      <c r="L184" s="16"/>
      <c r="M184" s="36"/>
      <c r="N184" s="36"/>
      <c r="O184" s="36"/>
      <c r="P184" s="36"/>
      <c r="Q184" s="36"/>
    </row>
    <row r="185" spans="1:17" x14ac:dyDescent="0.2">
      <c r="A185" s="16"/>
      <c r="B185" s="36"/>
      <c r="C185" s="36"/>
      <c r="D185" s="36"/>
      <c r="E185" s="36"/>
      <c r="F185" s="36"/>
      <c r="G185" s="36"/>
      <c r="H185" s="36"/>
      <c r="L185" s="16"/>
      <c r="M185" s="36"/>
      <c r="N185" s="36"/>
      <c r="O185" s="36"/>
      <c r="P185" s="36"/>
      <c r="Q185" s="36"/>
    </row>
    <row r="186" spans="1:17" x14ac:dyDescent="0.2">
      <c r="A186" s="16"/>
      <c r="B186" s="36"/>
      <c r="C186" s="36"/>
      <c r="D186" s="36"/>
      <c r="E186" s="36"/>
      <c r="F186" s="36"/>
      <c r="G186" s="36"/>
      <c r="H186" s="36"/>
      <c r="L186" s="16"/>
      <c r="M186" s="36"/>
      <c r="N186" s="36"/>
      <c r="O186" s="36"/>
      <c r="P186" s="36"/>
      <c r="Q186" s="36"/>
    </row>
    <row r="187" spans="1:17" x14ac:dyDescent="0.2">
      <c r="A187" s="16"/>
      <c r="B187" s="36"/>
      <c r="C187" s="36"/>
      <c r="D187" s="36"/>
      <c r="E187" s="36"/>
      <c r="F187" s="36"/>
      <c r="G187" s="36"/>
      <c r="H187" s="36"/>
      <c r="L187" s="16"/>
      <c r="M187" s="36"/>
      <c r="N187" s="36"/>
      <c r="O187" s="36"/>
      <c r="P187" s="36"/>
      <c r="Q187" s="36"/>
    </row>
    <row r="188" spans="1:17" x14ac:dyDescent="0.2">
      <c r="A188" s="16"/>
      <c r="B188" s="36"/>
      <c r="C188" s="36"/>
      <c r="D188" s="36"/>
      <c r="E188" s="36"/>
      <c r="F188" s="36"/>
      <c r="G188" s="36"/>
      <c r="H188" s="36"/>
      <c r="L188" s="16"/>
      <c r="M188" s="36"/>
      <c r="N188" s="36"/>
      <c r="O188" s="36"/>
      <c r="P188" s="36"/>
      <c r="Q188" s="36"/>
    </row>
    <row r="189" spans="1:17" x14ac:dyDescent="0.2">
      <c r="A189" s="16"/>
      <c r="B189" s="36"/>
      <c r="C189" s="36"/>
      <c r="D189" s="36"/>
      <c r="E189" s="36"/>
      <c r="F189" s="36"/>
      <c r="G189" s="36"/>
      <c r="H189" s="36"/>
      <c r="L189" s="16"/>
      <c r="M189" s="36"/>
      <c r="N189" s="36"/>
      <c r="O189" s="36"/>
      <c r="P189" s="36"/>
      <c r="Q189" s="36"/>
    </row>
    <row r="190" spans="1:17" x14ac:dyDescent="0.2">
      <c r="A190" s="16"/>
      <c r="B190" s="36"/>
      <c r="C190" s="36"/>
      <c r="D190" s="36"/>
      <c r="E190" s="36"/>
      <c r="F190" s="36"/>
      <c r="G190" s="36"/>
      <c r="H190" s="36"/>
      <c r="L190" s="16"/>
      <c r="M190" s="36"/>
      <c r="N190" s="36"/>
      <c r="O190" s="36"/>
      <c r="P190" s="36"/>
      <c r="Q190" s="36"/>
    </row>
    <row r="191" spans="1:17" x14ac:dyDescent="0.2">
      <c r="A191" s="16" t="s">
        <v>598</v>
      </c>
      <c r="B191" s="16"/>
      <c r="C191" s="36"/>
      <c r="D191" s="36"/>
      <c r="E191" s="36"/>
      <c r="F191" s="36"/>
      <c r="G191" s="36"/>
      <c r="H191" s="36"/>
      <c r="L191" s="16" t="s">
        <v>598</v>
      </c>
      <c r="M191" s="16"/>
      <c r="N191" s="36"/>
      <c r="O191" s="36"/>
      <c r="P191" s="36"/>
      <c r="Q191" s="36"/>
    </row>
    <row r="192" spans="1:17" x14ac:dyDescent="0.2">
      <c r="A192" s="16" t="s">
        <v>198</v>
      </c>
      <c r="B192" s="36">
        <v>5.46</v>
      </c>
      <c r="C192" s="36">
        <v>4.6900000000000004</v>
      </c>
      <c r="D192" s="36"/>
      <c r="E192" s="36">
        <v>247.46</v>
      </c>
      <c r="F192" s="36"/>
      <c r="G192" s="36">
        <v>6.15</v>
      </c>
      <c r="H192" s="36">
        <v>31.08</v>
      </c>
      <c r="L192" s="16" t="s">
        <v>198</v>
      </c>
      <c r="M192" s="36">
        <v>5.46</v>
      </c>
      <c r="N192" s="36">
        <v>4.6900000000000004</v>
      </c>
      <c r="O192" s="36">
        <v>247.46</v>
      </c>
      <c r="P192" s="36">
        <v>6.15</v>
      </c>
      <c r="Q192" s="36">
        <v>31.08</v>
      </c>
    </row>
    <row r="193" spans="1:17" x14ac:dyDescent="0.2">
      <c r="A193" s="16" t="s">
        <v>199</v>
      </c>
      <c r="B193" s="36">
        <v>0.88</v>
      </c>
      <c r="C193" s="36">
        <v>2.69</v>
      </c>
      <c r="D193" s="36"/>
      <c r="E193" s="36">
        <v>7.46</v>
      </c>
      <c r="F193" s="36"/>
      <c r="G193" s="36">
        <v>5.15</v>
      </c>
      <c r="H193" s="36">
        <v>3.77</v>
      </c>
      <c r="L193" s="16" t="s">
        <v>199</v>
      </c>
      <c r="M193" s="36">
        <v>0.88</v>
      </c>
      <c r="N193" s="36">
        <v>2.69</v>
      </c>
      <c r="O193" s="36">
        <v>7.46</v>
      </c>
      <c r="P193" s="36">
        <v>5.15</v>
      </c>
      <c r="Q193" s="36">
        <v>3.77</v>
      </c>
    </row>
    <row r="194" spans="1:17" x14ac:dyDescent="0.2">
      <c r="A194" s="16" t="s">
        <v>200</v>
      </c>
      <c r="B194" s="36"/>
      <c r="C194" s="36"/>
      <c r="D194" s="36"/>
      <c r="E194" s="36"/>
      <c r="F194" s="36"/>
      <c r="G194" s="36"/>
      <c r="H194" s="36"/>
      <c r="L194" s="16" t="s">
        <v>200</v>
      </c>
      <c r="M194" s="36"/>
      <c r="N194" s="36"/>
      <c r="O194" s="36"/>
      <c r="P194" s="36"/>
      <c r="Q194" s="36"/>
    </row>
    <row r="195" spans="1:17" x14ac:dyDescent="0.2">
      <c r="A195" s="16"/>
      <c r="B195" s="36"/>
      <c r="C195" s="36"/>
      <c r="D195" s="36"/>
      <c r="E195" s="36"/>
      <c r="F195" s="36"/>
      <c r="G195" s="36"/>
      <c r="H195" s="36"/>
      <c r="L195" s="16"/>
      <c r="M195" s="36"/>
      <c r="N195" s="36"/>
      <c r="O195" s="36"/>
      <c r="P195" s="36"/>
      <c r="Q195" s="36"/>
    </row>
    <row r="196" spans="1:17" x14ac:dyDescent="0.2">
      <c r="A196" s="16"/>
      <c r="B196" s="36"/>
      <c r="C196" s="36"/>
      <c r="D196" s="36"/>
      <c r="E196" s="36"/>
      <c r="F196" s="36"/>
      <c r="G196" s="36"/>
      <c r="H196" s="36"/>
      <c r="L196" s="16"/>
      <c r="M196" s="36"/>
      <c r="N196" s="36"/>
      <c r="O196" s="36"/>
      <c r="P196" s="36"/>
      <c r="Q196" s="36"/>
    </row>
    <row r="197" spans="1:17" x14ac:dyDescent="0.2">
      <c r="A197" s="16"/>
      <c r="B197" s="36"/>
      <c r="C197" s="36"/>
      <c r="D197" s="36"/>
      <c r="E197" s="36"/>
      <c r="F197" s="36"/>
      <c r="G197" s="36"/>
      <c r="H197" s="36"/>
      <c r="L197" s="16"/>
      <c r="M197" s="36"/>
      <c r="N197" s="36"/>
      <c r="O197" s="36"/>
      <c r="P197" s="36"/>
      <c r="Q197" s="36"/>
    </row>
    <row r="198" spans="1:17" x14ac:dyDescent="0.2">
      <c r="A198" s="16"/>
      <c r="B198" s="36"/>
      <c r="C198" s="36"/>
      <c r="D198" s="36"/>
      <c r="E198" s="36"/>
      <c r="F198" s="36"/>
      <c r="G198" s="36"/>
      <c r="H198" s="36"/>
      <c r="L198" s="16"/>
      <c r="M198" s="36"/>
      <c r="N198" s="36"/>
      <c r="O198" s="36"/>
      <c r="P198" s="36"/>
      <c r="Q198" s="36"/>
    </row>
    <row r="199" spans="1:17" x14ac:dyDescent="0.2">
      <c r="A199" s="16"/>
      <c r="B199" s="16"/>
      <c r="C199" s="16"/>
      <c r="D199" s="16"/>
      <c r="E199" s="16"/>
      <c r="F199" s="16"/>
      <c r="G199" s="16"/>
      <c r="H199" s="16"/>
      <c r="L199" s="16"/>
      <c r="M199" s="16"/>
      <c r="N199" s="16"/>
      <c r="O199" s="16"/>
      <c r="P199" s="16"/>
      <c r="Q199" s="16"/>
    </row>
    <row r="200" spans="1:17" x14ac:dyDescent="0.2">
      <c r="A200" s="16"/>
      <c r="B200" s="36"/>
      <c r="C200" s="36"/>
      <c r="D200" s="36"/>
      <c r="E200" s="36"/>
      <c r="F200" s="36"/>
      <c r="G200" s="36"/>
      <c r="H200" s="36"/>
      <c r="L200" s="16"/>
      <c r="M200" s="36"/>
      <c r="N200" s="36"/>
      <c r="O200" s="36"/>
      <c r="P200" s="36"/>
      <c r="Q200" s="36"/>
    </row>
    <row r="201" spans="1:17" x14ac:dyDescent="0.2">
      <c r="A201" s="16"/>
      <c r="B201" s="36"/>
      <c r="C201" s="36"/>
      <c r="D201" s="36"/>
      <c r="E201" s="36"/>
      <c r="F201" s="36"/>
      <c r="G201" s="36"/>
      <c r="H201" s="36"/>
      <c r="L201" s="16"/>
      <c r="M201" s="36"/>
      <c r="N201" s="36"/>
      <c r="O201" s="36"/>
      <c r="P201" s="36"/>
      <c r="Q201" s="36"/>
    </row>
    <row r="202" spans="1:17" x14ac:dyDescent="0.2">
      <c r="A202" s="16"/>
      <c r="B202" s="36"/>
      <c r="C202" s="36"/>
      <c r="D202" s="36"/>
      <c r="E202" s="36"/>
      <c r="F202" s="36"/>
      <c r="G202" s="36"/>
      <c r="H202" s="36"/>
      <c r="L202" s="16"/>
      <c r="M202" s="36"/>
      <c r="N202" s="36"/>
      <c r="O202" s="36"/>
      <c r="P202" s="36"/>
      <c r="Q202" s="36"/>
    </row>
    <row r="203" spans="1:17" x14ac:dyDescent="0.2">
      <c r="A203" s="16"/>
      <c r="B203" s="36"/>
      <c r="C203" s="36"/>
      <c r="D203" s="36"/>
      <c r="E203" s="36"/>
      <c r="F203" s="36"/>
      <c r="G203" s="36"/>
      <c r="H203" s="36"/>
      <c r="L203" s="16"/>
      <c r="M203" s="36"/>
      <c r="N203" s="36"/>
      <c r="O203" s="36"/>
      <c r="P203" s="36"/>
      <c r="Q203" s="36"/>
    </row>
    <row r="204" spans="1:17" x14ac:dyDescent="0.2">
      <c r="A204" s="16"/>
      <c r="B204" s="36"/>
      <c r="C204" s="36"/>
      <c r="D204" s="36"/>
      <c r="E204" s="36"/>
      <c r="F204" s="36"/>
      <c r="G204" s="36"/>
      <c r="H204" s="36"/>
      <c r="L204" s="16"/>
      <c r="M204" s="36"/>
      <c r="N204" s="36"/>
      <c r="O204" s="36"/>
      <c r="P204" s="36"/>
      <c r="Q204" s="36"/>
    </row>
    <row r="205" spans="1:17" x14ac:dyDescent="0.2">
      <c r="A205" s="16"/>
      <c r="B205" s="36"/>
      <c r="C205" s="36"/>
      <c r="D205" s="36"/>
      <c r="E205" s="36"/>
      <c r="F205" s="36"/>
      <c r="G205" s="36"/>
      <c r="H205" s="36"/>
      <c r="L205" s="16"/>
      <c r="M205" s="36"/>
      <c r="N205" s="36"/>
      <c r="O205" s="36"/>
      <c r="P205" s="36"/>
      <c r="Q205" s="36"/>
    </row>
    <row r="206" spans="1:17" x14ac:dyDescent="0.2">
      <c r="A206" s="16"/>
      <c r="B206" s="16"/>
      <c r="C206" s="16"/>
      <c r="D206" s="16"/>
      <c r="E206" s="16"/>
      <c r="F206" s="16"/>
      <c r="G206" s="16"/>
      <c r="H206" s="16"/>
      <c r="L206" s="16"/>
      <c r="M206" s="16"/>
      <c r="N206" s="16"/>
      <c r="O206" s="16"/>
      <c r="P206" s="16"/>
      <c r="Q206" s="16"/>
    </row>
    <row r="207" spans="1:17" x14ac:dyDescent="0.2">
      <c r="A207" s="16"/>
      <c r="B207" s="16"/>
      <c r="C207" s="16"/>
      <c r="D207" s="16"/>
      <c r="E207" s="16"/>
      <c r="F207" s="16"/>
      <c r="G207" s="16"/>
      <c r="H207" s="16"/>
      <c r="L207" s="16"/>
      <c r="M207" s="16"/>
      <c r="N207" s="16"/>
      <c r="O207" s="16"/>
      <c r="P207" s="16"/>
      <c r="Q207" s="16"/>
    </row>
    <row r="208" spans="1:17" x14ac:dyDescent="0.2">
      <c r="A208" s="16" t="s">
        <v>599</v>
      </c>
      <c r="B208" s="16"/>
      <c r="C208" s="36"/>
      <c r="D208" s="36"/>
      <c r="E208" s="36"/>
      <c r="F208" s="36"/>
      <c r="G208" s="36"/>
      <c r="H208" s="36"/>
      <c r="L208" s="16" t="s">
        <v>599</v>
      </c>
      <c r="M208" s="16"/>
      <c r="N208" s="36"/>
      <c r="O208" s="36"/>
      <c r="P208" s="36"/>
      <c r="Q208" s="36"/>
    </row>
    <row r="209" spans="1:17" x14ac:dyDescent="0.2">
      <c r="A209" s="16" t="s">
        <v>198</v>
      </c>
      <c r="B209" s="36">
        <v>4.5599999999999996</v>
      </c>
      <c r="C209" s="36">
        <v>10.67</v>
      </c>
      <c r="D209" s="36"/>
      <c r="E209" s="36">
        <v>239.44</v>
      </c>
      <c r="F209" s="36"/>
      <c r="G209" s="36">
        <v>6.94</v>
      </c>
      <c r="H209" s="36">
        <v>33.22</v>
      </c>
      <c r="L209" s="16" t="s">
        <v>198</v>
      </c>
      <c r="M209" s="36">
        <v>4.5599999999999996</v>
      </c>
      <c r="N209" s="36">
        <v>10.67</v>
      </c>
      <c r="O209" s="36">
        <v>239.44</v>
      </c>
      <c r="P209" s="36">
        <v>6.94</v>
      </c>
      <c r="Q209" s="36">
        <v>33.22</v>
      </c>
    </row>
    <row r="210" spans="1:17" x14ac:dyDescent="0.2">
      <c r="A210" s="16" t="s">
        <v>199</v>
      </c>
      <c r="B210" s="36">
        <v>2.5</v>
      </c>
      <c r="C210" s="36">
        <v>9.31</v>
      </c>
      <c r="D210" s="36"/>
      <c r="E210" s="36">
        <v>11.58</v>
      </c>
      <c r="F210" s="36"/>
      <c r="G210" s="36">
        <v>5.79</v>
      </c>
      <c r="H210" s="36">
        <v>2.71</v>
      </c>
      <c r="L210" s="16" t="s">
        <v>199</v>
      </c>
      <c r="M210" s="36">
        <v>2.5</v>
      </c>
      <c r="N210" s="36">
        <v>9.31</v>
      </c>
      <c r="O210" s="36">
        <v>11.58</v>
      </c>
      <c r="P210" s="36">
        <v>5.79</v>
      </c>
      <c r="Q210" s="36">
        <v>2.71</v>
      </c>
    </row>
    <row r="211" spans="1:17" x14ac:dyDescent="0.2">
      <c r="A211" s="16" t="s">
        <v>602</v>
      </c>
      <c r="B211" s="36"/>
      <c r="C211" s="36"/>
      <c r="D211" s="36"/>
      <c r="E211" s="36"/>
      <c r="F211" s="36"/>
      <c r="G211" s="36"/>
      <c r="H211" s="36"/>
      <c r="L211" s="16" t="s">
        <v>602</v>
      </c>
      <c r="M211" s="36"/>
      <c r="N211" s="36"/>
      <c r="O211" s="36"/>
      <c r="P211" s="36"/>
      <c r="Q211" s="36"/>
    </row>
    <row r="212" spans="1:17" x14ac:dyDescent="0.2">
      <c r="A212" s="16"/>
      <c r="B212" s="36"/>
      <c r="C212" s="36"/>
      <c r="D212" s="36"/>
      <c r="E212" s="36"/>
      <c r="F212" s="36"/>
      <c r="G212" s="36"/>
      <c r="H212" s="36"/>
      <c r="L212" s="16"/>
      <c r="M212" s="36"/>
      <c r="N212" s="36"/>
      <c r="O212" s="36"/>
      <c r="P212" s="36"/>
      <c r="Q212" s="36"/>
    </row>
    <row r="213" spans="1:17" x14ac:dyDescent="0.2">
      <c r="A213" s="16"/>
      <c r="B213" s="36"/>
      <c r="C213" s="36"/>
      <c r="D213" s="36"/>
      <c r="E213" s="36"/>
      <c r="F213" s="36"/>
      <c r="G213" s="36"/>
      <c r="H213" s="36"/>
      <c r="L213" s="16"/>
      <c r="M213" s="36"/>
      <c r="N213" s="36"/>
      <c r="O213" s="36"/>
      <c r="P213" s="36"/>
      <c r="Q213" s="36"/>
    </row>
    <row r="214" spans="1:17" x14ac:dyDescent="0.2">
      <c r="A214" s="16"/>
      <c r="B214" s="16"/>
      <c r="C214" s="16"/>
      <c r="D214" s="16"/>
      <c r="E214" s="16"/>
      <c r="F214" s="16"/>
      <c r="G214" s="16"/>
      <c r="H214" s="16"/>
      <c r="L214" s="16"/>
      <c r="M214" s="16"/>
      <c r="N214" s="16"/>
      <c r="O214" s="16"/>
      <c r="P214" s="16"/>
      <c r="Q214" s="16"/>
    </row>
    <row r="215" spans="1:17" x14ac:dyDescent="0.2">
      <c r="A215" s="16"/>
      <c r="B215" s="36"/>
      <c r="C215" s="36"/>
      <c r="D215" s="36"/>
      <c r="E215" s="36"/>
      <c r="F215" s="36"/>
      <c r="G215" s="36"/>
      <c r="H215" s="36"/>
      <c r="L215" s="16"/>
      <c r="M215" s="36"/>
      <c r="N215" s="36"/>
      <c r="O215" s="36"/>
      <c r="P215" s="36"/>
      <c r="Q215" s="36"/>
    </row>
    <row r="216" spans="1:17" x14ac:dyDescent="0.2">
      <c r="A216" s="16"/>
      <c r="B216" s="36"/>
      <c r="C216" s="36"/>
      <c r="D216" s="36"/>
      <c r="E216" s="36"/>
      <c r="F216" s="36"/>
      <c r="G216" s="36"/>
      <c r="H216" s="36"/>
      <c r="L216" s="16"/>
      <c r="M216" s="36"/>
      <c r="N216" s="36"/>
      <c r="O216" s="36"/>
      <c r="P216" s="36"/>
      <c r="Q216" s="36"/>
    </row>
    <row r="217" spans="1:17" x14ac:dyDescent="0.2">
      <c r="A217" s="16"/>
      <c r="B217" s="36"/>
      <c r="C217" s="36"/>
      <c r="D217" s="36"/>
      <c r="E217" s="36"/>
      <c r="F217" s="36"/>
      <c r="G217" s="36"/>
      <c r="H217" s="36"/>
      <c r="L217" s="16"/>
      <c r="M217" s="36"/>
      <c r="N217" s="36"/>
      <c r="O217" s="36"/>
      <c r="P217" s="36"/>
      <c r="Q217" s="36"/>
    </row>
    <row r="218" spans="1:17" x14ac:dyDescent="0.2">
      <c r="A218" s="16"/>
      <c r="B218" s="36"/>
      <c r="C218" s="36"/>
      <c r="D218" s="36"/>
      <c r="E218" s="36"/>
      <c r="F218" s="36"/>
      <c r="G218" s="36"/>
      <c r="H218" s="36"/>
      <c r="L218" s="16"/>
      <c r="M218" s="36"/>
      <c r="N218" s="36"/>
      <c r="O218" s="36"/>
      <c r="P218" s="36"/>
      <c r="Q218" s="36"/>
    </row>
    <row r="219" spans="1:17" x14ac:dyDescent="0.2">
      <c r="A219" s="16"/>
      <c r="B219" s="36"/>
      <c r="C219" s="36"/>
      <c r="D219" s="36"/>
      <c r="E219" s="36"/>
      <c r="F219" s="36"/>
      <c r="G219" s="36"/>
      <c r="H219" s="36"/>
      <c r="L219" s="16"/>
      <c r="M219" s="36"/>
      <c r="N219" s="36"/>
      <c r="O219" s="36"/>
      <c r="P219" s="36"/>
      <c r="Q219" s="36"/>
    </row>
    <row r="220" spans="1:17" x14ac:dyDescent="0.2">
      <c r="A220" s="16"/>
      <c r="B220" s="36"/>
      <c r="C220" s="36"/>
      <c r="D220" s="36"/>
      <c r="E220" s="36"/>
      <c r="F220" s="36"/>
      <c r="G220" s="36"/>
      <c r="H220" s="36"/>
      <c r="L220" s="16"/>
      <c r="M220" s="36"/>
      <c r="N220" s="36"/>
      <c r="O220" s="36"/>
      <c r="P220" s="36"/>
      <c r="Q220" s="36"/>
    </row>
    <row r="221" spans="1:17" x14ac:dyDescent="0.2">
      <c r="A221" s="16"/>
      <c r="B221" s="16"/>
      <c r="C221" s="16"/>
      <c r="D221" s="16"/>
      <c r="E221" s="16"/>
      <c r="F221" s="16"/>
      <c r="G221" s="16"/>
      <c r="H221" s="16"/>
      <c r="L221" s="16"/>
      <c r="M221" s="16"/>
      <c r="N221" s="16"/>
      <c r="O221" s="16"/>
      <c r="P221" s="16"/>
      <c r="Q221" s="16"/>
    </row>
    <row r="222" spans="1:17" x14ac:dyDescent="0.2">
      <c r="A222" s="16"/>
      <c r="B222" s="36"/>
      <c r="C222" s="36"/>
      <c r="D222" s="36"/>
      <c r="E222" s="36"/>
      <c r="F222" s="36"/>
      <c r="G222" s="36"/>
      <c r="H222" s="36"/>
      <c r="L222" s="16"/>
      <c r="M222" s="36"/>
      <c r="N222" s="36"/>
      <c r="O222" s="36"/>
      <c r="P222" s="36"/>
      <c r="Q222" s="36"/>
    </row>
    <row r="223" spans="1:17" x14ac:dyDescent="0.2">
      <c r="A223" s="16"/>
      <c r="B223" s="36"/>
      <c r="C223" s="36"/>
      <c r="D223" s="36"/>
      <c r="E223" s="36"/>
      <c r="F223" s="36"/>
      <c r="G223" s="36"/>
      <c r="H223" s="36"/>
      <c r="L223" s="16"/>
      <c r="M223" s="36"/>
      <c r="N223" s="36"/>
      <c r="O223" s="36"/>
      <c r="P223" s="36"/>
      <c r="Q223" s="36"/>
    </row>
    <row r="224" spans="1:17" x14ac:dyDescent="0.2">
      <c r="A224" s="16"/>
      <c r="B224" s="36"/>
      <c r="C224" s="36"/>
      <c r="D224" s="36"/>
      <c r="E224" s="36"/>
      <c r="F224" s="36"/>
      <c r="G224" s="36"/>
      <c r="H224" s="36"/>
      <c r="L224" s="16"/>
      <c r="M224" s="36"/>
      <c r="N224" s="36"/>
      <c r="O224" s="36"/>
      <c r="P224" s="36"/>
      <c r="Q224" s="36"/>
    </row>
    <row r="225" spans="1:17" x14ac:dyDescent="0.2">
      <c r="A225" s="16"/>
      <c r="B225" s="36"/>
      <c r="C225" s="36"/>
      <c r="D225" s="36"/>
      <c r="E225" s="36"/>
      <c r="F225" s="36"/>
      <c r="G225" s="36"/>
      <c r="H225" s="36"/>
      <c r="L225" s="16"/>
      <c r="M225" s="36"/>
      <c r="N225" s="36"/>
      <c r="O225" s="36"/>
      <c r="P225" s="36"/>
      <c r="Q225" s="36"/>
    </row>
    <row r="226" spans="1:17" x14ac:dyDescent="0.2">
      <c r="A226" s="16"/>
      <c r="B226" s="36"/>
      <c r="C226" s="36"/>
      <c r="D226" s="36"/>
      <c r="E226" s="36"/>
      <c r="F226" s="36"/>
      <c r="G226" s="36"/>
      <c r="H226" s="36"/>
      <c r="L226" s="16"/>
      <c r="M226" s="36"/>
      <c r="N226" s="36"/>
      <c r="O226" s="36"/>
      <c r="P226" s="36"/>
      <c r="Q226" s="36"/>
    </row>
    <row r="227" spans="1:17" x14ac:dyDescent="0.2">
      <c r="A227" s="16"/>
      <c r="B227" s="36"/>
      <c r="C227" s="36"/>
      <c r="D227" s="36"/>
      <c r="E227" s="36"/>
      <c r="F227" s="36"/>
      <c r="G227" s="36"/>
      <c r="H227" s="36"/>
      <c r="L227" s="16"/>
      <c r="M227" s="36"/>
      <c r="N227" s="36"/>
      <c r="O227" s="36"/>
      <c r="P227" s="36"/>
      <c r="Q227" s="36"/>
    </row>
    <row r="228" spans="1:17" x14ac:dyDescent="0.2">
      <c r="A228" s="16"/>
      <c r="B228" s="36"/>
      <c r="C228" s="36"/>
      <c r="D228" s="36"/>
      <c r="E228" s="36"/>
      <c r="F228" s="36"/>
      <c r="G228" s="36"/>
      <c r="H228" s="36"/>
      <c r="L228" s="16"/>
      <c r="M228" s="36"/>
      <c r="N228" s="36"/>
      <c r="O228" s="36"/>
      <c r="P228" s="36"/>
      <c r="Q228" s="36"/>
    </row>
    <row r="229" spans="1:17" x14ac:dyDescent="0.2">
      <c r="A229" s="16"/>
      <c r="B229" s="36"/>
      <c r="C229" s="36"/>
      <c r="D229" s="36"/>
      <c r="E229" s="36"/>
      <c r="F229" s="36"/>
      <c r="G229" s="36"/>
      <c r="H229" s="36"/>
      <c r="L229" s="16"/>
      <c r="M229" s="36"/>
      <c r="N229" s="36"/>
      <c r="O229" s="36"/>
      <c r="P229" s="36"/>
      <c r="Q229" s="36"/>
    </row>
    <row r="230" spans="1:17" x14ac:dyDescent="0.2">
      <c r="A230" s="16" t="s">
        <v>600</v>
      </c>
      <c r="B230" s="16"/>
      <c r="C230" s="16"/>
      <c r="D230" s="16"/>
      <c r="E230" s="36"/>
      <c r="F230" s="36"/>
      <c r="G230" s="36"/>
      <c r="H230" s="36"/>
      <c r="L230" s="16" t="s">
        <v>600</v>
      </c>
      <c r="M230" s="16"/>
      <c r="N230" s="16"/>
      <c r="O230" s="36"/>
      <c r="P230" s="36"/>
      <c r="Q230" s="36"/>
    </row>
    <row r="231" spans="1:17" x14ac:dyDescent="0.2">
      <c r="A231" s="16" t="s">
        <v>198</v>
      </c>
      <c r="B231" s="36">
        <v>4.67</v>
      </c>
      <c r="C231" s="36">
        <v>8</v>
      </c>
      <c r="D231" s="36"/>
      <c r="E231" s="36">
        <v>233.17</v>
      </c>
      <c r="F231" s="36"/>
      <c r="G231" s="36">
        <v>12.75</v>
      </c>
      <c r="H231" s="36">
        <v>36.08</v>
      </c>
      <c r="L231" s="16" t="s">
        <v>198</v>
      </c>
      <c r="M231" s="36">
        <v>4.67</v>
      </c>
      <c r="N231" s="36">
        <v>8</v>
      </c>
      <c r="O231" s="36">
        <v>233.17</v>
      </c>
      <c r="P231" s="36">
        <v>12.75</v>
      </c>
      <c r="Q231" s="36">
        <v>36.08</v>
      </c>
    </row>
    <row r="232" spans="1:17" x14ac:dyDescent="0.2">
      <c r="A232" s="16" t="s">
        <v>199</v>
      </c>
      <c r="B232" s="36">
        <v>0.78</v>
      </c>
      <c r="C232" s="36">
        <v>6.25</v>
      </c>
      <c r="D232" s="36"/>
      <c r="E232" s="36">
        <v>14.29</v>
      </c>
      <c r="F232" s="36"/>
      <c r="G232" s="36">
        <v>10.72</v>
      </c>
      <c r="H232" s="36">
        <v>4.08</v>
      </c>
      <c r="L232" s="16" t="s">
        <v>199</v>
      </c>
      <c r="M232" s="36">
        <v>0.78</v>
      </c>
      <c r="N232" s="36">
        <v>6.25</v>
      </c>
      <c r="O232" s="36">
        <v>14.29</v>
      </c>
      <c r="P232" s="36">
        <v>10.72</v>
      </c>
      <c r="Q232" s="36">
        <v>4.08</v>
      </c>
    </row>
    <row r="233" spans="1:17" x14ac:dyDescent="0.2">
      <c r="A233" s="16" t="s">
        <v>203</v>
      </c>
      <c r="B233" s="36"/>
      <c r="C233" s="36"/>
      <c r="D233" s="36"/>
      <c r="E233" s="36"/>
      <c r="F233" s="36"/>
      <c r="G233" s="36"/>
      <c r="H233" s="36"/>
      <c r="L233" s="16" t="s">
        <v>203</v>
      </c>
      <c r="M233" s="36"/>
      <c r="N233" s="36"/>
      <c r="O233" s="36"/>
      <c r="P233" s="36"/>
      <c r="Q233" s="36"/>
    </row>
    <row r="234" spans="1:17" x14ac:dyDescent="0.2">
      <c r="A234" s="16"/>
      <c r="B234" s="36"/>
      <c r="C234" s="36"/>
      <c r="D234" s="36"/>
      <c r="E234" s="36"/>
      <c r="F234" s="36"/>
      <c r="G234" s="36"/>
      <c r="H234" s="36"/>
      <c r="L234" s="16"/>
      <c r="M234" s="36"/>
      <c r="N234" s="36"/>
      <c r="O234" s="36"/>
      <c r="P234" s="36"/>
      <c r="Q234" s="36"/>
    </row>
    <row r="235" spans="1:17" x14ac:dyDescent="0.2">
      <c r="A235" s="16"/>
      <c r="B235" s="36"/>
      <c r="C235" s="36"/>
      <c r="D235" s="36"/>
      <c r="E235" s="36"/>
      <c r="F235" s="36"/>
      <c r="G235" s="36"/>
      <c r="H235" s="36"/>
      <c r="L235" s="16"/>
      <c r="M235" s="36"/>
      <c r="N235" s="36"/>
      <c r="O235" s="36"/>
      <c r="P235" s="36"/>
      <c r="Q235" s="36"/>
    </row>
    <row r="236" spans="1:17" x14ac:dyDescent="0.2">
      <c r="A236" s="16"/>
      <c r="B236" s="16"/>
      <c r="C236" s="16"/>
      <c r="D236" s="16"/>
      <c r="E236" s="16"/>
      <c r="F236" s="16"/>
      <c r="G236" s="16"/>
      <c r="H236" s="16"/>
      <c r="L236" s="16"/>
      <c r="M236" s="16"/>
      <c r="N236" s="16"/>
      <c r="O236" s="16"/>
      <c r="P236" s="16"/>
      <c r="Q236" s="16"/>
    </row>
    <row r="237" spans="1:17" x14ac:dyDescent="0.2">
      <c r="A237" s="16"/>
      <c r="B237" s="36"/>
      <c r="C237" s="36"/>
      <c r="D237" s="36"/>
      <c r="E237" s="36"/>
      <c r="F237" s="36"/>
      <c r="G237" s="36"/>
      <c r="H237" s="36"/>
      <c r="L237" s="16"/>
      <c r="M237" s="36"/>
      <c r="N237" s="36"/>
      <c r="O237" s="36"/>
      <c r="P237" s="36"/>
      <c r="Q237" s="36"/>
    </row>
    <row r="238" spans="1:17" x14ac:dyDescent="0.2">
      <c r="A238" s="16"/>
      <c r="B238" s="36"/>
      <c r="C238" s="36"/>
      <c r="D238" s="36"/>
      <c r="E238" s="36"/>
      <c r="F238" s="36"/>
      <c r="G238" s="36"/>
      <c r="H238" s="36"/>
      <c r="L238" s="16"/>
      <c r="M238" s="36"/>
      <c r="N238" s="36"/>
      <c r="O238" s="36"/>
      <c r="P238" s="36"/>
      <c r="Q238" s="36"/>
    </row>
    <row r="239" spans="1:17" x14ac:dyDescent="0.2">
      <c r="A239" s="16"/>
      <c r="B239" s="36"/>
      <c r="C239" s="36"/>
      <c r="D239" s="36"/>
      <c r="E239" s="36"/>
      <c r="F239" s="36"/>
      <c r="G239" s="36"/>
      <c r="H239" s="36"/>
      <c r="L239" s="16"/>
      <c r="M239" s="36"/>
      <c r="N239" s="36"/>
      <c r="O239" s="36"/>
      <c r="P239" s="36"/>
      <c r="Q239" s="36"/>
    </row>
    <row r="240" spans="1:17" x14ac:dyDescent="0.2">
      <c r="A240" s="16"/>
      <c r="B240" s="36"/>
      <c r="C240" s="36"/>
      <c r="D240" s="36"/>
      <c r="E240" s="36"/>
      <c r="F240" s="36"/>
      <c r="G240" s="36"/>
      <c r="H240" s="36"/>
      <c r="L240" s="16"/>
      <c r="M240" s="36"/>
      <c r="N240" s="36"/>
      <c r="O240" s="36"/>
      <c r="P240" s="36"/>
      <c r="Q240" s="36"/>
    </row>
    <row r="241" spans="1:17" x14ac:dyDescent="0.2">
      <c r="A241" s="16"/>
      <c r="B241" s="36"/>
      <c r="C241" s="36"/>
      <c r="D241" s="36"/>
      <c r="E241" s="36"/>
      <c r="F241" s="36"/>
      <c r="G241" s="36"/>
      <c r="H241" s="36"/>
      <c r="L241" s="16"/>
      <c r="M241" s="36"/>
      <c r="N241" s="36"/>
      <c r="O241" s="36"/>
      <c r="P241" s="36"/>
      <c r="Q241" s="36"/>
    </row>
    <row r="242" spans="1:17" x14ac:dyDescent="0.2">
      <c r="A242" s="16"/>
      <c r="B242" s="36"/>
      <c r="C242" s="36"/>
      <c r="D242" s="36"/>
      <c r="E242" s="36"/>
      <c r="F242" s="36"/>
      <c r="G242" s="36"/>
      <c r="H242" s="36"/>
      <c r="L242" s="16"/>
      <c r="M242" s="36"/>
      <c r="N242" s="36"/>
      <c r="O242" s="36"/>
      <c r="P242" s="36"/>
      <c r="Q242" s="36"/>
    </row>
    <row r="243" spans="1:17" x14ac:dyDescent="0.2">
      <c r="A243" s="16"/>
      <c r="B243" s="36"/>
      <c r="C243" s="36"/>
      <c r="D243" s="36"/>
      <c r="E243" s="36"/>
      <c r="F243" s="36"/>
      <c r="G243" s="36"/>
      <c r="H243" s="36"/>
      <c r="L243" s="16"/>
      <c r="M243" s="36"/>
      <c r="N243" s="36"/>
      <c r="O243" s="36"/>
      <c r="P243" s="36"/>
      <c r="Q243" s="36"/>
    </row>
    <row r="244" spans="1:17" x14ac:dyDescent="0.2">
      <c r="A244" s="16"/>
      <c r="B244" s="36"/>
      <c r="C244" s="36"/>
      <c r="D244" s="36"/>
      <c r="E244" s="36"/>
      <c r="F244" s="36"/>
      <c r="G244" s="36"/>
      <c r="H244" s="36"/>
      <c r="L244" s="16"/>
      <c r="M244" s="36"/>
      <c r="N244" s="36"/>
      <c r="O244" s="36"/>
      <c r="P244" s="36"/>
      <c r="Q244" s="36"/>
    </row>
    <row r="245" spans="1:17" x14ac:dyDescent="0.2">
      <c r="A245" s="16"/>
      <c r="B245" s="36"/>
      <c r="C245" s="36"/>
      <c r="D245" s="36"/>
      <c r="E245" s="36"/>
      <c r="F245" s="36"/>
      <c r="G245" s="36"/>
      <c r="H245" s="36"/>
      <c r="L245" s="16"/>
      <c r="M245" s="36"/>
      <c r="N245" s="36"/>
      <c r="O245" s="36"/>
      <c r="P245" s="36"/>
      <c r="Q245" s="36"/>
    </row>
    <row r="246" spans="1:17" x14ac:dyDescent="0.2">
      <c r="A246" s="45"/>
      <c r="B246" s="45"/>
      <c r="C246" s="45"/>
      <c r="D246" s="45"/>
      <c r="E246" s="45"/>
      <c r="F246" s="45"/>
      <c r="G246" s="45"/>
      <c r="H246" s="45"/>
      <c r="L246" s="45"/>
      <c r="M246" s="45"/>
      <c r="N246" s="45"/>
      <c r="O246" s="45"/>
      <c r="P246" s="45"/>
      <c r="Q246" s="45"/>
    </row>
    <row r="247" spans="1:17" x14ac:dyDescent="0.2">
      <c r="A247" s="46">
        <v>5.49</v>
      </c>
      <c r="B247" s="46">
        <v>7.11</v>
      </c>
      <c r="C247" s="46">
        <v>243.73</v>
      </c>
      <c r="D247" s="46"/>
      <c r="E247" s="46">
        <v>8.3699999999999992</v>
      </c>
      <c r="F247" s="46"/>
      <c r="G247" s="46">
        <v>28.79</v>
      </c>
      <c r="H247" s="45"/>
      <c r="L247" s="46">
        <v>5.49</v>
      </c>
      <c r="M247" s="46">
        <v>7.11</v>
      </c>
      <c r="N247" s="46">
        <v>243.73</v>
      </c>
      <c r="O247" s="46">
        <v>8.3699999999999992</v>
      </c>
      <c r="P247" s="46">
        <v>28.79</v>
      </c>
      <c r="Q247" s="45"/>
    </row>
    <row r="248" spans="1:17" x14ac:dyDescent="0.2">
      <c r="A248" s="46">
        <v>2.19</v>
      </c>
      <c r="B248" s="46">
        <v>6.71</v>
      </c>
      <c r="C248" s="46">
        <v>16.27</v>
      </c>
      <c r="D248" s="46"/>
      <c r="E248" s="46">
        <v>7.09</v>
      </c>
      <c r="F248" s="46"/>
      <c r="G248" s="46">
        <v>6.83</v>
      </c>
      <c r="H248" s="45"/>
      <c r="L248" s="46">
        <v>2.19</v>
      </c>
      <c r="M248" s="46">
        <v>6.71</v>
      </c>
      <c r="N248" s="46">
        <v>16.27</v>
      </c>
      <c r="O248" s="46">
        <v>7.09</v>
      </c>
      <c r="P248" s="46">
        <v>6.83</v>
      </c>
      <c r="Q248" s="45"/>
    </row>
    <row r="249" spans="1:17" x14ac:dyDescent="0.2">
      <c r="A249" s="45"/>
      <c r="B249" s="45"/>
      <c r="C249" s="45"/>
      <c r="D249" s="45"/>
      <c r="E249" s="45"/>
      <c r="F249" s="45"/>
      <c r="G249" s="45"/>
      <c r="H249" s="45"/>
      <c r="L249" s="45"/>
      <c r="M249" s="45"/>
      <c r="N249" s="45"/>
      <c r="O249" s="45"/>
      <c r="P249" s="45"/>
      <c r="Q249" s="45"/>
    </row>
    <row r="250" spans="1:17" x14ac:dyDescent="0.2">
      <c r="A250" s="45"/>
      <c r="B250" s="45"/>
      <c r="C250" s="45"/>
      <c r="D250" s="45"/>
      <c r="E250" s="45"/>
      <c r="F250" s="45"/>
      <c r="G250" s="45"/>
      <c r="H250" s="45"/>
      <c r="L250" s="45"/>
      <c r="M250" s="45"/>
      <c r="N250" s="45"/>
      <c r="O250" s="45"/>
      <c r="P250" s="45"/>
      <c r="Q250" s="45"/>
    </row>
    <row r="251" spans="1:17" x14ac:dyDescent="0.2">
      <c r="A251" s="45"/>
      <c r="B251" s="45"/>
      <c r="C251" s="45"/>
      <c r="D251" s="45"/>
      <c r="E251" s="45"/>
      <c r="F251" s="45"/>
      <c r="G251" s="45"/>
      <c r="H251" s="45"/>
      <c r="L251" s="45"/>
      <c r="M251" s="45"/>
      <c r="N251" s="45"/>
      <c r="O251" s="45"/>
      <c r="P251" s="45"/>
      <c r="Q251" s="45"/>
    </row>
    <row r="252" spans="1:17" x14ac:dyDescent="0.2">
      <c r="A252" s="45"/>
      <c r="B252" s="45"/>
      <c r="C252" s="45"/>
      <c r="D252" s="45"/>
      <c r="E252" s="45"/>
      <c r="F252" s="45"/>
      <c r="G252" s="45"/>
      <c r="H252" s="45"/>
      <c r="L252" s="45"/>
      <c r="M252" s="45"/>
      <c r="N252" s="45"/>
      <c r="O252" s="45"/>
      <c r="P252" s="45"/>
      <c r="Q252" s="45"/>
    </row>
    <row r="253" spans="1:17" x14ac:dyDescent="0.2">
      <c r="A253" s="16"/>
      <c r="B253" s="16"/>
      <c r="C253" s="16"/>
      <c r="D253" s="16"/>
      <c r="E253" s="16"/>
      <c r="F253" s="16"/>
      <c r="G253" s="16"/>
      <c r="H253" s="16"/>
      <c r="L253" s="16"/>
      <c r="M253" s="16"/>
      <c r="N253" s="16"/>
      <c r="O253" s="16"/>
      <c r="P253" s="16"/>
      <c r="Q253" s="16"/>
    </row>
    <row r="254" spans="1:17" x14ac:dyDescent="0.2">
      <c r="A254" s="47"/>
      <c r="B254" s="47"/>
      <c r="C254" s="47"/>
      <c r="D254" s="47"/>
      <c r="E254" s="47"/>
      <c r="F254" s="47"/>
      <c r="G254" s="47"/>
      <c r="H254" s="47"/>
      <c r="L254" s="47"/>
      <c r="M254" s="47"/>
      <c r="N254" s="47"/>
      <c r="O254" s="47"/>
      <c r="P254" s="47"/>
      <c r="Q254" s="47"/>
    </row>
    <row r="255" spans="1:17" x14ac:dyDescent="0.2">
      <c r="A255" s="48">
        <v>7.94</v>
      </c>
      <c r="B255" s="48">
        <v>7.99</v>
      </c>
      <c r="C255" s="48">
        <v>237.81</v>
      </c>
      <c r="D255" s="48"/>
      <c r="E255" s="48">
        <v>7.55</v>
      </c>
      <c r="F255" s="48"/>
      <c r="G255" s="48">
        <v>32.630000000000003</v>
      </c>
      <c r="H255" s="47"/>
      <c r="L255" s="48">
        <v>7.94</v>
      </c>
      <c r="M255" s="48">
        <v>7.99</v>
      </c>
      <c r="N255" s="48">
        <v>237.81</v>
      </c>
      <c r="O255" s="48">
        <v>7.55</v>
      </c>
      <c r="P255" s="48">
        <v>32.630000000000003</v>
      </c>
      <c r="Q255" s="47"/>
    </row>
    <row r="256" spans="1:17" x14ac:dyDescent="0.2">
      <c r="A256" s="48">
        <v>4.8899999999999997</v>
      </c>
      <c r="B256" s="48">
        <v>7.29</v>
      </c>
      <c r="C256" s="48">
        <v>17.940000000000001</v>
      </c>
      <c r="D256" s="48"/>
      <c r="E256" s="48">
        <v>6.96</v>
      </c>
      <c r="F256" s="48"/>
      <c r="G256" s="48">
        <v>8.52</v>
      </c>
      <c r="H256" s="47"/>
      <c r="L256" s="48">
        <v>4.8899999999999997</v>
      </c>
      <c r="M256" s="48">
        <v>7.29</v>
      </c>
      <c r="N256" s="48">
        <v>17.940000000000001</v>
      </c>
      <c r="O256" s="48">
        <v>6.96</v>
      </c>
      <c r="P256" s="48">
        <v>8.52</v>
      </c>
      <c r="Q256" s="47"/>
    </row>
    <row r="257" spans="1:17" x14ac:dyDescent="0.2">
      <c r="A257" s="47"/>
      <c r="B257" s="47"/>
      <c r="C257" s="47"/>
      <c r="D257" s="47"/>
      <c r="E257" s="47"/>
      <c r="F257" s="47"/>
      <c r="G257" s="47"/>
      <c r="H257" s="47"/>
      <c r="L257" s="47"/>
      <c r="M257" s="47"/>
      <c r="N257" s="47"/>
      <c r="O257" s="47"/>
      <c r="P257" s="47"/>
      <c r="Q257" s="47"/>
    </row>
    <row r="258" spans="1:17" x14ac:dyDescent="0.2">
      <c r="A258" s="47"/>
      <c r="B258" s="47"/>
      <c r="C258" s="47"/>
      <c r="D258" s="47"/>
      <c r="E258" s="47"/>
      <c r="F258" s="47"/>
      <c r="G258" s="47"/>
      <c r="H258" s="47"/>
      <c r="L258" s="47"/>
      <c r="M258" s="47"/>
      <c r="N258" s="47"/>
      <c r="O258" s="47"/>
      <c r="P258" s="47"/>
      <c r="Q258" s="47"/>
    </row>
    <row r="259" spans="1:17" x14ac:dyDescent="0.2">
      <c r="A259" s="47"/>
      <c r="B259" s="47"/>
      <c r="C259" s="47"/>
      <c r="D259" s="47"/>
      <c r="E259" s="47"/>
      <c r="F259" s="47"/>
      <c r="G259" s="47"/>
      <c r="H259" s="47"/>
      <c r="L259" s="47"/>
      <c r="M259" s="47"/>
      <c r="N259" s="47"/>
      <c r="O259" s="47"/>
      <c r="P259" s="47"/>
      <c r="Q259" s="47"/>
    </row>
    <row r="260" spans="1:17" x14ac:dyDescent="0.2">
      <c r="A260" s="47"/>
      <c r="B260" s="47"/>
      <c r="C260" s="47"/>
      <c r="D260" s="47"/>
      <c r="E260" s="47"/>
      <c r="F260" s="47"/>
      <c r="G260" s="47"/>
      <c r="H260" s="47"/>
      <c r="L260" s="47"/>
      <c r="M260" s="47"/>
      <c r="N260" s="47"/>
      <c r="O260" s="47"/>
      <c r="P260" s="47"/>
      <c r="Q260" s="47"/>
    </row>
    <row r="261" spans="1:17" x14ac:dyDescent="0.2">
      <c r="A261" s="16"/>
      <c r="B261" s="36"/>
      <c r="C261" s="36"/>
      <c r="D261" s="36"/>
      <c r="E261" s="36"/>
      <c r="F261" s="36"/>
      <c r="G261" s="36"/>
      <c r="H261" s="36"/>
      <c r="L261" s="16"/>
      <c r="M261" s="36"/>
      <c r="N261" s="36"/>
      <c r="O261" s="36"/>
      <c r="P261" s="36"/>
      <c r="Q261" s="36"/>
    </row>
    <row r="262" spans="1:17" x14ac:dyDescent="0.2">
      <c r="A262" s="49"/>
      <c r="B262" s="50"/>
      <c r="C262" s="50"/>
      <c r="D262" s="50"/>
      <c r="E262" s="50"/>
      <c r="F262" s="50"/>
      <c r="G262" s="50"/>
      <c r="H262" s="50"/>
      <c r="L262" s="49"/>
      <c r="M262" s="50"/>
      <c r="N262" s="50"/>
      <c r="O262" s="50"/>
      <c r="P262" s="50"/>
      <c r="Q262" s="50"/>
    </row>
    <row r="263" spans="1:17" x14ac:dyDescent="0.2">
      <c r="A263" s="16" t="s">
        <v>581</v>
      </c>
      <c r="B263" s="16"/>
      <c r="C263" s="36"/>
      <c r="D263" s="36"/>
      <c r="E263" s="36"/>
      <c r="F263" s="36"/>
      <c r="G263" s="36"/>
      <c r="H263" s="36"/>
      <c r="L263" s="16" t="s">
        <v>581</v>
      </c>
      <c r="M263" s="16"/>
      <c r="N263" s="36"/>
      <c r="O263" s="36"/>
      <c r="P263" s="36"/>
      <c r="Q263" s="36"/>
    </row>
    <row r="264" spans="1:17" x14ac:dyDescent="0.2">
      <c r="A264" s="16" t="s">
        <v>198</v>
      </c>
      <c r="B264" s="36">
        <v>4.2</v>
      </c>
      <c r="C264" s="36">
        <v>6.8</v>
      </c>
      <c r="D264" s="36"/>
      <c r="E264" s="36">
        <v>251.13</v>
      </c>
      <c r="F264" s="36"/>
      <c r="G264" s="36">
        <v>6</v>
      </c>
      <c r="H264" s="36">
        <v>26.93</v>
      </c>
      <c r="L264" s="16" t="s">
        <v>198</v>
      </c>
      <c r="M264" s="36">
        <v>4.2</v>
      </c>
      <c r="N264" s="36">
        <v>6.8</v>
      </c>
      <c r="O264" s="36">
        <v>251.13</v>
      </c>
      <c r="P264" s="36">
        <v>6</v>
      </c>
      <c r="Q264" s="36">
        <v>26.93</v>
      </c>
    </row>
    <row r="265" spans="1:17" x14ac:dyDescent="0.2">
      <c r="A265" s="16" t="s">
        <v>199</v>
      </c>
      <c r="B265" s="36">
        <v>2.0099999999999998</v>
      </c>
      <c r="C265" s="36">
        <v>7.42</v>
      </c>
      <c r="D265" s="36"/>
      <c r="E265" s="36">
        <v>14.07</v>
      </c>
      <c r="F265" s="36"/>
      <c r="G265" s="36">
        <v>5.67</v>
      </c>
      <c r="H265" s="36">
        <v>8.84</v>
      </c>
      <c r="L265" s="16" t="s">
        <v>199</v>
      </c>
      <c r="M265" s="36">
        <v>2.0099999999999998</v>
      </c>
      <c r="N265" s="36">
        <v>7.42</v>
      </c>
      <c r="O265" s="36">
        <v>14.07</v>
      </c>
      <c r="P265" s="36">
        <v>5.67</v>
      </c>
      <c r="Q265" s="36">
        <v>8.84</v>
      </c>
    </row>
    <row r="266" spans="1:17" x14ac:dyDescent="0.2">
      <c r="A266" s="16" t="s">
        <v>568</v>
      </c>
      <c r="B266" s="36"/>
      <c r="C266" s="36"/>
      <c r="D266" s="36"/>
      <c r="E266" s="36"/>
      <c r="F266" s="36"/>
      <c r="G266" s="36"/>
      <c r="H266" s="36"/>
      <c r="L266" s="16" t="s">
        <v>568</v>
      </c>
      <c r="M266" s="36"/>
      <c r="N266" s="36"/>
      <c r="O266" s="36"/>
      <c r="P266" s="36"/>
      <c r="Q266" s="36"/>
    </row>
    <row r="267" spans="1:17" x14ac:dyDescent="0.2">
      <c r="A267" s="16"/>
      <c r="B267" s="36"/>
      <c r="C267" s="36"/>
      <c r="D267" s="36"/>
      <c r="E267" s="36"/>
      <c r="F267" s="36"/>
      <c r="G267" s="36"/>
      <c r="H267" s="36"/>
      <c r="L267" s="16"/>
      <c r="M267" s="36"/>
      <c r="N267" s="36"/>
      <c r="O267" s="36"/>
      <c r="P267" s="36"/>
      <c r="Q267" s="36"/>
    </row>
    <row r="268" spans="1:17" x14ac:dyDescent="0.2">
      <c r="A268" s="16"/>
      <c r="B268" s="36"/>
      <c r="C268" s="36"/>
      <c r="D268" s="36"/>
      <c r="E268" s="36"/>
      <c r="F268" s="36"/>
      <c r="G268" s="36"/>
      <c r="H268" s="36"/>
      <c r="L268" s="16"/>
      <c r="M268" s="36"/>
      <c r="N268" s="36"/>
      <c r="O268" s="36"/>
      <c r="P268" s="36"/>
      <c r="Q268" s="36"/>
    </row>
    <row r="269" spans="1:17" x14ac:dyDescent="0.2">
      <c r="A269" s="16"/>
      <c r="B269" s="36"/>
      <c r="C269" s="36"/>
      <c r="D269" s="36"/>
      <c r="E269" s="36"/>
      <c r="F269" s="36"/>
      <c r="G269" s="36"/>
      <c r="H269" s="36"/>
      <c r="L269" s="16"/>
      <c r="M269" s="36"/>
      <c r="N269" s="36"/>
      <c r="O269" s="36"/>
      <c r="P269" s="36"/>
      <c r="Q269" s="36"/>
    </row>
    <row r="270" spans="1:17" x14ac:dyDescent="0.2">
      <c r="A270" s="16"/>
      <c r="B270" s="36"/>
      <c r="C270" s="36"/>
      <c r="D270" s="36"/>
      <c r="E270" s="36"/>
      <c r="F270" s="36"/>
      <c r="G270" s="36"/>
      <c r="H270" s="36"/>
      <c r="L270" s="16"/>
      <c r="M270" s="36"/>
      <c r="N270" s="36"/>
      <c r="O270" s="36"/>
      <c r="P270" s="36"/>
      <c r="Q270" s="36"/>
    </row>
    <row r="271" spans="1:17" x14ac:dyDescent="0.2">
      <c r="A271" s="16"/>
      <c r="B271" s="36"/>
      <c r="C271" s="36"/>
      <c r="D271" s="36"/>
      <c r="E271" s="36"/>
      <c r="F271" s="36"/>
      <c r="G271" s="36"/>
      <c r="H271" s="36"/>
      <c r="L271" s="16"/>
      <c r="M271" s="36"/>
      <c r="N271" s="36"/>
      <c r="O271" s="36"/>
      <c r="P271" s="36"/>
      <c r="Q271" s="36"/>
    </row>
    <row r="272" spans="1:17" x14ac:dyDescent="0.2">
      <c r="A272" s="16"/>
      <c r="B272" s="36"/>
      <c r="C272" s="36"/>
      <c r="D272" s="36"/>
      <c r="E272" s="36"/>
      <c r="F272" s="36"/>
      <c r="G272" s="36"/>
      <c r="H272" s="36"/>
      <c r="L272" s="16"/>
      <c r="M272" s="36"/>
      <c r="N272" s="36"/>
      <c r="O272" s="36"/>
      <c r="P272" s="36"/>
      <c r="Q272" s="36"/>
    </row>
    <row r="273" spans="1:17" x14ac:dyDescent="0.2">
      <c r="A273" s="16"/>
      <c r="B273" s="36"/>
      <c r="C273" s="36"/>
      <c r="D273" s="36"/>
      <c r="E273" s="36"/>
      <c r="F273" s="36"/>
      <c r="G273" s="36"/>
      <c r="H273" s="36"/>
      <c r="L273" s="16"/>
      <c r="M273" s="36"/>
      <c r="N273" s="36"/>
      <c r="O273" s="36"/>
      <c r="P273" s="36"/>
      <c r="Q273" s="36"/>
    </row>
    <row r="274" spans="1:17" x14ac:dyDescent="0.2">
      <c r="A274" s="16"/>
      <c r="B274" s="36"/>
      <c r="C274" s="36"/>
      <c r="D274" s="36"/>
      <c r="E274" s="36"/>
      <c r="F274" s="36"/>
      <c r="G274" s="36"/>
      <c r="H274" s="36"/>
      <c r="L274" s="16"/>
      <c r="M274" s="36"/>
      <c r="N274" s="36"/>
      <c r="O274" s="36"/>
      <c r="P274" s="36"/>
      <c r="Q274" s="36"/>
    </row>
    <row r="275" spans="1:17" x14ac:dyDescent="0.2">
      <c r="A275" s="16"/>
      <c r="B275" s="36"/>
      <c r="C275" s="36"/>
      <c r="D275" s="36"/>
      <c r="E275" s="36"/>
      <c r="F275" s="36"/>
      <c r="G275" s="36"/>
      <c r="H275" s="36"/>
      <c r="L275" s="16"/>
      <c r="M275" s="36"/>
      <c r="N275" s="36"/>
      <c r="O275" s="36"/>
      <c r="P275" s="36"/>
      <c r="Q275" s="36"/>
    </row>
    <row r="276" spans="1:17" x14ac:dyDescent="0.2">
      <c r="A276" s="16"/>
      <c r="B276" s="36"/>
      <c r="C276" s="36"/>
      <c r="D276" s="36"/>
      <c r="E276" s="36"/>
      <c r="F276" s="36"/>
      <c r="G276" s="36"/>
      <c r="H276" s="36"/>
      <c r="L276" s="16"/>
      <c r="M276" s="36"/>
      <c r="N276" s="36"/>
      <c r="O276" s="36"/>
      <c r="P276" s="36"/>
      <c r="Q276" s="36"/>
    </row>
    <row r="277" spans="1:17" x14ac:dyDescent="0.2">
      <c r="A277" s="16"/>
      <c r="B277" s="36"/>
      <c r="C277" s="36"/>
      <c r="D277" s="36"/>
      <c r="E277" s="36"/>
      <c r="F277" s="36"/>
      <c r="G277" s="36"/>
      <c r="H277" s="36"/>
      <c r="L277" s="16"/>
      <c r="M277" s="36"/>
      <c r="N277" s="36"/>
      <c r="O277" s="36"/>
      <c r="P277" s="36"/>
      <c r="Q277" s="36"/>
    </row>
    <row r="278" spans="1:17" x14ac:dyDescent="0.2">
      <c r="A278" s="16"/>
      <c r="B278" s="36"/>
      <c r="C278" s="36"/>
      <c r="D278" s="36"/>
      <c r="E278" s="36"/>
      <c r="F278" s="36"/>
      <c r="G278" s="36"/>
      <c r="H278" s="36"/>
      <c r="L278" s="16"/>
      <c r="M278" s="36"/>
      <c r="N278" s="36"/>
      <c r="O278" s="36"/>
      <c r="P278" s="36"/>
      <c r="Q278" s="36"/>
    </row>
    <row r="279" spans="1:17" x14ac:dyDescent="0.2">
      <c r="A279" s="16"/>
      <c r="B279" s="36"/>
      <c r="C279" s="36"/>
      <c r="D279" s="36"/>
      <c r="E279" s="36"/>
      <c r="F279" s="36"/>
      <c r="G279" s="36"/>
      <c r="H279" s="36"/>
      <c r="L279" s="16"/>
      <c r="M279" s="36"/>
      <c r="N279" s="36"/>
      <c r="O279" s="36"/>
      <c r="P279" s="36"/>
      <c r="Q279" s="36"/>
    </row>
    <row r="280" spans="1:17" x14ac:dyDescent="0.2">
      <c r="A280" s="16" t="s">
        <v>582</v>
      </c>
      <c r="B280" s="16"/>
      <c r="C280" s="36"/>
      <c r="D280" s="36"/>
      <c r="E280" s="36"/>
      <c r="F280" s="36"/>
      <c r="G280" s="36"/>
      <c r="H280" s="36"/>
      <c r="L280" s="16" t="s">
        <v>582</v>
      </c>
      <c r="M280" s="16"/>
      <c r="N280" s="36"/>
      <c r="O280" s="36"/>
      <c r="P280" s="36"/>
      <c r="Q280" s="36"/>
    </row>
    <row r="281" spans="1:17" x14ac:dyDescent="0.2">
      <c r="A281" s="16" t="s">
        <v>198</v>
      </c>
      <c r="B281" s="36">
        <v>5.55</v>
      </c>
      <c r="C281" s="36">
        <v>6.55</v>
      </c>
      <c r="D281" s="36"/>
      <c r="E281" s="36">
        <v>243.11</v>
      </c>
      <c r="F281" s="36"/>
      <c r="G281" s="36">
        <v>8.26</v>
      </c>
      <c r="H281" s="36">
        <v>29.06</v>
      </c>
      <c r="L281" s="16" t="s">
        <v>198</v>
      </c>
      <c r="M281" s="36">
        <v>5.55</v>
      </c>
      <c r="N281" s="36">
        <v>6.55</v>
      </c>
      <c r="O281" s="36">
        <v>243.11</v>
      </c>
      <c r="P281" s="36">
        <v>8.26</v>
      </c>
      <c r="Q281" s="36">
        <v>29.06</v>
      </c>
    </row>
    <row r="282" spans="1:17" x14ac:dyDescent="0.2">
      <c r="A282" s="16" t="s">
        <v>199</v>
      </c>
      <c r="B282" s="36">
        <v>2.2200000000000002</v>
      </c>
      <c r="C282" s="36">
        <v>5.05</v>
      </c>
      <c r="D282" s="36"/>
      <c r="E282" s="36">
        <v>19.05</v>
      </c>
      <c r="F282" s="36"/>
      <c r="G282" s="36">
        <v>7.49</v>
      </c>
      <c r="H282" s="36">
        <v>6.33</v>
      </c>
      <c r="L282" s="16" t="s">
        <v>199</v>
      </c>
      <c r="M282" s="36">
        <v>2.2200000000000002</v>
      </c>
      <c r="N282" s="36">
        <v>5.05</v>
      </c>
      <c r="O282" s="36">
        <v>19.05</v>
      </c>
      <c r="P282" s="36">
        <v>7.49</v>
      </c>
      <c r="Q282" s="36">
        <v>6.33</v>
      </c>
    </row>
    <row r="283" spans="1:17" x14ac:dyDescent="0.2">
      <c r="A283" s="16" t="s">
        <v>569</v>
      </c>
      <c r="B283" s="36"/>
      <c r="C283" s="36"/>
      <c r="D283" s="36"/>
      <c r="E283" s="36"/>
      <c r="F283" s="36"/>
      <c r="G283" s="36"/>
      <c r="H283" s="36"/>
      <c r="L283" s="16" t="s">
        <v>569</v>
      </c>
      <c r="M283" s="36"/>
      <c r="N283" s="36"/>
      <c r="O283" s="36"/>
      <c r="P283" s="36"/>
      <c r="Q283" s="36"/>
    </row>
    <row r="284" spans="1:17" x14ac:dyDescent="0.2">
      <c r="A284" s="16"/>
      <c r="B284" s="36"/>
      <c r="C284" s="36"/>
      <c r="D284" s="36"/>
      <c r="E284" s="36"/>
      <c r="F284" s="36"/>
      <c r="G284" s="36"/>
      <c r="H284" s="36"/>
      <c r="L284" s="16"/>
      <c r="M284" s="36"/>
      <c r="N284" s="36"/>
      <c r="O284" s="36"/>
      <c r="P284" s="36"/>
      <c r="Q284" s="36"/>
    </row>
    <row r="285" spans="1:17" x14ac:dyDescent="0.2">
      <c r="A285" s="16"/>
      <c r="B285" s="36"/>
      <c r="C285" s="36"/>
      <c r="D285" s="36"/>
      <c r="E285" s="36"/>
      <c r="F285" s="36"/>
      <c r="G285" s="36"/>
      <c r="H285" s="36"/>
      <c r="L285" s="16"/>
      <c r="M285" s="36"/>
      <c r="N285" s="36"/>
      <c r="O285" s="36"/>
      <c r="P285" s="36"/>
      <c r="Q285" s="36"/>
    </row>
    <row r="286" spans="1:17" x14ac:dyDescent="0.2">
      <c r="A286" s="16"/>
      <c r="B286" s="36"/>
      <c r="C286" s="36"/>
      <c r="D286" s="36"/>
      <c r="E286" s="36"/>
      <c r="F286" s="36"/>
      <c r="G286" s="36"/>
      <c r="H286" s="36"/>
      <c r="L286" s="16"/>
      <c r="M286" s="36"/>
      <c r="N286" s="36"/>
      <c r="O286" s="36"/>
      <c r="P286" s="36"/>
      <c r="Q286" s="36"/>
    </row>
    <row r="287" spans="1:17" x14ac:dyDescent="0.2">
      <c r="A287" s="16"/>
      <c r="B287" s="36"/>
      <c r="C287" s="36"/>
      <c r="D287" s="36"/>
      <c r="E287" s="36"/>
      <c r="F287" s="36"/>
      <c r="G287" s="36"/>
      <c r="H287" s="36"/>
      <c r="L287" s="16"/>
      <c r="M287" s="36"/>
      <c r="N287" s="36"/>
      <c r="O287" s="36"/>
      <c r="P287" s="36"/>
      <c r="Q287" s="36"/>
    </row>
    <row r="288" spans="1:17" x14ac:dyDescent="0.2">
      <c r="A288" s="16"/>
      <c r="B288" s="36"/>
      <c r="C288" s="36"/>
      <c r="D288" s="36"/>
      <c r="E288" s="36"/>
      <c r="F288" s="36"/>
      <c r="G288" s="36"/>
      <c r="H288" s="36"/>
      <c r="L288" s="16"/>
      <c r="M288" s="36"/>
      <c r="N288" s="36"/>
      <c r="O288" s="36"/>
      <c r="P288" s="36"/>
      <c r="Q288" s="36"/>
    </row>
    <row r="289" spans="1:17" x14ac:dyDescent="0.2">
      <c r="A289" s="16"/>
      <c r="B289" s="36"/>
      <c r="C289" s="36"/>
      <c r="D289" s="36"/>
      <c r="E289" s="36"/>
      <c r="F289" s="36"/>
      <c r="G289" s="36"/>
      <c r="H289" s="36"/>
      <c r="L289" s="16"/>
      <c r="M289" s="36"/>
      <c r="N289" s="36"/>
      <c r="O289" s="36"/>
      <c r="P289" s="36"/>
      <c r="Q289" s="36"/>
    </row>
    <row r="290" spans="1:17" x14ac:dyDescent="0.2">
      <c r="A290" s="16"/>
      <c r="B290" s="36"/>
      <c r="C290" s="36"/>
      <c r="D290" s="36"/>
      <c r="E290" s="36"/>
      <c r="F290" s="36"/>
      <c r="G290" s="36"/>
      <c r="H290" s="36"/>
      <c r="L290" s="16"/>
      <c r="M290" s="36"/>
      <c r="N290" s="36"/>
      <c r="O290" s="36"/>
      <c r="P290" s="36"/>
      <c r="Q290" s="36"/>
    </row>
    <row r="291" spans="1:17" x14ac:dyDescent="0.2">
      <c r="A291" s="16"/>
      <c r="B291" s="36"/>
      <c r="C291" s="36"/>
      <c r="D291" s="36"/>
      <c r="E291" s="36"/>
      <c r="F291" s="36"/>
      <c r="G291" s="36"/>
      <c r="H291" s="36"/>
      <c r="L291" s="16"/>
      <c r="M291" s="36"/>
      <c r="N291" s="36"/>
      <c r="O291" s="36"/>
      <c r="P291" s="36"/>
      <c r="Q291" s="36"/>
    </row>
    <row r="292" spans="1:17" x14ac:dyDescent="0.2">
      <c r="A292" s="16"/>
      <c r="B292" s="36"/>
      <c r="C292" s="36"/>
      <c r="D292" s="36"/>
      <c r="E292" s="36"/>
      <c r="F292" s="36"/>
      <c r="G292" s="36"/>
      <c r="H292" s="36"/>
      <c r="L292" s="16"/>
      <c r="M292" s="36"/>
      <c r="N292" s="36"/>
      <c r="O292" s="36"/>
      <c r="P292" s="36"/>
      <c r="Q292" s="36"/>
    </row>
    <row r="293" spans="1:17" x14ac:dyDescent="0.2">
      <c r="A293" s="16"/>
      <c r="B293" s="36"/>
      <c r="C293" s="36"/>
      <c r="D293" s="36"/>
      <c r="E293" s="36"/>
      <c r="F293" s="36"/>
      <c r="G293" s="36"/>
      <c r="H293" s="36"/>
      <c r="L293" s="16"/>
      <c r="M293" s="36"/>
      <c r="N293" s="36"/>
      <c r="O293" s="36"/>
      <c r="P293" s="36"/>
      <c r="Q293" s="36"/>
    </row>
    <row r="294" spans="1:17" x14ac:dyDescent="0.2">
      <c r="A294" s="16"/>
      <c r="B294" s="36"/>
      <c r="C294" s="36"/>
      <c r="D294" s="36"/>
      <c r="E294" s="36"/>
      <c r="F294" s="36"/>
      <c r="G294" s="36"/>
      <c r="H294" s="36"/>
      <c r="L294" s="16"/>
      <c r="M294" s="36"/>
      <c r="N294" s="36"/>
      <c r="O294" s="36"/>
      <c r="P294" s="36"/>
      <c r="Q294" s="36"/>
    </row>
    <row r="295" spans="1:17" x14ac:dyDescent="0.2">
      <c r="A295" s="16"/>
      <c r="B295" s="36"/>
      <c r="C295" s="36"/>
      <c r="D295" s="36"/>
      <c r="E295" s="36"/>
      <c r="F295" s="36"/>
      <c r="G295" s="36"/>
      <c r="H295" s="36"/>
      <c r="L295" s="16"/>
      <c r="M295" s="36"/>
      <c r="N295" s="36"/>
      <c r="O295" s="36"/>
      <c r="P295" s="36"/>
      <c r="Q295" s="36"/>
    </row>
    <row r="296" spans="1:17" x14ac:dyDescent="0.2">
      <c r="A296" s="16"/>
      <c r="B296" s="36"/>
      <c r="C296" s="36"/>
      <c r="D296" s="36"/>
      <c r="E296" s="36"/>
      <c r="F296" s="36"/>
      <c r="G296" s="36"/>
      <c r="H296" s="36"/>
      <c r="L296" s="16"/>
      <c r="M296" s="36"/>
      <c r="N296" s="36"/>
      <c r="O296" s="36"/>
      <c r="P296" s="36"/>
      <c r="Q296" s="36"/>
    </row>
    <row r="297" spans="1:17" x14ac:dyDescent="0.2">
      <c r="A297" s="16"/>
      <c r="B297" s="36"/>
      <c r="C297" s="36"/>
      <c r="D297" s="36"/>
      <c r="E297" s="36"/>
      <c r="F297" s="36"/>
      <c r="G297" s="36"/>
      <c r="H297" s="36"/>
      <c r="L297" s="16"/>
      <c r="M297" s="36"/>
      <c r="N297" s="36"/>
      <c r="O297" s="36"/>
      <c r="P297" s="36"/>
      <c r="Q297" s="36"/>
    </row>
    <row r="298" spans="1:17" x14ac:dyDescent="0.2">
      <c r="A298" s="16"/>
      <c r="B298" s="36"/>
      <c r="C298" s="36"/>
      <c r="D298" s="36"/>
      <c r="E298" s="36"/>
      <c r="F298" s="36"/>
      <c r="G298" s="36"/>
      <c r="H298" s="36"/>
      <c r="L298" s="16"/>
      <c r="M298" s="36"/>
      <c r="N298" s="36"/>
      <c r="O298" s="36"/>
      <c r="P298" s="36"/>
      <c r="Q298" s="36"/>
    </row>
    <row r="299" spans="1:17" x14ac:dyDescent="0.2">
      <c r="A299" s="16"/>
      <c r="B299" s="36"/>
      <c r="C299" s="36"/>
      <c r="D299" s="36"/>
      <c r="E299" s="36"/>
      <c r="F299" s="36"/>
      <c r="G299" s="36"/>
      <c r="H299" s="36"/>
      <c r="L299" s="16"/>
      <c r="M299" s="36"/>
      <c r="N299" s="36"/>
      <c r="O299" s="36"/>
      <c r="P299" s="36"/>
      <c r="Q299" s="36"/>
    </row>
    <row r="300" spans="1:17" x14ac:dyDescent="0.2">
      <c r="A300" s="16"/>
      <c r="B300" s="36"/>
      <c r="C300" s="36"/>
      <c r="D300" s="36"/>
      <c r="E300" s="36"/>
      <c r="F300" s="36"/>
      <c r="G300" s="36"/>
      <c r="H300" s="36"/>
      <c r="L300" s="16"/>
      <c r="M300" s="36"/>
      <c r="N300" s="36"/>
      <c r="O300" s="36"/>
      <c r="P300" s="36"/>
      <c r="Q300" s="36"/>
    </row>
    <row r="301" spans="1:17" x14ac:dyDescent="0.2">
      <c r="A301" s="16"/>
      <c r="B301" s="36"/>
      <c r="C301" s="36"/>
      <c r="D301" s="36"/>
      <c r="E301" s="36"/>
      <c r="F301" s="36"/>
      <c r="G301" s="36"/>
      <c r="H301" s="36"/>
      <c r="L301" s="16"/>
      <c r="M301" s="36"/>
      <c r="N301" s="36"/>
      <c r="O301" s="36"/>
      <c r="P301" s="36"/>
      <c r="Q301" s="36"/>
    </row>
    <row r="302" spans="1:17" x14ac:dyDescent="0.2">
      <c r="A302" s="16"/>
      <c r="B302" s="36"/>
      <c r="C302" s="36"/>
      <c r="D302" s="36"/>
      <c r="E302" s="36"/>
      <c r="F302" s="36"/>
      <c r="G302" s="36"/>
      <c r="H302" s="36"/>
      <c r="L302" s="16"/>
      <c r="M302" s="36"/>
      <c r="N302" s="36"/>
      <c r="O302" s="36"/>
      <c r="P302" s="36"/>
      <c r="Q302" s="36"/>
    </row>
    <row r="303" spans="1:17" x14ac:dyDescent="0.2">
      <c r="A303" s="16"/>
      <c r="B303" s="36"/>
      <c r="C303" s="36"/>
      <c r="D303" s="36"/>
      <c r="E303" s="36"/>
      <c r="F303" s="36"/>
      <c r="G303" s="36"/>
      <c r="H303" s="36"/>
      <c r="L303" s="16"/>
      <c r="M303" s="36"/>
      <c r="N303" s="36"/>
      <c r="O303" s="36"/>
      <c r="P303" s="36"/>
      <c r="Q303" s="36"/>
    </row>
    <row r="304" spans="1:17" x14ac:dyDescent="0.2">
      <c r="A304" s="16"/>
      <c r="B304" s="36"/>
      <c r="C304" s="36"/>
      <c r="D304" s="36"/>
      <c r="E304" s="36"/>
      <c r="F304" s="36"/>
      <c r="G304" s="36"/>
      <c r="H304" s="36"/>
      <c r="L304" s="16"/>
      <c r="M304" s="36"/>
      <c r="N304" s="36"/>
      <c r="O304" s="36"/>
      <c r="P304" s="36"/>
      <c r="Q304" s="36"/>
    </row>
    <row r="305" spans="1:17" x14ac:dyDescent="0.2">
      <c r="A305" s="16"/>
      <c r="B305" s="36"/>
      <c r="C305" s="36"/>
      <c r="D305" s="36"/>
      <c r="E305" s="36"/>
      <c r="F305" s="36"/>
      <c r="G305" s="36"/>
      <c r="H305" s="36"/>
      <c r="L305" s="16"/>
      <c r="M305" s="36"/>
      <c r="N305" s="36"/>
      <c r="O305" s="36"/>
      <c r="P305" s="36"/>
      <c r="Q305" s="36"/>
    </row>
    <row r="306" spans="1:17" x14ac:dyDescent="0.2">
      <c r="A306" s="16"/>
      <c r="B306" s="36"/>
      <c r="C306" s="36"/>
      <c r="D306" s="36"/>
      <c r="E306" s="36"/>
      <c r="F306" s="36"/>
      <c r="G306" s="36"/>
      <c r="H306" s="36"/>
      <c r="L306" s="16"/>
      <c r="M306" s="36"/>
      <c r="N306" s="36"/>
      <c r="O306" s="36"/>
      <c r="P306" s="36"/>
      <c r="Q306" s="36"/>
    </row>
    <row r="307" spans="1:17" x14ac:dyDescent="0.2">
      <c r="A307" s="16"/>
      <c r="B307" s="36"/>
      <c r="C307" s="36"/>
      <c r="D307" s="36"/>
      <c r="E307" s="36"/>
      <c r="F307" s="36"/>
      <c r="G307" s="36"/>
      <c r="H307" s="36"/>
      <c r="L307" s="16"/>
      <c r="M307" s="36"/>
      <c r="N307" s="36"/>
      <c r="O307" s="36"/>
      <c r="P307" s="36"/>
      <c r="Q307" s="36"/>
    </row>
    <row r="308" spans="1:17" x14ac:dyDescent="0.2">
      <c r="A308" s="16"/>
      <c r="B308" s="36"/>
      <c r="C308" s="36"/>
      <c r="D308" s="36"/>
      <c r="E308" s="36"/>
      <c r="F308" s="36"/>
      <c r="G308" s="36"/>
      <c r="H308" s="36"/>
      <c r="L308" s="16"/>
      <c r="M308" s="36"/>
      <c r="N308" s="36"/>
      <c r="O308" s="36"/>
      <c r="P308" s="36"/>
      <c r="Q308" s="36"/>
    </row>
    <row r="309" spans="1:17" x14ac:dyDescent="0.2">
      <c r="A309" s="16"/>
      <c r="B309" s="36"/>
      <c r="C309" s="36"/>
      <c r="D309" s="36"/>
      <c r="E309" s="36"/>
      <c r="F309" s="36"/>
      <c r="G309" s="36"/>
      <c r="H309" s="36"/>
      <c r="L309" s="16"/>
      <c r="M309" s="36"/>
      <c r="N309" s="36"/>
      <c r="O309" s="36"/>
      <c r="P309" s="36"/>
      <c r="Q309" s="36"/>
    </row>
    <row r="310" spans="1:17" x14ac:dyDescent="0.2">
      <c r="A310" s="16"/>
      <c r="B310" s="36"/>
      <c r="C310" s="36"/>
      <c r="D310" s="36"/>
      <c r="E310" s="36"/>
      <c r="F310" s="36"/>
      <c r="G310" s="36"/>
      <c r="H310" s="36"/>
      <c r="L310" s="16"/>
      <c r="M310" s="36"/>
      <c r="N310" s="36"/>
      <c r="O310" s="36"/>
      <c r="P310" s="36"/>
      <c r="Q310" s="36"/>
    </row>
    <row r="311" spans="1:17" x14ac:dyDescent="0.2">
      <c r="A311" s="16"/>
      <c r="B311" s="36"/>
      <c r="C311" s="36"/>
      <c r="D311" s="36"/>
      <c r="E311" s="36"/>
      <c r="F311" s="36"/>
      <c r="G311" s="36"/>
      <c r="H311" s="36"/>
      <c r="L311" s="16"/>
      <c r="M311" s="36"/>
      <c r="N311" s="36"/>
      <c r="O311" s="36"/>
      <c r="P311" s="36"/>
      <c r="Q311" s="36"/>
    </row>
    <row r="312" spans="1:17" x14ac:dyDescent="0.2">
      <c r="A312" s="16"/>
      <c r="B312" s="36"/>
      <c r="C312" s="36"/>
      <c r="D312" s="36"/>
      <c r="E312" s="36"/>
      <c r="F312" s="36"/>
      <c r="G312" s="36"/>
      <c r="H312" s="36"/>
      <c r="L312" s="16"/>
      <c r="M312" s="36"/>
      <c r="N312" s="36"/>
      <c r="O312" s="36"/>
      <c r="P312" s="36"/>
      <c r="Q312" s="36"/>
    </row>
    <row r="313" spans="1:17" x14ac:dyDescent="0.2">
      <c r="A313" s="16"/>
      <c r="B313" s="36"/>
      <c r="C313" s="36"/>
      <c r="D313" s="36"/>
      <c r="E313" s="36"/>
      <c r="F313" s="36"/>
      <c r="G313" s="36"/>
      <c r="H313" s="36"/>
      <c r="L313" s="16"/>
      <c r="M313" s="36"/>
      <c r="N313" s="36"/>
      <c r="O313" s="36"/>
      <c r="P313" s="36"/>
      <c r="Q313" s="36"/>
    </row>
    <row r="314" spans="1:17" x14ac:dyDescent="0.2">
      <c r="A314" s="16"/>
      <c r="B314" s="36"/>
      <c r="C314" s="36"/>
      <c r="D314" s="36"/>
      <c r="E314" s="36"/>
      <c r="F314" s="36"/>
      <c r="G314" s="36"/>
      <c r="H314" s="36"/>
      <c r="L314" s="16"/>
      <c r="M314" s="36"/>
      <c r="N314" s="36"/>
      <c r="O314" s="36"/>
      <c r="P314" s="36"/>
      <c r="Q314" s="36"/>
    </row>
    <row r="315" spans="1:17" x14ac:dyDescent="0.2">
      <c r="A315" s="16"/>
      <c r="B315" s="36"/>
      <c r="C315" s="36"/>
      <c r="D315" s="36"/>
      <c r="E315" s="36"/>
      <c r="F315" s="36"/>
      <c r="G315" s="36"/>
      <c r="H315" s="36"/>
      <c r="L315" s="16"/>
      <c r="M315" s="36"/>
      <c r="N315" s="36"/>
      <c r="O315" s="36"/>
      <c r="P315" s="36"/>
      <c r="Q315" s="36"/>
    </row>
    <row r="316" spans="1:17" x14ac:dyDescent="0.2">
      <c r="A316" s="16"/>
      <c r="B316" s="36"/>
      <c r="C316" s="36"/>
      <c r="D316" s="36"/>
      <c r="E316" s="36"/>
      <c r="F316" s="36"/>
      <c r="G316" s="36"/>
      <c r="H316" s="36"/>
      <c r="L316" s="16"/>
      <c r="M316" s="36"/>
      <c r="N316" s="36"/>
      <c r="O316" s="36"/>
      <c r="P316" s="36"/>
      <c r="Q316" s="36"/>
    </row>
    <row r="317" spans="1:17" x14ac:dyDescent="0.2">
      <c r="A317" s="16"/>
      <c r="B317" s="36"/>
      <c r="C317" s="36"/>
      <c r="D317" s="36"/>
      <c r="E317" s="36"/>
      <c r="F317" s="36"/>
      <c r="G317" s="36"/>
      <c r="H317" s="36"/>
      <c r="L317" s="16"/>
      <c r="M317" s="36"/>
      <c r="N317" s="36"/>
      <c r="O317" s="36"/>
      <c r="P317" s="36"/>
      <c r="Q317" s="36"/>
    </row>
    <row r="318" spans="1:17" x14ac:dyDescent="0.2">
      <c r="A318" s="16"/>
      <c r="B318" s="36"/>
      <c r="C318" s="36"/>
      <c r="D318" s="36"/>
      <c r="E318" s="36"/>
      <c r="F318" s="36"/>
      <c r="G318" s="36"/>
      <c r="H318" s="36"/>
      <c r="L318" s="16"/>
      <c r="M318" s="36"/>
      <c r="N318" s="36"/>
      <c r="O318" s="36"/>
      <c r="P318" s="36"/>
      <c r="Q318" s="36"/>
    </row>
    <row r="319" spans="1:17" x14ac:dyDescent="0.2">
      <c r="A319" s="16"/>
      <c r="B319" s="36"/>
      <c r="C319" s="36"/>
      <c r="D319" s="36"/>
      <c r="E319" s="36"/>
      <c r="F319" s="36"/>
      <c r="G319" s="36"/>
      <c r="H319" s="36"/>
      <c r="L319" s="16"/>
      <c r="M319" s="36"/>
      <c r="N319" s="36"/>
      <c r="O319" s="36"/>
      <c r="P319" s="36"/>
      <c r="Q319" s="36"/>
    </row>
    <row r="320" spans="1:17" x14ac:dyDescent="0.2">
      <c r="A320" s="16"/>
      <c r="B320" s="36"/>
      <c r="C320" s="36"/>
      <c r="D320" s="36"/>
      <c r="E320" s="36"/>
      <c r="F320" s="36"/>
      <c r="G320" s="36"/>
      <c r="H320" s="36"/>
      <c r="L320" s="16"/>
      <c r="M320" s="36"/>
      <c r="N320" s="36"/>
      <c r="O320" s="36"/>
      <c r="P320" s="36"/>
      <c r="Q320" s="36"/>
    </row>
    <row r="321" spans="1:17" x14ac:dyDescent="0.2">
      <c r="A321" s="16"/>
      <c r="B321" s="36"/>
      <c r="C321" s="36"/>
      <c r="D321" s="36"/>
      <c r="E321" s="36"/>
      <c r="F321" s="36"/>
      <c r="G321" s="36"/>
      <c r="H321" s="36"/>
      <c r="L321" s="16"/>
      <c r="M321" s="36"/>
      <c r="N321" s="36"/>
      <c r="O321" s="36"/>
      <c r="P321" s="36"/>
      <c r="Q321" s="36"/>
    </row>
    <row r="322" spans="1:17" x14ac:dyDescent="0.2">
      <c r="A322" s="16"/>
      <c r="B322" s="36"/>
      <c r="C322" s="36"/>
      <c r="D322" s="36"/>
      <c r="E322" s="36"/>
      <c r="F322" s="36"/>
      <c r="G322" s="36"/>
      <c r="H322" s="36"/>
      <c r="L322" s="16"/>
      <c r="M322" s="36"/>
      <c r="N322" s="36"/>
      <c r="O322" s="36"/>
      <c r="P322" s="36"/>
      <c r="Q322" s="36"/>
    </row>
    <row r="323" spans="1:17" x14ac:dyDescent="0.2">
      <c r="A323" s="16"/>
      <c r="B323" s="36"/>
      <c r="C323" s="36"/>
      <c r="D323" s="36"/>
      <c r="E323" s="36"/>
      <c r="F323" s="36"/>
      <c r="G323" s="36"/>
      <c r="H323" s="36"/>
      <c r="L323" s="16"/>
      <c r="M323" s="36"/>
      <c r="N323" s="36"/>
      <c r="O323" s="36"/>
      <c r="P323" s="36"/>
      <c r="Q323" s="36"/>
    </row>
    <row r="324" spans="1:17" x14ac:dyDescent="0.2">
      <c r="A324" s="16"/>
      <c r="B324" s="36"/>
      <c r="C324" s="36"/>
      <c r="D324" s="36"/>
      <c r="E324" s="36"/>
      <c r="F324" s="36"/>
      <c r="G324" s="36"/>
      <c r="H324" s="36"/>
      <c r="L324" s="16"/>
      <c r="M324" s="36"/>
      <c r="N324" s="36"/>
      <c r="O324" s="36"/>
      <c r="P324" s="36"/>
      <c r="Q324" s="36"/>
    </row>
    <row r="325" spans="1:17" x14ac:dyDescent="0.2">
      <c r="A325" s="16"/>
      <c r="B325" s="36"/>
      <c r="C325" s="36"/>
      <c r="D325" s="36"/>
      <c r="E325" s="36"/>
      <c r="F325" s="36"/>
      <c r="G325" s="36"/>
      <c r="H325" s="36"/>
      <c r="L325" s="16"/>
      <c r="M325" s="36"/>
      <c r="N325" s="36"/>
      <c r="O325" s="36"/>
      <c r="P325" s="36"/>
      <c r="Q325" s="36"/>
    </row>
    <row r="326" spans="1:17" x14ac:dyDescent="0.2">
      <c r="A326" s="16"/>
      <c r="B326" s="36"/>
      <c r="C326" s="36"/>
      <c r="D326" s="36"/>
      <c r="E326" s="36"/>
      <c r="F326" s="36"/>
      <c r="G326" s="36"/>
      <c r="H326" s="36"/>
      <c r="L326" s="16"/>
      <c r="M326" s="36"/>
      <c r="N326" s="36"/>
      <c r="O326" s="36"/>
      <c r="P326" s="36"/>
      <c r="Q326" s="36"/>
    </row>
    <row r="327" spans="1:17" x14ac:dyDescent="0.2">
      <c r="A327" s="16"/>
      <c r="B327" s="36"/>
      <c r="C327" s="36"/>
      <c r="D327" s="36"/>
      <c r="E327" s="36"/>
      <c r="F327" s="36"/>
      <c r="G327" s="36"/>
      <c r="H327" s="36"/>
      <c r="L327" s="16"/>
      <c r="M327" s="36"/>
      <c r="N327" s="36"/>
      <c r="O327" s="36"/>
      <c r="P327" s="36"/>
      <c r="Q327" s="36"/>
    </row>
    <row r="328" spans="1:17" x14ac:dyDescent="0.2">
      <c r="A328" s="16"/>
      <c r="B328" s="36"/>
      <c r="C328" s="36"/>
      <c r="D328" s="36"/>
      <c r="E328" s="36"/>
      <c r="F328" s="36"/>
      <c r="G328" s="36"/>
      <c r="H328" s="36"/>
      <c r="L328" s="16"/>
      <c r="M328" s="36"/>
      <c r="N328" s="36"/>
      <c r="O328" s="36"/>
      <c r="P328" s="36"/>
      <c r="Q328" s="36"/>
    </row>
    <row r="329" spans="1:17" x14ac:dyDescent="0.2">
      <c r="A329" s="16" t="s">
        <v>583</v>
      </c>
      <c r="B329" s="16"/>
      <c r="C329" s="36"/>
      <c r="D329" s="36"/>
      <c r="E329" s="36"/>
      <c r="F329" s="36"/>
      <c r="G329" s="36"/>
      <c r="H329" s="36"/>
      <c r="L329" s="16" t="s">
        <v>583</v>
      </c>
      <c r="M329" s="16"/>
      <c r="N329" s="36"/>
      <c r="O329" s="36"/>
      <c r="P329" s="36"/>
      <c r="Q329" s="36"/>
    </row>
    <row r="330" spans="1:17" x14ac:dyDescent="0.2">
      <c r="A330" s="16" t="s">
        <v>198</v>
      </c>
      <c r="B330" s="36">
        <v>5.83</v>
      </c>
      <c r="C330" s="36">
        <v>7.75</v>
      </c>
      <c r="D330" s="36"/>
      <c r="E330" s="36">
        <v>242.02</v>
      </c>
      <c r="F330" s="36"/>
      <c r="G330" s="36">
        <v>9.23</v>
      </c>
      <c r="H330" s="36">
        <v>29.1</v>
      </c>
      <c r="L330" s="16" t="s">
        <v>198</v>
      </c>
      <c r="M330" s="36">
        <v>5.83</v>
      </c>
      <c r="N330" s="36">
        <v>7.75</v>
      </c>
      <c r="O330" s="36">
        <v>242.02</v>
      </c>
      <c r="P330" s="36">
        <v>9.23</v>
      </c>
      <c r="Q330" s="36">
        <v>29.1</v>
      </c>
    </row>
    <row r="331" spans="1:17" x14ac:dyDescent="0.2">
      <c r="A331" s="16" t="s">
        <v>199</v>
      </c>
      <c r="B331" s="36">
        <v>2.11</v>
      </c>
      <c r="C331" s="36">
        <v>7.89</v>
      </c>
      <c r="D331" s="36"/>
      <c r="E331" s="36">
        <v>13.38</v>
      </c>
      <c r="F331" s="36"/>
      <c r="G331" s="36">
        <v>7.02</v>
      </c>
      <c r="H331" s="36">
        <v>6.66</v>
      </c>
      <c r="L331" s="16" t="s">
        <v>199</v>
      </c>
      <c r="M331" s="36">
        <v>2.11</v>
      </c>
      <c r="N331" s="36">
        <v>7.89</v>
      </c>
      <c r="O331" s="36">
        <v>13.38</v>
      </c>
      <c r="P331" s="36">
        <v>7.02</v>
      </c>
      <c r="Q331" s="36">
        <v>6.66</v>
      </c>
    </row>
    <row r="332" spans="1:17" x14ac:dyDescent="0.2">
      <c r="A332" s="16" t="s">
        <v>570</v>
      </c>
      <c r="B332" s="36"/>
      <c r="C332" s="36"/>
      <c r="D332" s="36"/>
      <c r="E332" s="36"/>
      <c r="F332" s="36"/>
      <c r="G332" s="36"/>
      <c r="H332" s="36"/>
      <c r="L332" s="16" t="s">
        <v>570</v>
      </c>
      <c r="M332" s="36"/>
      <c r="N332" s="36"/>
      <c r="O332" s="36"/>
      <c r="P332" s="36"/>
      <c r="Q332" s="36"/>
    </row>
    <row r="333" spans="1:17" x14ac:dyDescent="0.2">
      <c r="A333" s="16"/>
      <c r="B333" s="36"/>
      <c r="C333" s="36"/>
      <c r="D333" s="36"/>
      <c r="E333" s="36"/>
      <c r="F333" s="36"/>
      <c r="G333" s="36"/>
      <c r="H333" s="36"/>
      <c r="L333" s="16"/>
      <c r="M333" s="36"/>
      <c r="N333" s="36"/>
      <c r="O333" s="36"/>
      <c r="P333" s="36"/>
      <c r="Q333" s="36"/>
    </row>
    <row r="334" spans="1:17" x14ac:dyDescent="0.2">
      <c r="A334" s="16"/>
      <c r="B334" s="36"/>
      <c r="C334" s="36"/>
      <c r="D334" s="36"/>
      <c r="E334" s="36"/>
      <c r="F334" s="36"/>
      <c r="G334" s="36"/>
      <c r="H334" s="36"/>
      <c r="L334" s="16"/>
      <c r="M334" s="36"/>
      <c r="N334" s="36"/>
      <c r="O334" s="36"/>
      <c r="P334" s="36"/>
      <c r="Q334" s="36"/>
    </row>
    <row r="335" spans="1:17" x14ac:dyDescent="0.2">
      <c r="A335" s="16"/>
      <c r="B335" s="36"/>
      <c r="C335" s="36"/>
      <c r="D335" s="36"/>
      <c r="E335" s="36"/>
      <c r="F335" s="36"/>
      <c r="G335" s="36"/>
      <c r="H335" s="36"/>
      <c r="L335" s="16"/>
      <c r="M335" s="36"/>
      <c r="N335" s="36"/>
      <c r="O335" s="36"/>
      <c r="P335" s="36"/>
      <c r="Q335" s="36"/>
    </row>
    <row r="336" spans="1:17" x14ac:dyDescent="0.2">
      <c r="A336" s="16"/>
      <c r="B336" s="36"/>
      <c r="C336" s="36"/>
      <c r="D336" s="36"/>
      <c r="E336" s="36"/>
      <c r="F336" s="36"/>
      <c r="G336" s="36"/>
      <c r="H336" s="36"/>
      <c r="L336" s="16"/>
      <c r="M336" s="36"/>
      <c r="N336" s="36"/>
      <c r="O336" s="36"/>
      <c r="P336" s="36"/>
      <c r="Q336" s="36"/>
    </row>
    <row r="337" spans="1:17" x14ac:dyDescent="0.2">
      <c r="A337" s="16"/>
      <c r="B337" s="36"/>
      <c r="C337" s="36"/>
      <c r="D337" s="36"/>
      <c r="E337" s="36"/>
      <c r="F337" s="36"/>
      <c r="G337" s="36"/>
      <c r="H337" s="36"/>
      <c r="L337" s="16"/>
      <c r="M337" s="36"/>
      <c r="N337" s="36"/>
      <c r="O337" s="36"/>
      <c r="P337" s="36"/>
      <c r="Q337" s="36"/>
    </row>
    <row r="338" spans="1:17" x14ac:dyDescent="0.2">
      <c r="A338" s="16"/>
      <c r="B338" s="36"/>
      <c r="C338" s="36"/>
      <c r="D338" s="36"/>
      <c r="E338" s="36"/>
      <c r="F338" s="36"/>
      <c r="G338" s="36"/>
      <c r="H338" s="36"/>
      <c r="L338" s="16"/>
      <c r="M338" s="36"/>
      <c r="N338" s="36"/>
      <c r="O338" s="36"/>
      <c r="P338" s="36"/>
      <c r="Q338" s="36"/>
    </row>
    <row r="339" spans="1:17" x14ac:dyDescent="0.2">
      <c r="A339" s="16"/>
      <c r="B339" s="36"/>
      <c r="C339" s="36"/>
      <c r="D339" s="36"/>
      <c r="E339" s="36"/>
      <c r="F339" s="36"/>
      <c r="G339" s="36"/>
      <c r="H339" s="36"/>
      <c r="L339" s="16"/>
      <c r="M339" s="36"/>
      <c r="N339" s="36"/>
      <c r="O339" s="36"/>
      <c r="P339" s="36"/>
      <c r="Q339" s="36"/>
    </row>
    <row r="340" spans="1:17" x14ac:dyDescent="0.2">
      <c r="A340" s="16"/>
      <c r="B340" s="36"/>
      <c r="C340" s="36"/>
      <c r="D340" s="36"/>
      <c r="E340" s="36"/>
      <c r="F340" s="36"/>
      <c r="G340" s="36"/>
      <c r="H340" s="36"/>
      <c r="L340" s="16"/>
      <c r="M340" s="36"/>
      <c r="N340" s="36"/>
      <c r="O340" s="36"/>
      <c r="P340" s="36"/>
      <c r="Q340" s="36"/>
    </row>
    <row r="341" spans="1:17" x14ac:dyDescent="0.2">
      <c r="A341" s="16"/>
      <c r="B341" s="36"/>
      <c r="C341" s="36"/>
      <c r="D341" s="36"/>
      <c r="E341" s="36"/>
      <c r="F341" s="36"/>
      <c r="G341" s="36"/>
      <c r="H341" s="36"/>
      <c r="L341" s="16"/>
      <c r="M341" s="36"/>
      <c r="N341" s="36"/>
      <c r="O341" s="36"/>
      <c r="P341" s="36"/>
      <c r="Q341" s="36"/>
    </row>
    <row r="342" spans="1:17" x14ac:dyDescent="0.2">
      <c r="A342" s="16"/>
      <c r="B342" s="36"/>
      <c r="C342" s="36"/>
      <c r="D342" s="36"/>
      <c r="E342" s="36"/>
      <c r="F342" s="36"/>
      <c r="G342" s="36"/>
      <c r="H342" s="36"/>
      <c r="L342" s="16"/>
      <c r="M342" s="36"/>
      <c r="N342" s="36"/>
      <c r="O342" s="36"/>
      <c r="P342" s="36"/>
      <c r="Q342" s="36"/>
    </row>
    <row r="343" spans="1:17" x14ac:dyDescent="0.2">
      <c r="A343" s="16"/>
      <c r="B343" s="36"/>
      <c r="C343" s="36"/>
      <c r="D343" s="36"/>
      <c r="E343" s="36"/>
      <c r="F343" s="36"/>
      <c r="G343" s="36"/>
      <c r="H343" s="36"/>
      <c r="L343" s="16"/>
      <c r="M343" s="36"/>
      <c r="N343" s="36"/>
      <c r="O343" s="36"/>
      <c r="P343" s="36"/>
      <c r="Q343" s="36"/>
    </row>
    <row r="344" spans="1:17" x14ac:dyDescent="0.2">
      <c r="A344" s="16"/>
      <c r="B344" s="36"/>
      <c r="C344" s="36"/>
      <c r="D344" s="36"/>
      <c r="E344" s="36"/>
      <c r="F344" s="36"/>
      <c r="G344" s="36"/>
      <c r="H344" s="36"/>
      <c r="L344" s="16"/>
      <c r="M344" s="36"/>
      <c r="N344" s="36"/>
      <c r="O344" s="36"/>
      <c r="P344" s="36"/>
      <c r="Q344" s="36"/>
    </row>
    <row r="345" spans="1:17" x14ac:dyDescent="0.2">
      <c r="A345" s="16"/>
      <c r="B345" s="36"/>
      <c r="C345" s="36"/>
      <c r="D345" s="36"/>
      <c r="E345" s="36"/>
      <c r="F345" s="36"/>
      <c r="G345" s="36"/>
      <c r="H345" s="36"/>
      <c r="L345" s="16"/>
      <c r="M345" s="36"/>
      <c r="N345" s="36"/>
      <c r="O345" s="36"/>
      <c r="P345" s="36"/>
      <c r="Q345" s="36"/>
    </row>
    <row r="346" spans="1:17" x14ac:dyDescent="0.2">
      <c r="A346" s="16"/>
      <c r="B346" s="36"/>
      <c r="C346" s="36"/>
      <c r="D346" s="36"/>
      <c r="E346" s="36"/>
      <c r="F346" s="36"/>
      <c r="G346" s="36"/>
      <c r="H346" s="36"/>
      <c r="L346" s="16"/>
      <c r="M346" s="36"/>
      <c r="N346" s="36"/>
      <c r="O346" s="36"/>
      <c r="P346" s="36"/>
      <c r="Q346" s="36"/>
    </row>
    <row r="347" spans="1:17" x14ac:dyDescent="0.2">
      <c r="A347" s="16"/>
      <c r="B347" s="36"/>
      <c r="C347" s="36"/>
      <c r="D347" s="36"/>
      <c r="E347" s="36"/>
      <c r="F347" s="36"/>
      <c r="G347" s="36"/>
      <c r="H347" s="36"/>
      <c r="L347" s="16"/>
      <c r="M347" s="36"/>
      <c r="N347" s="36"/>
      <c r="O347" s="36"/>
      <c r="P347" s="36"/>
      <c r="Q347" s="36"/>
    </row>
    <row r="348" spans="1:17" x14ac:dyDescent="0.2">
      <c r="A348" s="16"/>
      <c r="B348" s="36"/>
      <c r="C348" s="36"/>
      <c r="D348" s="36"/>
      <c r="E348" s="36"/>
      <c r="F348" s="36"/>
      <c r="G348" s="36"/>
      <c r="H348" s="36"/>
      <c r="L348" s="16"/>
      <c r="M348" s="36"/>
      <c r="N348" s="36"/>
      <c r="O348" s="36"/>
      <c r="P348" s="36"/>
      <c r="Q348" s="36"/>
    </row>
    <row r="349" spans="1:17" x14ac:dyDescent="0.2">
      <c r="A349" s="16"/>
      <c r="B349" s="36"/>
      <c r="C349" s="36"/>
      <c r="D349" s="36"/>
      <c r="E349" s="36"/>
      <c r="F349" s="36"/>
      <c r="G349" s="36"/>
      <c r="H349" s="36"/>
      <c r="L349" s="16"/>
      <c r="M349" s="36"/>
      <c r="N349" s="36"/>
      <c r="O349" s="36"/>
      <c r="P349" s="36"/>
      <c r="Q349" s="36"/>
    </row>
    <row r="350" spans="1:17" x14ac:dyDescent="0.2">
      <c r="A350" s="16"/>
      <c r="B350" s="36"/>
      <c r="C350" s="36"/>
      <c r="D350" s="36"/>
      <c r="E350" s="36"/>
      <c r="F350" s="36"/>
      <c r="G350" s="36"/>
      <c r="H350" s="36"/>
      <c r="L350" s="16"/>
      <c r="M350" s="36"/>
      <c r="N350" s="36"/>
      <c r="O350" s="36"/>
      <c r="P350" s="36"/>
      <c r="Q350" s="36"/>
    </row>
    <row r="351" spans="1:17" x14ac:dyDescent="0.2">
      <c r="A351" s="16"/>
      <c r="B351" s="36"/>
      <c r="C351" s="36"/>
      <c r="D351" s="36"/>
      <c r="E351" s="36"/>
      <c r="F351" s="36"/>
      <c r="G351" s="36"/>
      <c r="H351" s="36"/>
      <c r="L351" s="16"/>
      <c r="M351" s="36"/>
      <c r="N351" s="36"/>
      <c r="O351" s="36"/>
      <c r="P351" s="36"/>
      <c r="Q351" s="36"/>
    </row>
    <row r="352" spans="1:17" x14ac:dyDescent="0.2">
      <c r="A352" s="16"/>
      <c r="B352" s="36"/>
      <c r="C352" s="36"/>
      <c r="D352" s="36"/>
      <c r="E352" s="36"/>
      <c r="F352" s="36"/>
      <c r="G352" s="36"/>
      <c r="H352" s="36"/>
      <c r="L352" s="16"/>
      <c r="M352" s="36"/>
      <c r="N352" s="36"/>
      <c r="O352" s="36"/>
      <c r="P352" s="36"/>
      <c r="Q352" s="36"/>
    </row>
    <row r="353" spans="1:17" x14ac:dyDescent="0.2">
      <c r="A353" s="16"/>
      <c r="B353" s="36"/>
      <c r="C353" s="36"/>
      <c r="D353" s="36"/>
      <c r="E353" s="36"/>
      <c r="F353" s="36"/>
      <c r="G353" s="36"/>
      <c r="H353" s="36"/>
      <c r="L353" s="16"/>
      <c r="M353" s="36"/>
      <c r="N353" s="36"/>
      <c r="O353" s="36"/>
      <c r="P353" s="36"/>
      <c r="Q353" s="36"/>
    </row>
    <row r="354" spans="1:17" x14ac:dyDescent="0.2">
      <c r="A354" s="16"/>
      <c r="B354" s="36"/>
      <c r="C354" s="36"/>
      <c r="D354" s="36"/>
      <c r="E354" s="36"/>
      <c r="F354" s="36"/>
      <c r="G354" s="36"/>
      <c r="H354" s="36"/>
      <c r="L354" s="16"/>
      <c r="M354" s="36"/>
      <c r="N354" s="36"/>
      <c r="O354" s="36"/>
      <c r="P354" s="36"/>
      <c r="Q354" s="36"/>
    </row>
    <row r="355" spans="1:17" x14ac:dyDescent="0.2">
      <c r="A355" s="16"/>
      <c r="B355" s="36"/>
      <c r="C355" s="36"/>
      <c r="D355" s="36"/>
      <c r="E355" s="36"/>
      <c r="F355" s="36"/>
      <c r="G355" s="36"/>
      <c r="H355" s="36"/>
      <c r="L355" s="16"/>
      <c r="M355" s="36"/>
      <c r="N355" s="36"/>
      <c r="O355" s="36"/>
      <c r="P355" s="36"/>
      <c r="Q355" s="36"/>
    </row>
    <row r="356" spans="1:17" x14ac:dyDescent="0.2">
      <c r="A356" s="16"/>
      <c r="B356" s="36"/>
      <c r="C356" s="36"/>
      <c r="D356" s="36"/>
      <c r="E356" s="36"/>
      <c r="F356" s="36"/>
      <c r="G356" s="36"/>
      <c r="H356" s="36"/>
      <c r="L356" s="16"/>
      <c r="M356" s="36"/>
      <c r="N356" s="36"/>
      <c r="O356" s="36"/>
      <c r="P356" s="36"/>
      <c r="Q356" s="36"/>
    </row>
    <row r="357" spans="1:17" x14ac:dyDescent="0.2">
      <c r="A357" s="16"/>
      <c r="B357" s="36"/>
      <c r="C357" s="36"/>
      <c r="D357" s="36"/>
      <c r="E357" s="36"/>
      <c r="F357" s="36"/>
      <c r="G357" s="36"/>
      <c r="H357" s="36"/>
      <c r="L357" s="16"/>
      <c r="M357" s="36"/>
      <c r="N357" s="36"/>
      <c r="O357" s="36"/>
      <c r="P357" s="36"/>
      <c r="Q357" s="36"/>
    </row>
    <row r="358" spans="1:17" x14ac:dyDescent="0.2">
      <c r="A358" s="16"/>
      <c r="B358" s="36"/>
      <c r="C358" s="36"/>
      <c r="D358" s="36"/>
      <c r="E358" s="36"/>
      <c r="F358" s="36"/>
      <c r="G358" s="36"/>
      <c r="H358" s="36"/>
      <c r="L358" s="16"/>
      <c r="M358" s="36"/>
      <c r="N358" s="36"/>
      <c r="O358" s="36"/>
      <c r="P358" s="36"/>
      <c r="Q358" s="36"/>
    </row>
    <row r="359" spans="1:17" x14ac:dyDescent="0.2">
      <c r="A359" s="16"/>
      <c r="B359" s="36"/>
      <c r="C359" s="36"/>
      <c r="D359" s="36"/>
      <c r="E359" s="36"/>
      <c r="F359" s="36"/>
      <c r="G359" s="36"/>
      <c r="H359" s="36"/>
      <c r="L359" s="16"/>
      <c r="M359" s="36"/>
      <c r="N359" s="36"/>
      <c r="O359" s="36"/>
      <c r="P359" s="36"/>
      <c r="Q359" s="36"/>
    </row>
    <row r="360" spans="1:17" x14ac:dyDescent="0.2">
      <c r="A360" s="16"/>
      <c r="B360" s="36"/>
      <c r="C360" s="36"/>
      <c r="D360" s="36"/>
      <c r="E360" s="36"/>
      <c r="F360" s="36"/>
      <c r="G360" s="36"/>
      <c r="H360" s="36"/>
      <c r="L360" s="16"/>
      <c r="M360" s="36"/>
      <c r="N360" s="36"/>
      <c r="O360" s="36"/>
      <c r="P360" s="36"/>
      <c r="Q360" s="36"/>
    </row>
    <row r="361" spans="1:17" x14ac:dyDescent="0.2">
      <c r="A361" s="16"/>
      <c r="B361" s="36"/>
      <c r="C361" s="36"/>
      <c r="D361" s="36"/>
      <c r="E361" s="36"/>
      <c r="F361" s="36"/>
      <c r="G361" s="36"/>
      <c r="H361" s="36"/>
      <c r="L361" s="16"/>
      <c r="M361" s="36"/>
      <c r="N361" s="36"/>
      <c r="O361" s="36"/>
      <c r="P361" s="36"/>
      <c r="Q361" s="36"/>
    </row>
    <row r="362" spans="1:17" x14ac:dyDescent="0.2">
      <c r="A362" s="16"/>
      <c r="B362" s="36"/>
      <c r="C362" s="36"/>
      <c r="D362" s="36"/>
      <c r="E362" s="36"/>
      <c r="F362" s="36"/>
      <c r="G362" s="36"/>
      <c r="H362" s="36"/>
      <c r="L362" s="16"/>
      <c r="M362" s="36"/>
      <c r="N362" s="36"/>
      <c r="O362" s="36"/>
      <c r="P362" s="36"/>
      <c r="Q362" s="36"/>
    </row>
    <row r="363" spans="1:17" x14ac:dyDescent="0.2">
      <c r="A363" s="16"/>
      <c r="B363" s="36"/>
      <c r="C363" s="36"/>
      <c r="D363" s="36"/>
      <c r="E363" s="36"/>
      <c r="F363" s="36"/>
      <c r="G363" s="36"/>
      <c r="H363" s="36"/>
      <c r="L363" s="16"/>
      <c r="M363" s="36"/>
      <c r="N363" s="36"/>
      <c r="O363" s="36"/>
      <c r="P363" s="36"/>
      <c r="Q363" s="36"/>
    </row>
    <row r="364" spans="1:17" x14ac:dyDescent="0.2">
      <c r="A364" s="16"/>
      <c r="B364" s="36"/>
      <c r="C364" s="36"/>
      <c r="D364" s="36"/>
      <c r="E364" s="36"/>
      <c r="F364" s="36"/>
      <c r="G364" s="36"/>
      <c r="H364" s="36"/>
      <c r="L364" s="16"/>
      <c r="M364" s="36"/>
      <c r="N364" s="36"/>
      <c r="O364" s="36"/>
      <c r="P364" s="36"/>
      <c r="Q364" s="36"/>
    </row>
    <row r="365" spans="1:17" x14ac:dyDescent="0.2">
      <c r="A365" s="16"/>
      <c r="B365" s="36"/>
      <c r="C365" s="36"/>
      <c r="D365" s="36"/>
      <c r="E365" s="36"/>
      <c r="F365" s="36"/>
      <c r="G365" s="36"/>
      <c r="H365" s="36"/>
      <c r="L365" s="16"/>
      <c r="M365" s="36"/>
      <c r="N365" s="36"/>
      <c r="O365" s="36"/>
      <c r="P365" s="36"/>
      <c r="Q365" s="36"/>
    </row>
    <row r="366" spans="1:17" x14ac:dyDescent="0.2">
      <c r="A366" s="16"/>
      <c r="B366" s="36"/>
      <c r="C366" s="36"/>
      <c r="D366" s="36"/>
      <c r="E366" s="36"/>
      <c r="F366" s="36"/>
      <c r="G366" s="36"/>
      <c r="H366" s="36"/>
      <c r="L366" s="16"/>
      <c r="M366" s="36"/>
      <c r="N366" s="36"/>
      <c r="O366" s="36"/>
      <c r="P366" s="36"/>
      <c r="Q366" s="36"/>
    </row>
    <row r="367" spans="1:17" x14ac:dyDescent="0.2">
      <c r="A367" s="16"/>
      <c r="B367" s="36"/>
      <c r="C367" s="36"/>
      <c r="D367" s="36"/>
      <c r="E367" s="36"/>
      <c r="F367" s="36"/>
      <c r="G367" s="36"/>
      <c r="H367" s="36"/>
      <c r="L367" s="16"/>
      <c r="M367" s="36"/>
      <c r="N367" s="36"/>
      <c r="O367" s="36"/>
      <c r="P367" s="36"/>
      <c r="Q367" s="36"/>
    </row>
    <row r="368" spans="1:17" x14ac:dyDescent="0.2">
      <c r="A368" s="16"/>
      <c r="B368" s="36"/>
      <c r="C368" s="36"/>
      <c r="D368" s="36"/>
      <c r="E368" s="36"/>
      <c r="F368" s="36"/>
      <c r="G368" s="36"/>
      <c r="H368" s="36"/>
      <c r="L368" s="16"/>
      <c r="M368" s="36"/>
      <c r="N368" s="36"/>
      <c r="O368" s="36"/>
      <c r="P368" s="36"/>
      <c r="Q368" s="36"/>
    </row>
    <row r="369" spans="1:17" x14ac:dyDescent="0.2">
      <c r="A369" s="16"/>
      <c r="B369" s="36"/>
      <c r="C369" s="36"/>
      <c r="D369" s="36"/>
      <c r="E369" s="36"/>
      <c r="F369" s="36"/>
      <c r="G369" s="36"/>
      <c r="H369" s="36"/>
      <c r="L369" s="16"/>
      <c r="M369" s="36"/>
      <c r="N369" s="36"/>
      <c r="O369" s="36"/>
      <c r="P369" s="36"/>
      <c r="Q369" s="36"/>
    </row>
    <row r="370" spans="1:17" x14ac:dyDescent="0.2">
      <c r="A370" s="16"/>
      <c r="B370" s="36"/>
      <c r="C370" s="36"/>
      <c r="D370" s="36"/>
      <c r="E370" s="36"/>
      <c r="F370" s="36"/>
      <c r="G370" s="36"/>
      <c r="H370" s="36"/>
      <c r="L370" s="16"/>
      <c r="M370" s="36"/>
      <c r="N370" s="36"/>
      <c r="O370" s="36"/>
      <c r="P370" s="36"/>
      <c r="Q370" s="36"/>
    </row>
    <row r="371" spans="1:17" x14ac:dyDescent="0.2">
      <c r="A371" s="16"/>
      <c r="B371" s="36"/>
      <c r="C371" s="36"/>
      <c r="D371" s="36"/>
      <c r="E371" s="36"/>
      <c r="F371" s="36"/>
      <c r="G371" s="36"/>
      <c r="H371" s="36"/>
      <c r="L371" s="16"/>
      <c r="M371" s="36"/>
      <c r="N371" s="36"/>
      <c r="O371" s="36"/>
      <c r="P371" s="36"/>
      <c r="Q371" s="36"/>
    </row>
    <row r="372" spans="1:17" x14ac:dyDescent="0.2">
      <c r="A372" s="16"/>
      <c r="B372" s="36"/>
      <c r="C372" s="36"/>
      <c r="D372" s="36"/>
      <c r="E372" s="36"/>
      <c r="F372" s="36"/>
      <c r="G372" s="36"/>
      <c r="H372" s="36"/>
      <c r="L372" s="16"/>
      <c r="M372" s="36"/>
      <c r="N372" s="36"/>
      <c r="O372" s="36"/>
      <c r="P372" s="36"/>
      <c r="Q372" s="36"/>
    </row>
    <row r="373" spans="1:17" x14ac:dyDescent="0.2">
      <c r="A373" s="16"/>
      <c r="B373" s="36"/>
      <c r="C373" s="36"/>
      <c r="D373" s="36"/>
      <c r="E373" s="36"/>
      <c r="F373" s="36"/>
      <c r="G373" s="36"/>
      <c r="H373" s="36"/>
      <c r="L373" s="16"/>
      <c r="M373" s="36"/>
      <c r="N373" s="36"/>
      <c r="O373" s="36"/>
      <c r="P373" s="36"/>
      <c r="Q373" s="36"/>
    </row>
    <row r="374" spans="1:17" x14ac:dyDescent="0.2">
      <c r="A374" s="16"/>
      <c r="B374" s="36"/>
      <c r="C374" s="36"/>
      <c r="D374" s="36"/>
      <c r="E374" s="36"/>
      <c r="F374" s="36"/>
      <c r="G374" s="36"/>
      <c r="H374" s="36"/>
      <c r="L374" s="16"/>
      <c r="M374" s="36"/>
      <c r="N374" s="36"/>
      <c r="O374" s="36"/>
      <c r="P374" s="36"/>
      <c r="Q374" s="36"/>
    </row>
    <row r="375" spans="1:17" x14ac:dyDescent="0.2">
      <c r="A375" s="16"/>
      <c r="B375" s="36"/>
      <c r="C375" s="36"/>
      <c r="D375" s="36"/>
      <c r="E375" s="36"/>
      <c r="F375" s="36"/>
      <c r="G375" s="36"/>
      <c r="H375" s="36"/>
      <c r="L375" s="16"/>
      <c r="M375" s="36"/>
      <c r="N375" s="36"/>
      <c r="O375" s="36"/>
      <c r="P375" s="36"/>
      <c r="Q375" s="36"/>
    </row>
    <row r="376" spans="1:17" x14ac:dyDescent="0.2">
      <c r="A376" s="16"/>
      <c r="B376" s="36"/>
      <c r="C376" s="36"/>
      <c r="D376" s="36"/>
      <c r="E376" s="36"/>
      <c r="F376" s="36"/>
      <c r="G376" s="36"/>
      <c r="H376" s="36"/>
      <c r="L376" s="16"/>
      <c r="M376" s="36"/>
      <c r="N376" s="36"/>
      <c r="O376" s="36"/>
      <c r="P376" s="36"/>
      <c r="Q376" s="36"/>
    </row>
    <row r="377" spans="1:17" x14ac:dyDescent="0.2">
      <c r="A377" s="16"/>
      <c r="B377" s="36"/>
      <c r="C377" s="36"/>
      <c r="D377" s="36"/>
      <c r="E377" s="36"/>
      <c r="F377" s="36"/>
      <c r="G377" s="36"/>
      <c r="H377" s="36"/>
      <c r="L377" s="16"/>
      <c r="M377" s="36"/>
      <c r="N377" s="36"/>
      <c r="O377" s="36"/>
      <c r="P377" s="36"/>
      <c r="Q377" s="36"/>
    </row>
    <row r="378" spans="1:17" x14ac:dyDescent="0.2">
      <c r="A378" s="16"/>
      <c r="B378" s="36"/>
      <c r="C378" s="36"/>
      <c r="D378" s="36"/>
      <c r="E378" s="36"/>
      <c r="F378" s="36"/>
      <c r="G378" s="36"/>
      <c r="H378" s="36"/>
      <c r="L378" s="16"/>
      <c r="M378" s="36"/>
      <c r="N378" s="36"/>
      <c r="O378" s="36"/>
      <c r="P378" s="36"/>
      <c r="Q378" s="36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Charts</vt:lpstr>
      </vt:variant>
      <vt:variant>
        <vt:i4>4</vt:i4>
      </vt:variant>
    </vt:vector>
  </HeadingPairs>
  <TitlesOfParts>
    <vt:vector size="20" baseType="lpstr">
      <vt:lpstr>raw dose gDNA data mirus</vt:lpstr>
      <vt:lpstr>tallied gDNA of raw dose data</vt:lpstr>
      <vt:lpstr>List of outliers gDNA mirus</vt:lpstr>
      <vt:lpstr>tallied gDNA outliers removed</vt:lpstr>
      <vt:lpstr>T-test loss vs no loss</vt:lpstr>
      <vt:lpstr>T-test all dubius vs porr</vt:lpstr>
      <vt:lpstr>T-test natural dubius vs porri</vt:lpstr>
      <vt:lpstr>T-test synthetic dub vs porr</vt:lpstr>
      <vt:lpstr>T-test syn vs. nat</vt:lpstr>
      <vt:lpstr>ANOVA natural populations</vt:lpstr>
      <vt:lpstr>ANOVA across syn lines</vt:lpstr>
      <vt:lpstr>ANOVA S1 vs S2 vs S3 vs nat</vt:lpstr>
      <vt:lpstr>ANOVA lines vs generation</vt:lpstr>
      <vt:lpstr>ANOVA S1 S2 S3 Nat not reduced</vt:lpstr>
      <vt:lpstr>rate of diploidization</vt:lpstr>
      <vt:lpstr>averages only</vt:lpstr>
      <vt:lpstr>chart of natural mirus gDNA</vt:lpstr>
      <vt:lpstr>chart all gDNA loss no outliers</vt:lpstr>
      <vt:lpstr>chart natural gDNA no outliers</vt:lpstr>
      <vt:lpstr>chart synthetic mirus gDNA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Reviewer3</dc:creator>
  <cp:lastModifiedBy>IEJT</cp:lastModifiedBy>
  <cp:lastPrinted>2022-09-24T22:36:56Z</cp:lastPrinted>
  <dcterms:created xsi:type="dcterms:W3CDTF">2021-12-11T21:15:50Z</dcterms:created>
  <dcterms:modified xsi:type="dcterms:W3CDTF">2023-05-27T23:05:07Z</dcterms:modified>
</cp:coreProperties>
</file>